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1721"/>
  <workbookPr autoCompressPictures="0"/>
  <bookViews>
    <workbookView xWindow="480" yWindow="140" windowWidth="27200" windowHeight="159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5" i="1" l="1"/>
  <c r="R48" i="1"/>
  <c r="I45" i="1"/>
  <c r="H45" i="1"/>
  <c r="I42" i="1"/>
  <c r="I43" i="1"/>
  <c r="C47" i="1"/>
  <c r="W54" i="1"/>
  <c r="S48" i="1"/>
  <c r="M47" i="1"/>
  <c r="H47" i="1"/>
  <c r="H42" i="1"/>
  <c r="H43" i="1"/>
  <c r="I47" i="1"/>
  <c r="C44" i="1"/>
  <c r="D47" i="1"/>
  <c r="W55" i="1"/>
  <c r="X54" i="1"/>
  <c r="S11" i="1"/>
  <c r="S18" i="1"/>
  <c r="S49" i="1"/>
  <c r="S51" i="1"/>
  <c r="R51" i="1"/>
  <c r="S52" i="1"/>
  <c r="R52" i="1"/>
  <c r="N47" i="1"/>
  <c r="I11" i="1"/>
  <c r="I18" i="1"/>
  <c r="H11" i="1"/>
  <c r="H18" i="1"/>
  <c r="I48" i="1"/>
  <c r="H48" i="1"/>
  <c r="D48" i="1"/>
  <c r="C48" i="1"/>
  <c r="D12" i="1"/>
  <c r="C12" i="1"/>
  <c r="X51" i="1"/>
  <c r="X11" i="1"/>
  <c r="X18" i="1"/>
  <c r="X52" i="1"/>
  <c r="W51" i="1"/>
  <c r="W11" i="1"/>
  <c r="W18" i="1"/>
  <c r="W52" i="1"/>
  <c r="R18" i="1"/>
  <c r="R11" i="1"/>
  <c r="N44" i="1"/>
  <c r="N11" i="1"/>
  <c r="N18" i="1"/>
  <c r="N45" i="1"/>
  <c r="M44" i="1"/>
  <c r="M11" i="1"/>
  <c r="M18" i="1"/>
  <c r="M45" i="1"/>
  <c r="D20" i="1"/>
  <c r="D44" i="1"/>
  <c r="C20" i="1"/>
  <c r="C45" i="1"/>
  <c r="R49" i="1"/>
  <c r="D45" i="1"/>
</calcChain>
</file>

<file path=xl/sharedStrings.xml><?xml version="1.0" encoding="utf-8"?>
<sst xmlns="http://schemas.openxmlformats.org/spreadsheetml/2006/main" count="204" uniqueCount="83">
  <si>
    <t>Courses</t>
  </si>
  <si>
    <t>Min</t>
  </si>
  <si>
    <t>Max</t>
  </si>
  <si>
    <t>ENGL111X,ENGL211X,COMM131X/141X</t>
  </si>
  <si>
    <t>LS 100X or 101X or test</t>
  </si>
  <si>
    <t>PHYS 103&amp;104 or 211&amp;212</t>
  </si>
  <si>
    <t>PHC</t>
  </si>
  <si>
    <t>Core</t>
  </si>
  <si>
    <t>BA</t>
  </si>
  <si>
    <t>Humanities &amp; Social Sciences</t>
  </si>
  <si>
    <t>Minor complex</t>
  </si>
  <si>
    <t>MATH 200X</t>
  </si>
  <si>
    <t>subtotal</t>
  </si>
  <si>
    <t>BS</t>
  </si>
  <si>
    <t>Math 201X</t>
  </si>
  <si>
    <t>CHEM 105 &amp; 106</t>
  </si>
  <si>
    <t>CHEM 106</t>
  </si>
  <si>
    <t>CHEM 202</t>
  </si>
  <si>
    <t>CHEM212</t>
  </si>
  <si>
    <t>CHEM 322</t>
  </si>
  <si>
    <t>CHEM 321</t>
  </si>
  <si>
    <t>CHEM 324W</t>
  </si>
  <si>
    <t>CHEM 413W</t>
  </si>
  <si>
    <t>CHEM 434W</t>
  </si>
  <si>
    <t>CHEM 331</t>
  </si>
  <si>
    <t>CHEM 332</t>
  </si>
  <si>
    <t>CHEM 481</t>
  </si>
  <si>
    <t>CHEM 482O</t>
  </si>
  <si>
    <t>Major requirements</t>
  </si>
  <si>
    <t>MATH 202X</t>
  </si>
  <si>
    <t>CHEM 105</t>
  </si>
  <si>
    <t>Chem proposed BA, no concentration</t>
  </si>
  <si>
    <t>TOTAL</t>
  </si>
  <si>
    <t>Chem proposed BA, Forensics concentration</t>
  </si>
  <si>
    <t>Additional chem requirements</t>
  </si>
  <si>
    <t>Justice requirements</t>
  </si>
  <si>
    <t>JUST 110</t>
  </si>
  <si>
    <t>JUST 222</t>
  </si>
  <si>
    <t>JUST 251</t>
  </si>
  <si>
    <t>JUST 354</t>
  </si>
  <si>
    <t>JUST 454W</t>
  </si>
  <si>
    <t>MATH 201</t>
  </si>
  <si>
    <t>Subtotal</t>
  </si>
  <si>
    <t>CHEM 105X</t>
  </si>
  <si>
    <t>CHEM 106X</t>
  </si>
  <si>
    <t>CHEM 212</t>
  </si>
  <si>
    <t>CHEM 451</t>
  </si>
  <si>
    <t>CHEM 488</t>
  </si>
  <si>
    <t>CHEM 402</t>
  </si>
  <si>
    <t>CHEM 450</t>
  </si>
  <si>
    <t>Complete two (all are 3 cred):</t>
  </si>
  <si>
    <t>Chem BS no concentration</t>
  </si>
  <si>
    <t>Chem Environ Chem Conc</t>
  </si>
  <si>
    <t>BIOL 115X</t>
  </si>
  <si>
    <t>BIOL 116X</t>
  </si>
  <si>
    <t>GEOS 101X</t>
  </si>
  <si>
    <t>GEOS 262</t>
  </si>
  <si>
    <t>ATM 101X</t>
  </si>
  <si>
    <t>Complete two (all but one are 4 cred):</t>
  </si>
  <si>
    <t>Chem Biohem Conc</t>
  </si>
  <si>
    <t>Complete four (mix of 3 and 4 cred classes):</t>
  </si>
  <si>
    <t>CHEM 323 or 324W</t>
  </si>
  <si>
    <t>CHEM 420</t>
  </si>
  <si>
    <t>upper division total</t>
  </si>
  <si>
    <t>upper division</t>
  </si>
  <si>
    <t xml:space="preserve">NOTE THAT Phys 211-212 require Math </t>
  </si>
  <si>
    <t>201 &amp; 202!</t>
  </si>
  <si>
    <t>UD'S NEEDED!!</t>
  </si>
  <si>
    <t xml:space="preserve">   prereq: math 202X</t>
  </si>
  <si>
    <t>JUST 300X  ** can't use for Ethics</t>
  </si>
  <si>
    <t>(all are UD)</t>
  </si>
  <si>
    <t>and of UD and LD and some Ws</t>
  </si>
  <si>
    <t>Gave warning about UD credits.  Warned about "W"</t>
  </si>
  <si>
    <t>Note that the either more chemistry or the minor</t>
  </si>
  <si>
    <t>will be needed to give the extra 19 credits of UD</t>
  </si>
  <si>
    <t>Minor complex-- justice implied by requirements below</t>
  </si>
  <si>
    <t>One more 'W' COURSE</t>
  </si>
  <si>
    <t>Chem total</t>
  </si>
  <si>
    <t>Just total</t>
  </si>
  <si>
    <t>complete two of the following</t>
  </si>
  <si>
    <t>TAKE 2 Ws FROM 4 &amp; 5</t>
  </si>
  <si>
    <t>EARN 10 CREDITS!</t>
  </si>
  <si>
    <t>CHEM 324W or 413W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</si>
</sst>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Fill="1" applyBorder="1"/>
    <xf numFmtId="1" fontId="0" fillId="0" borderId="1" xfId="0" applyNumberFormat="1" applyFill="1" applyBorder="1"/>
    <xf numFmtId="0" fontId="0" fillId="0" borderId="1" xfId="0" applyBorder="1"/>
    <xf numFmtId="0" fontId="2" fillId="0" borderId="0" xfId="0" applyFont="1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Border="1"/>
    <xf numFmtId="0" fontId="3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1" fillId="0" borderId="0" xfId="0" applyFont="1" applyFill="1" applyBorder="1"/>
    <xf numFmtId="1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0" fillId="2" borderId="0" xfId="0" applyFill="1" applyBorder="1"/>
    <xf numFmtId="0" fontId="0" fillId="2" borderId="1" xfId="0" applyFill="1" applyBorder="1"/>
    <xf numFmtId="0" fontId="0" fillId="3" borderId="0" xfId="0" applyFill="1" applyBorder="1"/>
    <xf numFmtId="0" fontId="0" fillId="0" borderId="2" xfId="0" applyBorder="1"/>
    <xf numFmtId="0" fontId="0" fillId="2" borderId="2" xfId="0" applyFill="1" applyBorder="1"/>
    <xf numFmtId="0" fontId="0" fillId="4" borderId="0" xfId="0" applyFill="1" applyBorder="1"/>
    <xf numFmtId="0" fontId="0" fillId="5" borderId="0" xfId="0" applyFill="1" applyBorder="1"/>
    <xf numFmtId="1" fontId="0" fillId="5" borderId="0" xfId="0" applyNumberFormat="1" applyFill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2" xfId="0" applyFill="1" applyBorder="1"/>
    <xf numFmtId="0" fontId="5" fillId="0" borderId="0" xfId="0" applyFont="1" applyFill="1" applyBorder="1"/>
    <xf numFmtId="0" fontId="6" fillId="0" borderId="0" xfId="0" applyFont="1" applyFill="1" applyBorder="1"/>
    <xf numFmtId="1" fontId="1" fillId="0" borderId="0" xfId="0" applyNumberFormat="1" applyFont="1" applyFill="1" applyBorder="1"/>
    <xf numFmtId="0" fontId="5" fillId="0" borderId="1" xfId="0" applyFont="1" applyFill="1" applyBorder="1"/>
    <xf numFmtId="0" fontId="6" fillId="2" borderId="1" xfId="0" applyFont="1" applyFill="1" applyBorder="1"/>
    <xf numFmtId="1" fontId="6" fillId="0" borderId="0" xfId="0" applyNumberFormat="1" applyFont="1" applyFill="1" applyBorder="1"/>
    <xf numFmtId="1" fontId="1" fillId="0" borderId="1" xfId="0" applyNumberFormat="1" applyFont="1" applyFill="1" applyBorder="1"/>
    <xf numFmtId="0" fontId="6" fillId="0" borderId="0" xfId="0" applyFont="1" applyBorder="1"/>
    <xf numFmtId="0" fontId="1" fillId="5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abSelected="1" workbookViewId="0">
      <pane ySplit="880" topLeftCell="A21" activePane="bottomLeft"/>
      <selection activeCell="X2" sqref="X1:X65536"/>
      <selection pane="bottomLeft" activeCell="W55" sqref="W55:X55"/>
    </sheetView>
  </sheetViews>
  <sheetFormatPr baseColWidth="10" defaultColWidth="8.83203125" defaultRowHeight="14" x14ac:dyDescent="0"/>
  <cols>
    <col min="1" max="1" width="2" style="9" bestFit="1" customWidth="1"/>
    <col min="2" max="2" width="31.1640625" style="4" customWidth="1"/>
    <col min="3" max="3" width="4.33203125" style="4" bestFit="1" customWidth="1"/>
    <col min="4" max="4" width="4.83203125" style="3" bestFit="1" customWidth="1"/>
    <col min="5" max="5" width="1.83203125" style="3" customWidth="1"/>
    <col min="6" max="6" width="2" style="9" bestFit="1" customWidth="1"/>
    <col min="7" max="7" width="31.1640625" style="4" customWidth="1"/>
    <col min="8" max="8" width="4.33203125" style="4" bestFit="1" customWidth="1"/>
    <col min="9" max="9" width="4.83203125" style="3" bestFit="1" customWidth="1"/>
    <col min="10" max="10" width="2.5" style="3" customWidth="1"/>
    <col min="11" max="11" width="2.5" style="4" customWidth="1"/>
    <col min="12" max="12" width="23.33203125" style="4" customWidth="1"/>
    <col min="13" max="13" width="4.33203125" style="4" bestFit="1" customWidth="1"/>
    <col min="14" max="14" width="4.83203125" style="3" bestFit="1" customWidth="1"/>
    <col min="15" max="15" width="2.6640625" style="6" customWidth="1"/>
    <col min="16" max="16" width="2.5" style="4" customWidth="1"/>
    <col min="17" max="17" width="29.33203125" style="4" bestFit="1" customWidth="1"/>
    <col min="18" max="18" width="4.33203125" style="4" bestFit="1" customWidth="1"/>
    <col min="19" max="19" width="4.83203125" style="3" bestFit="1" customWidth="1"/>
    <col min="20" max="20" width="3" style="19" customWidth="1"/>
    <col min="21" max="21" width="2" style="9" bestFit="1" customWidth="1"/>
    <col min="22" max="22" width="35.33203125" style="9" bestFit="1" customWidth="1"/>
    <col min="23" max="23" width="5.33203125" style="9" customWidth="1"/>
    <col min="24" max="24" width="4.83203125" style="6" customWidth="1"/>
    <col min="25" max="16384" width="8.83203125" style="9"/>
  </cols>
  <sheetData>
    <row r="1" spans="1:24">
      <c r="B1" s="36" t="s">
        <v>31</v>
      </c>
      <c r="C1" s="36"/>
      <c r="D1" s="36"/>
      <c r="E1" s="15"/>
      <c r="G1" s="36" t="s">
        <v>33</v>
      </c>
      <c r="H1" s="36"/>
      <c r="I1" s="36"/>
      <c r="J1" s="15"/>
      <c r="K1" s="7"/>
      <c r="L1" s="36" t="s">
        <v>51</v>
      </c>
      <c r="M1" s="36"/>
      <c r="N1" s="37"/>
      <c r="P1" s="7"/>
      <c r="Q1" s="36" t="s">
        <v>52</v>
      </c>
      <c r="R1" s="36"/>
      <c r="S1" s="37"/>
      <c r="U1" s="7"/>
      <c r="V1" s="36" t="s">
        <v>59</v>
      </c>
      <c r="W1" s="36"/>
      <c r="X1" s="37"/>
    </row>
    <row r="2" spans="1:24">
      <c r="B2" s="1"/>
      <c r="C2" s="1" t="s">
        <v>1</v>
      </c>
      <c r="D2" s="2" t="s">
        <v>2</v>
      </c>
      <c r="E2" s="2"/>
      <c r="G2" s="1"/>
      <c r="H2" s="1" t="s">
        <v>1</v>
      </c>
      <c r="I2" s="2" t="s">
        <v>2</v>
      </c>
      <c r="J2" s="2"/>
      <c r="K2" s="1"/>
      <c r="L2" s="1" t="s">
        <v>0</v>
      </c>
      <c r="M2" s="1" t="s">
        <v>1</v>
      </c>
      <c r="N2" s="2" t="s">
        <v>2</v>
      </c>
      <c r="P2" s="1"/>
      <c r="Q2" s="1" t="s">
        <v>0</v>
      </c>
      <c r="R2" s="1" t="s">
        <v>1</v>
      </c>
      <c r="S2" s="2" t="s">
        <v>2</v>
      </c>
      <c r="U2" s="1"/>
      <c r="V2" s="1" t="s">
        <v>0</v>
      </c>
      <c r="W2" s="1" t="s">
        <v>1</v>
      </c>
      <c r="X2" s="2" t="s">
        <v>2</v>
      </c>
    </row>
    <row r="3" spans="1:24">
      <c r="A3" s="9">
        <v>1</v>
      </c>
      <c r="B3" s="1" t="s">
        <v>7</v>
      </c>
      <c r="C3" s="1"/>
      <c r="D3" s="2"/>
      <c r="E3" s="2"/>
      <c r="F3" s="9">
        <v>1</v>
      </c>
      <c r="G3" s="1" t="s">
        <v>7</v>
      </c>
      <c r="H3" s="1"/>
      <c r="I3" s="2"/>
      <c r="J3" s="2"/>
      <c r="K3" s="1">
        <v>1</v>
      </c>
      <c r="L3" s="1" t="s">
        <v>7</v>
      </c>
      <c r="M3" s="1"/>
      <c r="N3" s="2"/>
      <c r="P3" s="1">
        <v>1</v>
      </c>
      <c r="Q3" s="1" t="s">
        <v>7</v>
      </c>
      <c r="R3" s="1"/>
      <c r="S3" s="2"/>
      <c r="U3" s="1">
        <v>1</v>
      </c>
      <c r="V3" s="1" t="s">
        <v>7</v>
      </c>
      <c r="W3" s="1"/>
      <c r="X3" s="2"/>
    </row>
    <row r="4" spans="1:24">
      <c r="B4" s="10" t="s">
        <v>3</v>
      </c>
      <c r="C4" s="4">
        <v>9</v>
      </c>
      <c r="D4" s="3">
        <v>9</v>
      </c>
      <c r="G4" s="10" t="s">
        <v>3</v>
      </c>
      <c r="H4" s="4">
        <v>9</v>
      </c>
      <c r="I4" s="3">
        <v>9</v>
      </c>
      <c r="L4" s="10" t="s">
        <v>3</v>
      </c>
      <c r="M4" s="4">
        <v>9</v>
      </c>
      <c r="N4" s="3">
        <v>9</v>
      </c>
      <c r="Q4" s="10" t="s">
        <v>3</v>
      </c>
      <c r="R4" s="4">
        <v>9</v>
      </c>
      <c r="S4" s="3">
        <v>9</v>
      </c>
      <c r="U4" s="4"/>
      <c r="V4" s="10" t="s">
        <v>3</v>
      </c>
      <c r="W4" s="4">
        <v>9</v>
      </c>
      <c r="X4" s="3">
        <v>9</v>
      </c>
    </row>
    <row r="5" spans="1:24">
      <c r="B5" s="4" t="s">
        <v>6</v>
      </c>
      <c r="C5" s="4">
        <v>18</v>
      </c>
      <c r="D5" s="3">
        <v>21</v>
      </c>
      <c r="G5" s="4" t="s">
        <v>6</v>
      </c>
      <c r="H5" s="4">
        <v>18</v>
      </c>
      <c r="I5" s="3">
        <v>21</v>
      </c>
      <c r="L5" s="4" t="s">
        <v>6</v>
      </c>
      <c r="M5" s="4">
        <v>18</v>
      </c>
      <c r="N5" s="3">
        <v>21</v>
      </c>
      <c r="Q5" s="4" t="s">
        <v>6</v>
      </c>
      <c r="R5" s="4">
        <v>18</v>
      </c>
      <c r="S5" s="3">
        <v>21</v>
      </c>
      <c r="U5" s="4"/>
      <c r="V5" s="4" t="s">
        <v>6</v>
      </c>
      <c r="W5" s="4">
        <v>18</v>
      </c>
      <c r="X5" s="3">
        <v>21</v>
      </c>
    </row>
    <row r="6" spans="1:24">
      <c r="B6" s="4" t="s">
        <v>11</v>
      </c>
      <c r="C6" s="4">
        <v>4</v>
      </c>
      <c r="D6" s="3">
        <v>4</v>
      </c>
      <c r="G6" s="4" t="s">
        <v>11</v>
      </c>
      <c r="H6" s="4">
        <v>4</v>
      </c>
      <c r="I6" s="3">
        <v>4</v>
      </c>
      <c r="L6" s="4" t="s">
        <v>11</v>
      </c>
      <c r="M6" s="4">
        <v>4</v>
      </c>
      <c r="N6" s="3">
        <v>4</v>
      </c>
      <c r="Q6" s="4" t="s">
        <v>11</v>
      </c>
      <c r="R6" s="4">
        <v>4</v>
      </c>
      <c r="S6" s="3">
        <v>4</v>
      </c>
      <c r="U6" s="4"/>
      <c r="V6" s="4" t="s">
        <v>11</v>
      </c>
      <c r="W6" s="4">
        <v>4</v>
      </c>
      <c r="X6" s="3">
        <v>4</v>
      </c>
    </row>
    <row r="7" spans="1:24">
      <c r="B7" s="4" t="s">
        <v>5</v>
      </c>
      <c r="C7" s="4">
        <v>8</v>
      </c>
      <c r="D7" s="3">
        <v>8</v>
      </c>
      <c r="G7" s="4" t="s">
        <v>5</v>
      </c>
      <c r="H7" s="4">
        <v>8</v>
      </c>
      <c r="I7" s="3">
        <v>8</v>
      </c>
      <c r="L7" s="4" t="s">
        <v>5</v>
      </c>
      <c r="M7" s="4">
        <v>8</v>
      </c>
      <c r="N7" s="3">
        <v>8</v>
      </c>
      <c r="Q7" s="4" t="s">
        <v>5</v>
      </c>
      <c r="R7" s="4">
        <v>8</v>
      </c>
      <c r="S7" s="3">
        <v>8</v>
      </c>
      <c r="U7" s="4"/>
      <c r="V7" s="4" t="s">
        <v>5</v>
      </c>
      <c r="W7" s="4">
        <v>8</v>
      </c>
      <c r="X7" s="3">
        <v>8</v>
      </c>
    </row>
    <row r="8" spans="1:24">
      <c r="B8" s="28" t="s">
        <v>65</v>
      </c>
      <c r="G8" s="28" t="s">
        <v>65</v>
      </c>
      <c r="L8" s="4" t="s">
        <v>4</v>
      </c>
      <c r="M8" s="4">
        <v>0</v>
      </c>
      <c r="N8" s="3">
        <v>1</v>
      </c>
      <c r="Q8" s="4" t="s">
        <v>4</v>
      </c>
      <c r="R8" s="4">
        <v>0</v>
      </c>
      <c r="S8" s="3">
        <v>1</v>
      </c>
      <c r="U8" s="4"/>
      <c r="V8" s="4" t="s">
        <v>4</v>
      </c>
      <c r="W8" s="4">
        <v>0</v>
      </c>
      <c r="X8" s="3">
        <v>1</v>
      </c>
    </row>
    <row r="9" spans="1:24">
      <c r="B9" s="28" t="s">
        <v>66</v>
      </c>
      <c r="G9" s="28" t="s">
        <v>66</v>
      </c>
      <c r="U9" s="4"/>
      <c r="V9" s="4"/>
      <c r="W9" s="4"/>
      <c r="X9" s="3"/>
    </row>
    <row r="10" spans="1:24">
      <c r="B10" s="4" t="s">
        <v>4</v>
      </c>
      <c r="C10" s="4">
        <v>0</v>
      </c>
      <c r="D10" s="3">
        <v>1</v>
      </c>
      <c r="G10" s="4" t="s">
        <v>4</v>
      </c>
      <c r="H10" s="4">
        <v>0</v>
      </c>
      <c r="I10" s="3">
        <v>1</v>
      </c>
      <c r="U10" s="4"/>
      <c r="V10" s="4"/>
      <c r="W10" s="4"/>
      <c r="X10" s="3"/>
    </row>
    <row r="11" spans="1:24">
      <c r="G11" s="4" t="s">
        <v>12</v>
      </c>
      <c r="H11" s="4">
        <f>SUM(H4:H9)</f>
        <v>39</v>
      </c>
      <c r="I11" s="3">
        <f>SUM(I4:I9)</f>
        <v>42</v>
      </c>
      <c r="L11" s="4" t="s">
        <v>42</v>
      </c>
      <c r="M11" s="4">
        <f>SUM(M4:M9)</f>
        <v>39</v>
      </c>
      <c r="N11" s="3">
        <f>SUM(N4:N9)</f>
        <v>43</v>
      </c>
      <c r="Q11" s="4" t="s">
        <v>42</v>
      </c>
      <c r="R11" s="4">
        <f>SUM(R4:R9)</f>
        <v>39</v>
      </c>
      <c r="S11" s="3">
        <f>SUM(S4:S9)</f>
        <v>43</v>
      </c>
      <c r="U11" s="4"/>
      <c r="V11" s="4" t="s">
        <v>42</v>
      </c>
      <c r="W11" s="4">
        <f>SUM(W4:W9)</f>
        <v>39</v>
      </c>
      <c r="X11" s="3">
        <f>SUM(X4:X9)</f>
        <v>43</v>
      </c>
    </row>
    <row r="12" spans="1:24">
      <c r="B12" s="4" t="s">
        <v>12</v>
      </c>
      <c r="C12" s="4">
        <f>SUM(C4:C10)</f>
        <v>39</v>
      </c>
      <c r="D12" s="3">
        <f>SUM(D4:D10)</f>
        <v>43</v>
      </c>
      <c r="F12" s="9">
        <v>2</v>
      </c>
      <c r="G12" s="1" t="s">
        <v>8</v>
      </c>
      <c r="K12" s="4">
        <v>2</v>
      </c>
      <c r="L12" s="1" t="s">
        <v>13</v>
      </c>
      <c r="P12" s="4">
        <v>2</v>
      </c>
      <c r="Q12" s="1" t="s">
        <v>13</v>
      </c>
      <c r="U12" s="4">
        <v>2</v>
      </c>
      <c r="V12" s="1" t="s">
        <v>13</v>
      </c>
      <c r="W12" s="4"/>
      <c r="X12" s="3"/>
    </row>
    <row r="13" spans="1:24">
      <c r="G13" s="4" t="s">
        <v>9</v>
      </c>
      <c r="H13" s="4">
        <v>18</v>
      </c>
      <c r="I13" s="3">
        <v>18</v>
      </c>
      <c r="L13" s="4" t="s">
        <v>15</v>
      </c>
      <c r="M13" s="4">
        <v>8</v>
      </c>
      <c r="N13" s="3">
        <v>8</v>
      </c>
      <c r="Q13" s="4" t="s">
        <v>15</v>
      </c>
      <c r="R13" s="4">
        <v>8</v>
      </c>
      <c r="S13" s="3">
        <v>8</v>
      </c>
      <c r="U13" s="4"/>
      <c r="V13" s="4" t="s">
        <v>15</v>
      </c>
      <c r="W13" s="4">
        <v>8</v>
      </c>
      <c r="X13" s="3">
        <v>8</v>
      </c>
    </row>
    <row r="14" spans="1:24">
      <c r="A14" s="9">
        <v>2</v>
      </c>
      <c r="B14" s="1" t="s">
        <v>8</v>
      </c>
      <c r="G14" s="4" t="s">
        <v>14</v>
      </c>
      <c r="H14" s="4">
        <v>4</v>
      </c>
      <c r="I14" s="3">
        <v>4</v>
      </c>
      <c r="L14" s="4" t="s">
        <v>41</v>
      </c>
      <c r="M14" s="4">
        <v>4</v>
      </c>
      <c r="N14" s="3">
        <v>4</v>
      </c>
      <c r="Q14" s="4" t="s">
        <v>41</v>
      </c>
      <c r="R14" s="4">
        <v>4</v>
      </c>
      <c r="S14" s="3">
        <v>4</v>
      </c>
      <c r="U14" s="4"/>
      <c r="V14" s="4" t="s">
        <v>41</v>
      </c>
      <c r="W14" s="4">
        <v>4</v>
      </c>
      <c r="X14" s="3">
        <v>4</v>
      </c>
    </row>
    <row r="15" spans="1:24">
      <c r="B15" s="4" t="s">
        <v>9</v>
      </c>
      <c r="C15" s="4">
        <v>18</v>
      </c>
      <c r="D15" s="3">
        <v>18</v>
      </c>
      <c r="G15" s="4" t="s">
        <v>75</v>
      </c>
      <c r="H15" s="4">
        <v>0</v>
      </c>
      <c r="I15" s="3">
        <v>0</v>
      </c>
      <c r="U15" s="4"/>
      <c r="V15" s="4"/>
      <c r="W15" s="4"/>
      <c r="X15" s="3"/>
    </row>
    <row r="16" spans="1:24">
      <c r="B16" s="4" t="s">
        <v>14</v>
      </c>
      <c r="C16" s="4">
        <v>4</v>
      </c>
      <c r="D16" s="3">
        <v>4</v>
      </c>
      <c r="U16" s="4"/>
      <c r="V16" s="4"/>
      <c r="W16" s="4"/>
      <c r="X16" s="3"/>
    </row>
    <row r="17" spans="1:24">
      <c r="B17" s="4" t="s">
        <v>10</v>
      </c>
      <c r="C17" s="4">
        <v>15</v>
      </c>
      <c r="D17" s="3">
        <v>21</v>
      </c>
      <c r="U17" s="4"/>
      <c r="V17" s="4"/>
      <c r="W17" s="4"/>
      <c r="X17" s="3"/>
    </row>
    <row r="18" spans="1:24">
      <c r="G18" s="4" t="s">
        <v>12</v>
      </c>
      <c r="H18" s="4">
        <f>SUM(H13:H15)</f>
        <v>22</v>
      </c>
      <c r="I18" s="3">
        <f>SUM(I13:I15)</f>
        <v>22</v>
      </c>
      <c r="L18" s="4" t="s">
        <v>42</v>
      </c>
      <c r="M18" s="4">
        <f>SUM(M13:M14)</f>
        <v>12</v>
      </c>
      <c r="N18" s="3">
        <f>SUM(N13:N14)</f>
        <v>12</v>
      </c>
      <c r="Q18" s="4" t="s">
        <v>42</v>
      </c>
      <c r="R18" s="4">
        <f>SUM(R13:R14)</f>
        <v>12</v>
      </c>
      <c r="S18" s="3">
        <f>SUM(S13:S14)</f>
        <v>12</v>
      </c>
      <c r="U18" s="4"/>
      <c r="V18" s="4" t="s">
        <v>42</v>
      </c>
      <c r="W18" s="4">
        <f>SUM(W13:W14)</f>
        <v>12</v>
      </c>
      <c r="X18" s="3">
        <f>SUM(X13:X14)</f>
        <v>12</v>
      </c>
    </row>
    <row r="19" spans="1:24">
      <c r="F19" s="9">
        <v>3</v>
      </c>
      <c r="G19" s="1" t="s">
        <v>28</v>
      </c>
      <c r="K19" s="4">
        <v>3</v>
      </c>
      <c r="L19" s="1" t="s">
        <v>28</v>
      </c>
      <c r="P19" s="4">
        <v>3</v>
      </c>
      <c r="Q19" s="1" t="s">
        <v>28</v>
      </c>
      <c r="U19" s="4">
        <v>3</v>
      </c>
      <c r="V19" s="1" t="s">
        <v>28</v>
      </c>
      <c r="W19" s="4"/>
      <c r="X19" s="3"/>
    </row>
    <row r="20" spans="1:24">
      <c r="B20" s="4" t="s">
        <v>12</v>
      </c>
      <c r="C20" s="4">
        <f>SUM(C15:C17)</f>
        <v>37</v>
      </c>
      <c r="D20" s="3">
        <f>SUM(D15:D17)</f>
        <v>43</v>
      </c>
      <c r="G20" s="4" t="s">
        <v>30</v>
      </c>
      <c r="H20" s="4">
        <v>4</v>
      </c>
      <c r="I20" s="3">
        <v>4</v>
      </c>
      <c r="L20" s="4" t="s">
        <v>43</v>
      </c>
      <c r="M20" s="4">
        <v>0</v>
      </c>
      <c r="N20" s="3">
        <v>0</v>
      </c>
      <c r="Q20" s="4" t="s">
        <v>43</v>
      </c>
      <c r="R20" s="4">
        <v>0</v>
      </c>
      <c r="S20" s="3">
        <v>0</v>
      </c>
      <c r="U20" s="4"/>
      <c r="V20" s="4" t="s">
        <v>43</v>
      </c>
      <c r="W20" s="4">
        <v>0</v>
      </c>
      <c r="X20" s="3">
        <v>0</v>
      </c>
    </row>
    <row r="21" spans="1:24">
      <c r="A21" s="9">
        <v>3</v>
      </c>
      <c r="B21" s="1" t="s">
        <v>28</v>
      </c>
      <c r="G21" s="4" t="s">
        <v>16</v>
      </c>
      <c r="H21" s="4">
        <v>4</v>
      </c>
      <c r="I21" s="3">
        <v>4</v>
      </c>
      <c r="L21" s="4" t="s">
        <v>44</v>
      </c>
      <c r="M21" s="4">
        <v>0</v>
      </c>
      <c r="N21" s="3">
        <v>0</v>
      </c>
      <c r="Q21" s="4" t="s">
        <v>44</v>
      </c>
      <c r="R21" s="4">
        <v>0</v>
      </c>
      <c r="S21" s="3">
        <v>0</v>
      </c>
      <c r="U21" s="4"/>
      <c r="V21" s="4" t="s">
        <v>44</v>
      </c>
      <c r="W21" s="4">
        <v>0</v>
      </c>
      <c r="X21" s="3">
        <v>0</v>
      </c>
    </row>
    <row r="22" spans="1:24">
      <c r="B22" s="4" t="s">
        <v>30</v>
      </c>
      <c r="C22" s="4">
        <v>4</v>
      </c>
      <c r="D22" s="3">
        <v>4</v>
      </c>
      <c r="G22" s="4" t="s">
        <v>17</v>
      </c>
      <c r="H22" s="4">
        <v>3</v>
      </c>
      <c r="I22" s="3">
        <v>3</v>
      </c>
      <c r="L22" s="4" t="s">
        <v>17</v>
      </c>
      <c r="M22" s="4">
        <v>3</v>
      </c>
      <c r="N22" s="3">
        <v>3</v>
      </c>
      <c r="Q22" s="4" t="s">
        <v>17</v>
      </c>
      <c r="R22" s="4">
        <v>3</v>
      </c>
      <c r="S22" s="3">
        <v>3</v>
      </c>
      <c r="U22" s="4"/>
      <c r="V22" s="4" t="s">
        <v>17</v>
      </c>
      <c r="W22" s="4">
        <v>3</v>
      </c>
      <c r="X22" s="3">
        <v>3</v>
      </c>
    </row>
    <row r="23" spans="1:24">
      <c r="B23" s="4" t="s">
        <v>16</v>
      </c>
      <c r="C23" s="4">
        <v>4</v>
      </c>
      <c r="D23" s="3">
        <v>4</v>
      </c>
      <c r="G23" s="4" t="s">
        <v>18</v>
      </c>
      <c r="H23" s="4">
        <v>4</v>
      </c>
      <c r="I23" s="3">
        <v>4</v>
      </c>
      <c r="L23" s="4" t="s">
        <v>45</v>
      </c>
      <c r="M23" s="4">
        <v>4</v>
      </c>
      <c r="N23" s="3">
        <v>4</v>
      </c>
      <c r="Q23" s="4" t="s">
        <v>45</v>
      </c>
      <c r="R23" s="4">
        <v>4</v>
      </c>
      <c r="S23" s="3">
        <v>4</v>
      </c>
      <c r="U23" s="4"/>
      <c r="V23" s="4" t="s">
        <v>45</v>
      </c>
      <c r="W23" s="4">
        <v>4</v>
      </c>
      <c r="X23" s="3">
        <v>4</v>
      </c>
    </row>
    <row r="24" spans="1:24">
      <c r="B24" s="4" t="s">
        <v>17</v>
      </c>
      <c r="C24" s="4">
        <v>3</v>
      </c>
      <c r="D24" s="3">
        <v>3</v>
      </c>
      <c r="G24" s="4" t="s">
        <v>20</v>
      </c>
      <c r="H24" s="4">
        <v>3</v>
      </c>
      <c r="I24" s="3">
        <v>3</v>
      </c>
      <c r="L24" s="4" t="s">
        <v>20</v>
      </c>
      <c r="M24" s="4">
        <v>3</v>
      </c>
      <c r="N24" s="3">
        <v>3</v>
      </c>
      <c r="Q24" s="4" t="s">
        <v>20</v>
      </c>
      <c r="R24" s="4">
        <v>3</v>
      </c>
      <c r="S24" s="3">
        <v>3</v>
      </c>
      <c r="U24" s="4"/>
      <c r="V24" s="4" t="s">
        <v>20</v>
      </c>
      <c r="W24" s="4">
        <v>3</v>
      </c>
      <c r="X24" s="3">
        <v>3</v>
      </c>
    </row>
    <row r="25" spans="1:24">
      <c r="B25" s="4" t="s">
        <v>18</v>
      </c>
      <c r="C25" s="4">
        <v>4</v>
      </c>
      <c r="D25" s="3">
        <v>4</v>
      </c>
      <c r="G25" s="4" t="s">
        <v>19</v>
      </c>
      <c r="H25" s="4">
        <v>3</v>
      </c>
      <c r="I25" s="3">
        <v>3</v>
      </c>
      <c r="L25" s="4" t="s">
        <v>19</v>
      </c>
      <c r="M25" s="4">
        <v>3</v>
      </c>
      <c r="N25" s="3">
        <v>3</v>
      </c>
      <c r="Q25" s="4" t="s">
        <v>19</v>
      </c>
      <c r="R25" s="4">
        <v>3</v>
      </c>
      <c r="S25" s="3">
        <v>3</v>
      </c>
      <c r="U25" s="4"/>
      <c r="V25" s="4" t="s">
        <v>19</v>
      </c>
      <c r="W25" s="4">
        <v>3</v>
      </c>
      <c r="X25" s="3">
        <v>3</v>
      </c>
    </row>
    <row r="26" spans="1:24">
      <c r="B26" s="4" t="s">
        <v>20</v>
      </c>
      <c r="C26" s="13">
        <v>3</v>
      </c>
      <c r="D26" s="3">
        <v>3</v>
      </c>
      <c r="G26" s="21" t="s">
        <v>22</v>
      </c>
      <c r="H26" s="4">
        <v>3</v>
      </c>
      <c r="I26" s="3">
        <v>3</v>
      </c>
      <c r="L26" s="21" t="s">
        <v>21</v>
      </c>
      <c r="M26" s="4">
        <v>4</v>
      </c>
      <c r="N26" s="3">
        <v>4</v>
      </c>
      <c r="Q26" s="21" t="s">
        <v>21</v>
      </c>
      <c r="R26" s="4">
        <v>4</v>
      </c>
      <c r="S26" s="3">
        <v>4</v>
      </c>
      <c r="U26" s="4"/>
      <c r="V26" s="4" t="s">
        <v>24</v>
      </c>
      <c r="W26" s="4">
        <v>4</v>
      </c>
      <c r="X26" s="3">
        <v>4</v>
      </c>
    </row>
    <row r="27" spans="1:24">
      <c r="B27" s="4" t="s">
        <v>19</v>
      </c>
      <c r="C27" s="13">
        <v>3</v>
      </c>
      <c r="D27" s="3">
        <v>3</v>
      </c>
      <c r="G27" s="4" t="s">
        <v>24</v>
      </c>
      <c r="H27" s="4">
        <v>4</v>
      </c>
      <c r="I27" s="3">
        <v>4</v>
      </c>
      <c r="L27" s="4" t="s">
        <v>24</v>
      </c>
      <c r="M27" s="4">
        <v>4</v>
      </c>
      <c r="N27" s="3">
        <v>4</v>
      </c>
      <c r="Q27" s="4" t="s">
        <v>24</v>
      </c>
      <c r="R27" s="4">
        <v>4</v>
      </c>
      <c r="S27" s="3">
        <v>4</v>
      </c>
      <c r="U27" s="4"/>
      <c r="V27" s="4" t="s">
        <v>46</v>
      </c>
      <c r="W27" s="4">
        <v>3</v>
      </c>
      <c r="X27" s="3">
        <v>3</v>
      </c>
    </row>
    <row r="28" spans="1:24">
      <c r="B28" s="21" t="s">
        <v>82</v>
      </c>
      <c r="C28" s="4">
        <v>3</v>
      </c>
      <c r="D28" s="3">
        <v>4</v>
      </c>
      <c r="L28" s="4" t="s">
        <v>25</v>
      </c>
      <c r="M28" s="4">
        <v>4</v>
      </c>
      <c r="N28" s="3">
        <v>4</v>
      </c>
      <c r="Q28" s="4" t="s">
        <v>25</v>
      </c>
      <c r="R28" s="4">
        <v>4</v>
      </c>
      <c r="S28" s="3">
        <v>4</v>
      </c>
      <c r="U28" s="4"/>
      <c r="V28" s="4" t="s">
        <v>49</v>
      </c>
      <c r="W28" s="4">
        <v>3</v>
      </c>
      <c r="X28" s="3">
        <v>3</v>
      </c>
    </row>
    <row r="29" spans="1:24">
      <c r="B29" s="4" t="s">
        <v>24</v>
      </c>
      <c r="C29" s="13">
        <v>4</v>
      </c>
      <c r="D29" s="3">
        <v>4</v>
      </c>
      <c r="G29" s="4" t="s">
        <v>26</v>
      </c>
      <c r="H29" s="4">
        <v>1</v>
      </c>
      <c r="I29" s="3">
        <v>1</v>
      </c>
      <c r="L29" s="21" t="s">
        <v>23</v>
      </c>
      <c r="M29" s="4">
        <v>3</v>
      </c>
      <c r="N29" s="3">
        <v>3</v>
      </c>
      <c r="Q29" s="21" t="s">
        <v>23</v>
      </c>
      <c r="R29" s="4">
        <v>3</v>
      </c>
      <c r="S29" s="3">
        <v>3</v>
      </c>
      <c r="U29" s="4"/>
      <c r="V29" s="4" t="s">
        <v>26</v>
      </c>
      <c r="W29" s="4">
        <v>1</v>
      </c>
      <c r="X29" s="3">
        <v>1</v>
      </c>
    </row>
    <row r="30" spans="1:24">
      <c r="B30" s="4" t="s">
        <v>26</v>
      </c>
      <c r="C30" s="13">
        <v>1</v>
      </c>
      <c r="D30" s="3">
        <v>1</v>
      </c>
      <c r="F30" s="9">
        <v>4</v>
      </c>
      <c r="G30" s="21" t="s">
        <v>27</v>
      </c>
      <c r="H30" s="4">
        <v>2</v>
      </c>
      <c r="I30" s="3">
        <v>2</v>
      </c>
      <c r="L30" s="4" t="s">
        <v>46</v>
      </c>
      <c r="M30" s="4">
        <v>3</v>
      </c>
      <c r="N30" s="3">
        <v>3</v>
      </c>
      <c r="Q30" s="21" t="s">
        <v>22</v>
      </c>
      <c r="R30" s="4">
        <v>3</v>
      </c>
      <c r="S30" s="3">
        <v>3</v>
      </c>
      <c r="U30" s="4"/>
      <c r="V30" s="21" t="s">
        <v>27</v>
      </c>
      <c r="W30" s="4">
        <v>2</v>
      </c>
      <c r="X30" s="3">
        <v>2</v>
      </c>
    </row>
    <row r="31" spans="1:24">
      <c r="B31" s="21" t="s">
        <v>27</v>
      </c>
      <c r="C31" s="13">
        <v>2</v>
      </c>
      <c r="D31" s="3">
        <v>2</v>
      </c>
      <c r="G31" s="13" t="s">
        <v>34</v>
      </c>
      <c r="L31" s="4" t="s">
        <v>26</v>
      </c>
      <c r="M31" s="4">
        <v>1</v>
      </c>
      <c r="N31" s="3">
        <v>1</v>
      </c>
      <c r="Q31" s="4" t="s">
        <v>26</v>
      </c>
      <c r="R31" s="4">
        <v>1</v>
      </c>
      <c r="S31" s="3">
        <v>1</v>
      </c>
      <c r="U31" s="4"/>
      <c r="V31" s="4" t="s">
        <v>47</v>
      </c>
      <c r="W31" s="4">
        <v>6</v>
      </c>
      <c r="X31" s="3">
        <v>6</v>
      </c>
    </row>
    <row r="32" spans="1:24">
      <c r="G32" s="4" t="s">
        <v>25</v>
      </c>
      <c r="H32" s="4">
        <v>4</v>
      </c>
      <c r="I32" s="3">
        <v>4</v>
      </c>
      <c r="L32" s="21" t="s">
        <v>27</v>
      </c>
      <c r="M32" s="4">
        <v>2</v>
      </c>
      <c r="N32" s="3">
        <v>2</v>
      </c>
      <c r="Q32" s="21" t="s">
        <v>27</v>
      </c>
      <c r="R32" s="4">
        <v>2</v>
      </c>
      <c r="S32" s="3">
        <v>2</v>
      </c>
      <c r="U32" s="4"/>
      <c r="V32" s="4" t="s">
        <v>53</v>
      </c>
      <c r="W32" s="4">
        <v>4</v>
      </c>
      <c r="X32" s="3">
        <v>4</v>
      </c>
    </row>
    <row r="33" spans="1:24">
      <c r="B33" s="13" t="s">
        <v>76</v>
      </c>
      <c r="C33" s="13">
        <v>3</v>
      </c>
      <c r="D33" s="3">
        <v>3</v>
      </c>
      <c r="G33" s="27" t="s">
        <v>68</v>
      </c>
      <c r="H33" s="28">
        <v>4</v>
      </c>
      <c r="I33" s="30">
        <v>4</v>
      </c>
      <c r="L33" s="4" t="s">
        <v>47</v>
      </c>
      <c r="M33" s="4">
        <v>3</v>
      </c>
      <c r="N33" s="3">
        <v>3</v>
      </c>
      <c r="Q33" s="4" t="s">
        <v>47</v>
      </c>
      <c r="R33" s="4">
        <v>3</v>
      </c>
      <c r="S33" s="3">
        <v>3</v>
      </c>
      <c r="U33" s="4"/>
      <c r="V33" s="4" t="s">
        <v>54</v>
      </c>
      <c r="W33" s="4">
        <v>4</v>
      </c>
      <c r="X33" s="3">
        <v>4</v>
      </c>
    </row>
    <row r="34" spans="1:24">
      <c r="F34" s="9">
        <v>5</v>
      </c>
      <c r="G34" s="13" t="s">
        <v>35</v>
      </c>
      <c r="L34" s="4" t="s">
        <v>29</v>
      </c>
      <c r="M34" s="4">
        <v>4</v>
      </c>
      <c r="N34" s="3">
        <v>4</v>
      </c>
      <c r="Q34" s="4" t="s">
        <v>29</v>
      </c>
      <c r="R34" s="4">
        <v>4</v>
      </c>
      <c r="S34" s="3">
        <v>4</v>
      </c>
      <c r="U34" s="4"/>
      <c r="V34" s="4"/>
      <c r="W34" s="4"/>
      <c r="X34" s="3"/>
    </row>
    <row r="35" spans="1:24">
      <c r="G35" s="4" t="s">
        <v>36</v>
      </c>
      <c r="H35" s="4">
        <v>3</v>
      </c>
      <c r="I35" s="3">
        <v>3</v>
      </c>
      <c r="U35" s="4"/>
      <c r="V35" s="13" t="s">
        <v>60</v>
      </c>
      <c r="W35" s="4"/>
      <c r="X35" s="3"/>
    </row>
    <row r="36" spans="1:24">
      <c r="G36" s="4" t="s">
        <v>37</v>
      </c>
      <c r="H36" s="4">
        <v>3</v>
      </c>
      <c r="I36" s="3">
        <v>3</v>
      </c>
      <c r="K36" s="4">
        <v>4</v>
      </c>
      <c r="L36" s="13" t="s">
        <v>50</v>
      </c>
      <c r="P36" s="4">
        <v>4</v>
      </c>
      <c r="Q36" s="13" t="s">
        <v>58</v>
      </c>
      <c r="U36" s="4">
        <v>4</v>
      </c>
      <c r="V36" s="4" t="s">
        <v>19</v>
      </c>
      <c r="W36" s="4">
        <v>4</v>
      </c>
      <c r="X36" s="3">
        <v>4</v>
      </c>
    </row>
    <row r="37" spans="1:24">
      <c r="G37" s="4" t="s">
        <v>38</v>
      </c>
      <c r="H37" s="4">
        <v>3</v>
      </c>
      <c r="I37" s="3">
        <v>3</v>
      </c>
      <c r="L37" s="4" t="s">
        <v>48</v>
      </c>
      <c r="M37" s="4">
        <v>3</v>
      </c>
      <c r="N37" s="3">
        <v>3</v>
      </c>
      <c r="Q37" s="4" t="s">
        <v>53</v>
      </c>
      <c r="R37" s="4">
        <v>4</v>
      </c>
      <c r="S37" s="3">
        <v>4</v>
      </c>
      <c r="U37" s="4"/>
      <c r="V37" s="21" t="s">
        <v>61</v>
      </c>
      <c r="W37" s="4">
        <v>3</v>
      </c>
      <c r="X37" s="3">
        <v>4</v>
      </c>
    </row>
    <row r="38" spans="1:24">
      <c r="G38" s="4" t="s">
        <v>69</v>
      </c>
      <c r="H38" s="4">
        <v>3</v>
      </c>
      <c r="I38" s="3">
        <v>3</v>
      </c>
      <c r="L38" s="4" t="s">
        <v>49</v>
      </c>
      <c r="M38" s="4">
        <v>3</v>
      </c>
      <c r="N38" s="3">
        <v>3</v>
      </c>
      <c r="Q38" s="4" t="s">
        <v>54</v>
      </c>
      <c r="R38" s="4">
        <v>4</v>
      </c>
      <c r="S38" s="3">
        <v>4</v>
      </c>
      <c r="U38" s="4"/>
      <c r="V38" s="21" t="s">
        <v>23</v>
      </c>
      <c r="W38" s="4">
        <v>3</v>
      </c>
      <c r="X38" s="3">
        <v>3</v>
      </c>
    </row>
    <row r="39" spans="1:24">
      <c r="G39" s="4" t="s">
        <v>39</v>
      </c>
      <c r="H39" s="4">
        <v>3</v>
      </c>
      <c r="I39" s="3">
        <v>3</v>
      </c>
      <c r="L39" s="21" t="s">
        <v>22</v>
      </c>
      <c r="M39" s="4">
        <v>0</v>
      </c>
      <c r="N39" s="3">
        <v>0</v>
      </c>
      <c r="Q39" s="4" t="s">
        <v>55</v>
      </c>
      <c r="R39" s="4">
        <v>4</v>
      </c>
      <c r="S39" s="3">
        <v>4</v>
      </c>
      <c r="U39" s="4"/>
      <c r="V39" s="21" t="s">
        <v>22</v>
      </c>
      <c r="W39" s="4">
        <v>3</v>
      </c>
      <c r="X39" s="3">
        <v>3</v>
      </c>
    </row>
    <row r="40" spans="1:24">
      <c r="G40" s="21" t="s">
        <v>40</v>
      </c>
      <c r="H40" s="4">
        <v>3</v>
      </c>
      <c r="I40" s="3">
        <v>3</v>
      </c>
      <c r="Q40" s="4" t="s">
        <v>56</v>
      </c>
      <c r="R40" s="4">
        <v>3</v>
      </c>
      <c r="S40" s="3">
        <v>3</v>
      </c>
      <c r="U40" s="4"/>
      <c r="V40" s="4" t="s">
        <v>48</v>
      </c>
      <c r="W40" s="4">
        <v>3</v>
      </c>
      <c r="X40" s="3">
        <v>3</v>
      </c>
    </row>
    <row r="41" spans="1:24">
      <c r="Q41" s="4" t="s">
        <v>57</v>
      </c>
      <c r="R41" s="4">
        <v>4</v>
      </c>
      <c r="S41" s="3">
        <v>4</v>
      </c>
      <c r="U41" s="4"/>
      <c r="V41" s="4" t="s">
        <v>62</v>
      </c>
      <c r="W41" s="4">
        <v>3</v>
      </c>
      <c r="X41" s="3">
        <v>3</v>
      </c>
    </row>
    <row r="42" spans="1:24">
      <c r="G42" s="4" t="s">
        <v>77</v>
      </c>
      <c r="H42" s="4">
        <f>SUM(H20:H32)</f>
        <v>35</v>
      </c>
      <c r="I42" s="4">
        <f>SUM(I20:I32)</f>
        <v>35</v>
      </c>
      <c r="U42" s="4"/>
      <c r="V42" s="28"/>
      <c r="W42" s="4"/>
      <c r="X42" s="3"/>
    </row>
    <row r="43" spans="1:24">
      <c r="G43" s="4" t="s">
        <v>78</v>
      </c>
      <c r="H43" s="4">
        <f>SUM(H35:H40)</f>
        <v>18</v>
      </c>
      <c r="I43" s="4">
        <f>SUM(I35:I40)</f>
        <v>18</v>
      </c>
      <c r="Q43" s="13" t="s">
        <v>79</v>
      </c>
      <c r="R43" s="4">
        <v>6</v>
      </c>
      <c r="S43" s="4">
        <v>6</v>
      </c>
      <c r="U43" s="4"/>
      <c r="V43" s="4"/>
      <c r="W43" s="4"/>
      <c r="X43" s="3"/>
    </row>
    <row r="44" spans="1:24">
      <c r="C44" s="4">
        <f>SUM(C22:C42)</f>
        <v>34</v>
      </c>
      <c r="D44" s="3">
        <f>SUM(D22:D42)</f>
        <v>35</v>
      </c>
      <c r="L44" s="4" t="s">
        <v>12</v>
      </c>
      <c r="M44" s="4">
        <f>SUM(M20:M42)</f>
        <v>47</v>
      </c>
      <c r="N44" s="3">
        <f>SUM(N20:N42)</f>
        <v>47</v>
      </c>
      <c r="P44" s="4">
        <v>5</v>
      </c>
      <c r="Q44" s="4" t="s">
        <v>70</v>
      </c>
      <c r="S44" s="4"/>
      <c r="U44" s="4"/>
      <c r="V44" s="13" t="s">
        <v>60</v>
      </c>
      <c r="W44" s="4"/>
      <c r="X44" s="3"/>
    </row>
    <row r="45" spans="1:24" s="18" customFormat="1">
      <c r="A45" s="16"/>
      <c r="B45" s="16" t="s">
        <v>32</v>
      </c>
      <c r="C45" s="16">
        <f>C12+C20+C44</f>
        <v>110</v>
      </c>
      <c r="D45" s="31">
        <f>D12+D20+D44</f>
        <v>121</v>
      </c>
      <c r="E45" s="17"/>
      <c r="F45" s="16"/>
      <c r="G45" s="16" t="s">
        <v>32</v>
      </c>
      <c r="H45" s="16">
        <f>H11+H18+SUM(H42:H44)</f>
        <v>114</v>
      </c>
      <c r="I45" s="16">
        <f>I11+I18+SUM(I42:I44)</f>
        <v>117</v>
      </c>
      <c r="J45" s="17"/>
      <c r="K45" s="16"/>
      <c r="L45" s="16" t="s">
        <v>32</v>
      </c>
      <c r="M45" s="16">
        <f>M11+M18+M44</f>
        <v>98</v>
      </c>
      <c r="N45" s="17">
        <f>N11+N18+N44</f>
        <v>102</v>
      </c>
      <c r="O45" s="17"/>
      <c r="P45" s="16"/>
      <c r="Q45" s="32"/>
      <c r="R45" s="4"/>
      <c r="S45" s="4"/>
      <c r="T45" s="20"/>
      <c r="U45" s="8">
        <v>5</v>
      </c>
      <c r="V45" s="28" t="s">
        <v>71</v>
      </c>
      <c r="W45" s="9"/>
      <c r="X45" s="6"/>
    </row>
    <row r="46" spans="1:24">
      <c r="B46" s="8"/>
      <c r="C46" s="8"/>
      <c r="D46" s="5"/>
      <c r="E46" s="5"/>
      <c r="G46" s="8"/>
      <c r="H46" s="8"/>
      <c r="I46" s="5"/>
      <c r="J46" s="5"/>
      <c r="K46" s="8"/>
      <c r="P46" s="8"/>
      <c r="Q46" s="28"/>
      <c r="V46" s="34" t="s">
        <v>81</v>
      </c>
      <c r="W46" s="9">
        <v>10</v>
      </c>
      <c r="X46" s="6">
        <v>10</v>
      </c>
    </row>
    <row r="47" spans="1:24">
      <c r="A47" s="22"/>
      <c r="B47" s="23" t="s">
        <v>63</v>
      </c>
      <c r="C47" s="23">
        <f>SUM(C26:C33)</f>
        <v>19</v>
      </c>
      <c r="D47" s="23">
        <f>SUM(D26:D33)</f>
        <v>20</v>
      </c>
      <c r="E47" s="24"/>
      <c r="F47" s="22"/>
      <c r="G47" s="23" t="s">
        <v>64</v>
      </c>
      <c r="H47" s="23">
        <f>3+SUM(H38:H40)+SUM(H24:H27)+SUM(H29:H30)+H32</f>
        <v>32</v>
      </c>
      <c r="I47" s="23">
        <f>3+SUM(I38:I40)+SUM(I24:I27)+SUM(I29:I30)+I32</f>
        <v>32</v>
      </c>
      <c r="J47" s="24"/>
      <c r="K47" s="23"/>
      <c r="L47" s="22" t="s">
        <v>64</v>
      </c>
      <c r="M47" s="22">
        <f>3+SUM(M37:M38)+SUM(M24:M33)</f>
        <v>39</v>
      </c>
      <c r="N47" s="22">
        <f>3+SUM(N37:N38)+SUM(N24:N33)</f>
        <v>39</v>
      </c>
      <c r="O47" s="25"/>
      <c r="P47" s="23"/>
      <c r="T47" s="26"/>
    </row>
    <row r="48" spans="1:24">
      <c r="B48" s="32" t="s">
        <v>67</v>
      </c>
      <c r="C48" s="32">
        <f>39-C47</f>
        <v>20</v>
      </c>
      <c r="D48" s="32">
        <f>39-D47</f>
        <v>19</v>
      </c>
      <c r="E48" s="5"/>
      <c r="G48" s="32" t="s">
        <v>67</v>
      </c>
      <c r="H48" s="32">
        <f>39-H47</f>
        <v>7</v>
      </c>
      <c r="I48" s="32">
        <f>39-I47</f>
        <v>7</v>
      </c>
      <c r="J48" s="5"/>
      <c r="K48" s="8"/>
      <c r="P48" s="8"/>
      <c r="Q48" s="4" t="s">
        <v>12</v>
      </c>
      <c r="R48" s="4">
        <f>SUM(R20:R34)+8+6</f>
        <v>55</v>
      </c>
      <c r="S48" s="4">
        <f>SUM(S20:S34)+8+6</f>
        <v>55</v>
      </c>
      <c r="V48" s="4"/>
    </row>
    <row r="49" spans="2:24">
      <c r="B49" s="8"/>
      <c r="C49" s="8"/>
      <c r="D49" s="5"/>
      <c r="E49" s="5"/>
      <c r="G49" s="29"/>
      <c r="H49" s="29"/>
      <c r="I49" s="33"/>
      <c r="J49" s="5"/>
      <c r="K49" s="8"/>
      <c r="P49" s="8"/>
      <c r="Q49" s="16" t="s">
        <v>32</v>
      </c>
      <c r="R49" s="16">
        <f>R11+R18+R48</f>
        <v>106</v>
      </c>
      <c r="S49" s="16">
        <f>S11+S18+S48</f>
        <v>110</v>
      </c>
      <c r="W49" s="4"/>
      <c r="X49" s="3"/>
    </row>
    <row r="50" spans="2:24">
      <c r="B50" s="8" t="s">
        <v>72</v>
      </c>
      <c r="C50" s="8"/>
      <c r="D50" s="5"/>
      <c r="E50" s="5"/>
      <c r="G50" s="8"/>
      <c r="H50" s="8"/>
      <c r="I50" s="5"/>
      <c r="J50" s="5"/>
      <c r="K50" s="8"/>
      <c r="L50" s="8"/>
      <c r="M50" s="8"/>
      <c r="N50" s="5"/>
      <c r="P50" s="8"/>
      <c r="V50" s="34" t="s">
        <v>80</v>
      </c>
    </row>
    <row r="51" spans="2:24">
      <c r="B51" s="8" t="s">
        <v>73</v>
      </c>
      <c r="C51" s="8"/>
      <c r="D51" s="5"/>
      <c r="E51" s="5"/>
      <c r="G51" s="29"/>
      <c r="H51" s="8"/>
      <c r="I51" s="5"/>
      <c r="J51" s="5"/>
      <c r="K51" s="8"/>
      <c r="L51" s="8"/>
      <c r="M51" s="8"/>
      <c r="N51" s="5"/>
      <c r="P51" s="8"/>
      <c r="Q51" s="22" t="s">
        <v>64</v>
      </c>
      <c r="R51" s="22">
        <f>3+SUM(R24:R33)+R43</f>
        <v>39</v>
      </c>
      <c r="S51" s="22">
        <f>3+SUM(S24:S33)+S43</f>
        <v>39</v>
      </c>
      <c r="V51" s="9" t="s">
        <v>12</v>
      </c>
      <c r="W51" s="9">
        <f>SUM(W20:W50)</f>
        <v>69</v>
      </c>
      <c r="X51" s="6">
        <f>SUM(X20:X50)</f>
        <v>70</v>
      </c>
    </row>
    <row r="52" spans="2:24">
      <c r="B52" s="8" t="s">
        <v>74</v>
      </c>
      <c r="C52" s="8"/>
      <c r="D52" s="5"/>
      <c r="E52" s="5"/>
      <c r="G52" s="8"/>
      <c r="H52" s="8"/>
      <c r="I52" s="5"/>
      <c r="J52" s="5"/>
      <c r="K52" s="8"/>
      <c r="L52" s="8"/>
      <c r="M52" s="8"/>
      <c r="N52" s="5"/>
      <c r="P52" s="8"/>
      <c r="Q52" s="32" t="s">
        <v>67</v>
      </c>
      <c r="R52" s="32">
        <f>39-R51</f>
        <v>0</v>
      </c>
      <c r="S52" s="32">
        <f>39-S51</f>
        <v>0</v>
      </c>
      <c r="U52" s="16"/>
      <c r="V52" s="16" t="s">
        <v>32</v>
      </c>
      <c r="W52" s="16">
        <f>W11+W18+W51</f>
        <v>120</v>
      </c>
      <c r="X52" s="16">
        <f>X11+X18+X51</f>
        <v>125</v>
      </c>
    </row>
    <row r="53" spans="2:24">
      <c r="B53" s="8"/>
      <c r="C53" s="8"/>
      <c r="D53" s="5"/>
      <c r="E53" s="5"/>
      <c r="G53" s="8"/>
      <c r="H53" s="8"/>
      <c r="I53" s="5"/>
      <c r="J53" s="5"/>
      <c r="K53" s="8"/>
      <c r="L53" s="8"/>
      <c r="M53" s="8"/>
      <c r="N53" s="5"/>
      <c r="P53" s="8"/>
    </row>
    <row r="54" spans="2:24">
      <c r="B54" s="8"/>
      <c r="C54" s="8"/>
      <c r="D54" s="5"/>
      <c r="E54" s="5"/>
      <c r="G54" s="8"/>
      <c r="H54" s="8"/>
      <c r="I54" s="5"/>
      <c r="J54" s="5"/>
      <c r="K54" s="8"/>
      <c r="L54" s="8"/>
      <c r="M54" s="8"/>
      <c r="N54" s="5"/>
      <c r="P54" s="8"/>
      <c r="R54" s="8"/>
      <c r="S54" s="5"/>
      <c r="V54" s="22" t="s">
        <v>64</v>
      </c>
      <c r="W54" s="35">
        <f>3+SUM(W24:W31)+12</f>
        <v>40</v>
      </c>
      <c r="X54" s="22">
        <f>3+SUM(X24:X31)+SUM(X36:X42)-4+12</f>
        <v>56</v>
      </c>
    </row>
    <row r="55" spans="2:24">
      <c r="B55" s="8"/>
      <c r="C55" s="8"/>
      <c r="D55" s="5"/>
      <c r="E55" s="5"/>
      <c r="G55" s="8"/>
      <c r="H55" s="8"/>
      <c r="I55" s="5"/>
      <c r="J55" s="5"/>
      <c r="K55" s="8"/>
      <c r="L55" s="8"/>
      <c r="M55" s="8"/>
      <c r="N55" s="5"/>
      <c r="P55" s="8"/>
      <c r="Q55" s="8"/>
      <c r="R55" s="8"/>
      <c r="S55" s="5"/>
      <c r="V55" s="32" t="s">
        <v>67</v>
      </c>
      <c r="W55" s="32">
        <f>39-W54</f>
        <v>-1</v>
      </c>
      <c r="X55" s="32">
        <f>39-X54</f>
        <v>-17</v>
      </c>
    </row>
    <row r="56" spans="2:24">
      <c r="B56" s="8"/>
      <c r="C56" s="8"/>
      <c r="D56" s="5"/>
      <c r="E56" s="5"/>
      <c r="G56" s="8"/>
      <c r="H56" s="8"/>
      <c r="I56" s="5"/>
      <c r="J56" s="5"/>
      <c r="K56" s="8"/>
      <c r="L56" s="8"/>
      <c r="M56" s="8"/>
      <c r="N56" s="5"/>
      <c r="P56" s="8"/>
      <c r="Q56" s="8"/>
      <c r="R56" s="8"/>
      <c r="S56" s="5"/>
    </row>
    <row r="57" spans="2:24">
      <c r="B57" s="11"/>
      <c r="C57" s="11"/>
      <c r="D57" s="14"/>
      <c r="E57" s="14"/>
      <c r="G57" s="11"/>
      <c r="H57" s="11"/>
      <c r="I57" s="14"/>
      <c r="J57" s="14"/>
      <c r="K57" s="11"/>
      <c r="L57" s="8"/>
      <c r="M57" s="8"/>
      <c r="N57" s="5"/>
      <c r="P57" s="11"/>
      <c r="Q57" s="8"/>
      <c r="R57" s="8"/>
      <c r="S57" s="5"/>
    </row>
    <row r="58" spans="2:24">
      <c r="L58" s="8"/>
      <c r="M58" s="8"/>
      <c r="N58" s="5"/>
      <c r="Q58" s="8"/>
      <c r="R58" s="8"/>
      <c r="S58" s="5"/>
    </row>
    <row r="59" spans="2:24">
      <c r="L59" s="8"/>
      <c r="M59" s="8"/>
      <c r="N59" s="5"/>
      <c r="Q59" s="11"/>
      <c r="R59" s="11"/>
      <c r="S59" s="14"/>
    </row>
    <row r="60" spans="2:24">
      <c r="L60" s="8"/>
      <c r="M60" s="8"/>
      <c r="N60" s="5"/>
      <c r="Q60" s="12"/>
    </row>
    <row r="61" spans="2:24">
      <c r="L61" s="11"/>
      <c r="M61" s="11"/>
      <c r="N61" s="14"/>
    </row>
    <row r="62" spans="2:24">
      <c r="L62" s="12"/>
    </row>
  </sheetData>
  <mergeCells count="5">
    <mergeCell ref="V1:X1"/>
    <mergeCell ref="L1:N1"/>
    <mergeCell ref="B1:D1"/>
    <mergeCell ref="G1:I1"/>
    <mergeCell ref="Q1:S1"/>
  </mergeCells>
  <phoneticPr fontId="7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7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Wagner</dc:creator>
  <cp:lastModifiedBy>William Simpson</cp:lastModifiedBy>
  <dcterms:created xsi:type="dcterms:W3CDTF">2012-02-07T01:38:11Z</dcterms:created>
  <dcterms:modified xsi:type="dcterms:W3CDTF">2012-02-09T20:56:59Z</dcterms:modified>
</cp:coreProperties>
</file>