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55" yWindow="60" windowWidth="13230" windowHeight="14250" tabRatio="464" activeTab="0"/>
  </bookViews>
  <sheets>
    <sheet name="15 summary" sheetId="1" r:id="rId1"/>
  </sheets>
  <definedNames>
    <definedName name="_xlfn.COUNTIFS" hidden="1">#NAME?</definedName>
    <definedName name="CRITERIA">'15 summary'!#REF!</definedName>
    <definedName name="DATABASE">'15 summary'!#REF!</definedName>
    <definedName name="HawkinsonC._B">'15 summary'!#REF!</definedName>
    <definedName name="_xlnm.Print_Area" localSheetId="0">'15 summary'!$A$1:$J$56</definedName>
  </definedNames>
  <calcPr fullCalcOnLoad="1"/>
</workbook>
</file>

<file path=xl/sharedStrings.xml><?xml version="1.0" encoding="utf-8"?>
<sst xmlns="http://schemas.openxmlformats.org/spreadsheetml/2006/main" count="64" uniqueCount="64">
  <si>
    <t>Proficiency</t>
  </si>
  <si>
    <t>Scientific</t>
  </si>
  <si>
    <t>Scientific training</t>
  </si>
  <si>
    <t>Ravelo, Alexandra</t>
  </si>
  <si>
    <t>Weems, Jared</t>
  </si>
  <si>
    <t xml:space="preserve"># Dives </t>
  </si>
  <si>
    <t>TBT (min.)</t>
  </si>
  <si>
    <t>Eckert, Ginny</t>
  </si>
  <si>
    <t>Tamone, Sherry</t>
  </si>
  <si>
    <t>UA Diver</t>
  </si>
  <si>
    <t>Iken, Katrin</t>
  </si>
  <si>
    <t>Kasitsna Bay</t>
  </si>
  <si>
    <t>SE AK</t>
  </si>
  <si>
    <t>Other</t>
  </si>
  <si>
    <t>Konar, Brenda</t>
  </si>
  <si>
    <t>Ibarra, Sonia</t>
  </si>
  <si>
    <t>Brewer, Reid</t>
  </si>
  <si>
    <t>Markis, Joel</t>
  </si>
  <si>
    <t>Oldham, Cory</t>
  </si>
  <si>
    <t>Traiger, Sarah</t>
  </si>
  <si>
    <t>Jellison, Myles</t>
  </si>
  <si>
    <t>Bell, Lauren</t>
  </si>
  <si>
    <t xml:space="preserve">TOTALS  </t>
  </si>
  <si>
    <t>Creek, Thomas</t>
  </si>
  <si>
    <t>Dohner, Andrew</t>
  </si>
  <si>
    <t>Farnham, Nicole</t>
  </si>
  <si>
    <t>Goeden, Zachary</t>
  </si>
  <si>
    <t>McGuire, Breanna</t>
  </si>
  <si>
    <t xml:space="preserve">Peeples, Tamsen </t>
  </si>
  <si>
    <t>Pasternak, Gary</t>
  </si>
  <si>
    <t># Dives by Area</t>
  </si>
  <si>
    <t xml:space="preserve"># Dives by Purpose </t>
  </si>
  <si>
    <t>2016 Totals</t>
  </si>
  <si>
    <t>Austin, Krystal</t>
  </si>
  <si>
    <t>Beraha, Lori</t>
  </si>
  <si>
    <t>Cook, Wyatt</t>
  </si>
  <si>
    <t>Dean, Alta</t>
  </si>
  <si>
    <t>Gaitan, Luis</t>
  </si>
  <si>
    <t>Green, Joanna</t>
  </si>
  <si>
    <t>Gridley, Dustin</t>
  </si>
  <si>
    <t>Hale, Shamariah</t>
  </si>
  <si>
    <t>Hiles, Bryce</t>
  </si>
  <si>
    <t>Kaminker, Vitaliy</t>
  </si>
  <si>
    <t>McConaghy, Charlotte</t>
  </si>
  <si>
    <t>McGlothen, Elizabeth</t>
  </si>
  <si>
    <t>Metzger, Jacob</t>
  </si>
  <si>
    <t>Murph, Diane</t>
  </si>
  <si>
    <t>Paskvan, Adam</t>
  </si>
  <si>
    <t>Pfaff, Rebekah</t>
  </si>
  <si>
    <t>Powell, Kim</t>
  </si>
  <si>
    <t>Pretty, Jessica</t>
  </si>
  <si>
    <t>Roesch, Carla</t>
  </si>
  <si>
    <t>Seregin, Nikolay</t>
  </si>
  <si>
    <t>Stewart, Hanna</t>
  </si>
  <si>
    <t>Surdyk, Shelby</t>
  </si>
  <si>
    <t>Smith, Gerad</t>
  </si>
  <si>
    <t>Roche, Erin</t>
  </si>
  <si>
    <t>Repert, April</t>
  </si>
  <si>
    <t>Amundson, Courtney</t>
  </si>
  <si>
    <t>Duncan, Douglas</t>
  </si>
  <si>
    <t>Kelley, Amanda</t>
  </si>
  <si>
    <t>Kitchel, Zoe</t>
  </si>
  <si>
    <t>Tolle, Bryan</t>
  </si>
  <si>
    <t>Wright, Maggie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</si>
</sst>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\ ;\(&quot;$&quot;#,##0\)"/>
    <numFmt numFmtId="173" formatCode="&quot;$&quot;#,##0.00\ ;\(&quot;$&quot;#,##0.00\)"/>
    <numFmt numFmtId="174" formatCode="m/d/yy"/>
    <numFmt numFmtId="175" formatCode="h\:mm\ AM/PM"/>
    <numFmt numFmtId="176" formatCode="h\:mm\:ss\ AM/PM"/>
    <numFmt numFmtId="177" formatCode="h\:mm"/>
    <numFmt numFmtId="178" formatCode="h\:mm\:ss"/>
    <numFmt numFmtId="179" formatCode="m/d/yy\ h\:mm"/>
    <numFmt numFmtId="180" formatCode="&quot;$&quot;#,##0\ ;[Red]\(&quot;$&quot;#,##0\)"/>
    <numFmt numFmtId="181" formatCode="&quot;$&quot;#,##0.00\ ;[Red]\(&quot;$&quot;#,##0.00\)"/>
    <numFmt numFmtId="182" formatCode="0.0"/>
    <numFmt numFmtId="183" formatCode="0.000"/>
    <numFmt numFmtId="184" formatCode="[$-409]dddd\,\ mmmm\ d\,\ yy"/>
    <numFmt numFmtId="185" formatCode="[$-409]mmm\-yy;@"/>
    <numFmt numFmtId="186" formatCode="[$-409]h:mm:ss\ AM/P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Times"/>
      <family val="0"/>
    </font>
    <font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sz val="12"/>
      <color indexed="14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sz val="12"/>
      <color indexed="17"/>
      <name val="Garamond"/>
      <family val="2"/>
    </font>
    <font>
      <b/>
      <sz val="15"/>
      <color indexed="19"/>
      <name val="Garamond"/>
      <family val="2"/>
    </font>
    <font>
      <b/>
      <sz val="13"/>
      <color indexed="19"/>
      <name val="Garamond"/>
      <family val="2"/>
    </font>
    <font>
      <b/>
      <sz val="11"/>
      <color indexed="19"/>
      <name val="Garamond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8"/>
      <color indexed="19"/>
      <name val="Garamond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Garamond"/>
      <family val="2"/>
    </font>
    <font>
      <b/>
      <sz val="12"/>
      <color theme="1"/>
      <name val="Garamond"/>
      <family val="2"/>
    </font>
    <font>
      <sz val="12"/>
      <color rgb="FFFF0000"/>
      <name val="Garamond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thin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 style="thin"/>
      <top style="double">
        <color theme="4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5" fillId="33" borderId="0" applyBorder="0" applyAlignment="0"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10" xfId="57" applyFont="1" applyFill="1" applyBorder="1" applyAlignment="1" applyProtection="1">
      <alignment horizontal="center"/>
      <protection/>
    </xf>
    <xf numFmtId="0" fontId="10" fillId="0" borderId="11" xfId="57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0" fillId="0" borderId="13" xfId="57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51" fillId="0" borderId="9" xfId="63" applyFont="1" applyFill="1" applyAlignment="1">
      <alignment/>
    </xf>
    <xf numFmtId="0" fontId="10" fillId="0" borderId="13" xfId="57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/>
    </xf>
    <xf numFmtId="0" fontId="10" fillId="0" borderId="14" xfId="57" applyFont="1" applyFill="1" applyBorder="1" applyAlignment="1" applyProtection="1">
      <alignment horizontal="center"/>
      <protection/>
    </xf>
    <xf numFmtId="17" fontId="10" fillId="0" borderId="0" xfId="0" applyNumberFormat="1" applyFont="1" applyFill="1" applyBorder="1" applyAlignment="1">
      <alignment horizontal="center"/>
    </xf>
    <xf numFmtId="17" fontId="52" fillId="0" borderId="0" xfId="0" applyNumberFormat="1" applyFont="1" applyFill="1" applyBorder="1" applyAlignment="1">
      <alignment horizontal="center"/>
    </xf>
    <xf numFmtId="0" fontId="50" fillId="0" borderId="14" xfId="57" applyFont="1" applyFill="1" applyBorder="1" applyAlignment="1">
      <alignment horizontal="center"/>
      <protection/>
    </xf>
    <xf numFmtId="0" fontId="51" fillId="0" borderId="0" xfId="63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applyProtection="1">
      <alignment horizontal="left"/>
      <protection/>
    </xf>
    <xf numFmtId="17" fontId="10" fillId="0" borderId="0" xfId="0" applyNumberFormat="1" applyFont="1" applyFill="1" applyBorder="1" applyAlignment="1" applyProtection="1">
      <alignment horizontal="center"/>
      <protection/>
    </xf>
    <xf numFmtId="17" fontId="50" fillId="0" borderId="0" xfId="0" applyNumberFormat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185" fontId="52" fillId="0" borderId="0" xfId="0" applyNumberFormat="1" applyFont="1" applyFill="1" applyBorder="1" applyAlignment="1">
      <alignment horizontal="center"/>
    </xf>
    <xf numFmtId="0" fontId="51" fillId="0" borderId="16" xfId="63" applyFont="1" applyFill="1" applyBorder="1" applyAlignment="1">
      <alignment/>
    </xf>
    <xf numFmtId="1" fontId="51" fillId="0" borderId="9" xfId="63" applyNumberFormat="1" applyFont="1" applyFill="1" applyAlignment="1">
      <alignment horizontal="center"/>
    </xf>
    <xf numFmtId="1" fontId="51" fillId="0" borderId="17" xfId="63" applyNumberFormat="1" applyFont="1" applyFill="1" applyBorder="1" applyAlignment="1">
      <alignment horizontal="center"/>
    </xf>
    <xf numFmtId="1" fontId="51" fillId="0" borderId="0" xfId="63" applyNumberFormat="1" applyFont="1" applyFill="1" applyBorder="1" applyAlignment="1">
      <alignment horizontal="center"/>
    </xf>
    <xf numFmtId="0" fontId="51" fillId="0" borderId="0" xfId="63" applyFont="1" applyFill="1" applyBorder="1" applyAlignment="1">
      <alignment horizontal="left"/>
    </xf>
    <xf numFmtId="0" fontId="51" fillId="0" borderId="0" xfId="63" applyFont="1" applyFill="1" applyBorder="1" applyAlignment="1">
      <alignment horizontal="center"/>
    </xf>
    <xf numFmtId="17" fontId="51" fillId="0" borderId="0" xfId="63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>
      <alignment horizontal="center"/>
    </xf>
    <xf numFmtId="0" fontId="51" fillId="0" borderId="0" xfId="63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3" xfId="57" applyFont="1" applyFill="1" applyBorder="1" applyAlignment="1" applyProtection="1">
      <alignment horizontal="center"/>
      <protection/>
    </xf>
    <xf numFmtId="0" fontId="10" fillId="0" borderId="14" xfId="57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dive stats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tabSelected="1" zoomScaleSheetLayoutView="10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3" sqref="O33"/>
    </sheetView>
  </sheetViews>
  <sheetFormatPr defaultColWidth="11.00390625" defaultRowHeight="12.75"/>
  <cols>
    <col min="1" max="1" width="27.125" style="1" customWidth="1"/>
    <col min="2" max="2" width="12.00390625" style="15" customWidth="1"/>
    <col min="3" max="3" width="12.00390625" style="10" customWidth="1"/>
    <col min="4" max="4" width="11.00390625" style="2" customWidth="1"/>
    <col min="5" max="5" width="14.875" style="2" bestFit="1" customWidth="1"/>
    <col min="6" max="6" width="13.50390625" style="21" customWidth="1"/>
    <col min="7" max="7" width="14.50390625" style="1" customWidth="1"/>
    <col min="8" max="8" width="11.00390625" style="1" customWidth="1"/>
    <col min="9" max="9" width="11.00390625" style="21" customWidth="1"/>
    <col min="10" max="10" width="15.375" style="9" customWidth="1"/>
    <col min="11" max="11" width="6.00390625" style="9" customWidth="1"/>
    <col min="12" max="13" width="10.00390625" style="47" customWidth="1"/>
    <col min="14" max="15" width="10.00390625" style="9" customWidth="1"/>
    <col min="16" max="16384" width="11.00390625" style="1" customWidth="1"/>
  </cols>
  <sheetData>
    <row r="1" spans="2:15" s="3" customFormat="1" ht="15" customHeight="1">
      <c r="B1" s="53" t="s">
        <v>32</v>
      </c>
      <c r="C1" s="54"/>
      <c r="D1" s="58" t="s">
        <v>31</v>
      </c>
      <c r="E1" s="58"/>
      <c r="F1" s="58"/>
      <c r="G1" s="55" t="s">
        <v>30</v>
      </c>
      <c r="H1" s="56"/>
      <c r="I1" s="57"/>
      <c r="J1" s="19"/>
      <c r="K1" s="19"/>
      <c r="L1" s="46"/>
      <c r="M1" s="46"/>
      <c r="N1" s="19"/>
      <c r="O1" s="19"/>
    </row>
    <row r="2" spans="1:15" s="3" customFormat="1" ht="15" customHeight="1" thickBot="1">
      <c r="A2" s="19" t="s">
        <v>9</v>
      </c>
      <c r="B2" s="4" t="s">
        <v>5</v>
      </c>
      <c r="C2" s="5" t="s">
        <v>6</v>
      </c>
      <c r="D2" s="6" t="s">
        <v>1</v>
      </c>
      <c r="E2" s="6" t="s">
        <v>2</v>
      </c>
      <c r="F2" s="7" t="s">
        <v>0</v>
      </c>
      <c r="G2" s="6" t="s">
        <v>11</v>
      </c>
      <c r="H2" s="6" t="s">
        <v>12</v>
      </c>
      <c r="I2" s="7" t="s">
        <v>13</v>
      </c>
      <c r="J2" s="19"/>
      <c r="K2" s="19"/>
      <c r="L2" s="46"/>
      <c r="M2" s="46"/>
      <c r="N2" s="31"/>
      <c r="O2" s="31"/>
    </row>
    <row r="3" spans="1:15" s="3" customFormat="1" ht="15" customHeight="1">
      <c r="A3" s="29" t="s">
        <v>58</v>
      </c>
      <c r="B3" s="18">
        <v>12</v>
      </c>
      <c r="C3" s="22">
        <v>319</v>
      </c>
      <c r="D3" s="19"/>
      <c r="E3" s="19"/>
      <c r="F3" s="20">
        <v>12</v>
      </c>
      <c r="G3" s="19"/>
      <c r="H3" s="19">
        <v>12</v>
      </c>
      <c r="I3" s="20"/>
      <c r="J3" s="19"/>
      <c r="K3" s="19"/>
      <c r="L3" s="46"/>
      <c r="M3" s="46"/>
      <c r="N3" s="31"/>
      <c r="O3" s="31"/>
    </row>
    <row r="4" spans="1:15" s="3" customFormat="1" ht="15" customHeight="1">
      <c r="A4" s="30" t="s">
        <v>33</v>
      </c>
      <c r="B4" s="18">
        <v>12</v>
      </c>
      <c r="C4" s="22">
        <v>288</v>
      </c>
      <c r="D4" s="19"/>
      <c r="E4" s="19">
        <v>6</v>
      </c>
      <c r="F4" s="20">
        <v>6</v>
      </c>
      <c r="G4" s="19">
        <v>12</v>
      </c>
      <c r="H4" s="19"/>
      <c r="I4" s="20"/>
      <c r="J4" s="19"/>
      <c r="K4" s="19"/>
      <c r="L4" s="46"/>
      <c r="M4" s="46"/>
      <c r="N4" s="31"/>
      <c r="O4" s="31"/>
    </row>
    <row r="5" spans="1:35" s="3" customFormat="1" ht="15" customHeight="1">
      <c r="A5" s="28" t="s">
        <v>21</v>
      </c>
      <c r="B5" s="11">
        <v>9</v>
      </c>
      <c r="C5" s="25">
        <v>226</v>
      </c>
      <c r="D5" s="12">
        <v>1</v>
      </c>
      <c r="E5" s="12"/>
      <c r="F5" s="13">
        <v>8</v>
      </c>
      <c r="G5" s="12"/>
      <c r="H5" s="12">
        <v>8</v>
      </c>
      <c r="I5" s="13">
        <v>1</v>
      </c>
      <c r="J5" s="19"/>
      <c r="K5" s="19"/>
      <c r="L5" s="46"/>
      <c r="M5" s="46"/>
      <c r="N5" s="32"/>
      <c r="O5" s="3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15" s="14" customFormat="1" ht="15" customHeight="1">
      <c r="A6" s="29" t="s">
        <v>34</v>
      </c>
      <c r="B6" s="11">
        <v>12</v>
      </c>
      <c r="C6" s="25">
        <v>334</v>
      </c>
      <c r="D6" s="12"/>
      <c r="E6" s="12">
        <v>8</v>
      </c>
      <c r="F6" s="13">
        <v>4</v>
      </c>
      <c r="G6" s="12">
        <v>12</v>
      </c>
      <c r="H6" s="12"/>
      <c r="I6" s="13"/>
      <c r="J6" s="19"/>
      <c r="K6" s="19"/>
      <c r="L6" s="46"/>
      <c r="M6" s="46"/>
      <c r="N6" s="32"/>
      <c r="O6" s="32"/>
    </row>
    <row r="7" spans="1:35" s="14" customFormat="1" ht="15" customHeight="1">
      <c r="A7" s="29" t="s">
        <v>16</v>
      </c>
      <c r="B7" s="8">
        <v>12</v>
      </c>
      <c r="C7" s="10">
        <v>386</v>
      </c>
      <c r="D7" s="9"/>
      <c r="E7" s="9"/>
      <c r="F7" s="10">
        <v>12</v>
      </c>
      <c r="G7" s="9"/>
      <c r="H7" s="15">
        <v>12</v>
      </c>
      <c r="I7" s="10"/>
      <c r="J7" s="19"/>
      <c r="K7" s="19"/>
      <c r="L7" s="46"/>
      <c r="M7" s="46"/>
      <c r="N7" s="33"/>
      <c r="O7" s="3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15" ht="15" customHeight="1">
      <c r="A8" s="29" t="s">
        <v>35</v>
      </c>
      <c r="B8" s="16">
        <v>30</v>
      </c>
      <c r="C8" s="10">
        <v>590</v>
      </c>
      <c r="D8" s="9">
        <v>2</v>
      </c>
      <c r="E8" s="9">
        <v>8</v>
      </c>
      <c r="F8" s="10">
        <v>20</v>
      </c>
      <c r="G8" s="9">
        <v>30</v>
      </c>
      <c r="H8" s="15"/>
      <c r="I8" s="10"/>
      <c r="J8" s="19"/>
      <c r="K8" s="19"/>
      <c r="L8" s="46"/>
      <c r="M8" s="46"/>
      <c r="N8" s="23"/>
      <c r="O8" s="23"/>
    </row>
    <row r="9" spans="1:15" ht="15" customHeight="1">
      <c r="A9" s="29" t="s">
        <v>23</v>
      </c>
      <c r="B9" s="16">
        <v>23</v>
      </c>
      <c r="C9" s="10">
        <v>508</v>
      </c>
      <c r="D9" s="9">
        <v>11</v>
      </c>
      <c r="E9" s="9"/>
      <c r="F9" s="10">
        <f>23-11</f>
        <v>12</v>
      </c>
      <c r="G9" s="9">
        <v>23</v>
      </c>
      <c r="H9" s="15"/>
      <c r="I9" s="10"/>
      <c r="J9" s="19"/>
      <c r="K9" s="19"/>
      <c r="L9" s="46"/>
      <c r="M9" s="46"/>
      <c r="N9" s="23"/>
      <c r="O9" s="23"/>
    </row>
    <row r="10" spans="1:15" ht="15" customHeight="1">
      <c r="A10" s="29" t="s">
        <v>36</v>
      </c>
      <c r="B10" s="16">
        <v>12</v>
      </c>
      <c r="C10" s="10">
        <v>195</v>
      </c>
      <c r="D10" s="9">
        <v>3</v>
      </c>
      <c r="E10" s="9">
        <v>1</v>
      </c>
      <c r="F10" s="10">
        <v>8</v>
      </c>
      <c r="G10" s="9">
        <v>12</v>
      </c>
      <c r="H10" s="15"/>
      <c r="I10" s="10"/>
      <c r="J10" s="19"/>
      <c r="K10" s="19"/>
      <c r="L10" s="46"/>
      <c r="M10" s="46"/>
      <c r="N10" s="23"/>
      <c r="O10" s="23"/>
    </row>
    <row r="11" spans="1:15" ht="15" customHeight="1">
      <c r="A11" s="29" t="s">
        <v>24</v>
      </c>
      <c r="B11" s="8">
        <v>12</v>
      </c>
      <c r="C11" s="10">
        <v>289</v>
      </c>
      <c r="D11" s="9">
        <v>5</v>
      </c>
      <c r="E11" s="9"/>
      <c r="F11" s="10">
        <v>7</v>
      </c>
      <c r="G11" s="9">
        <v>12</v>
      </c>
      <c r="H11" s="15"/>
      <c r="I11" s="10"/>
      <c r="J11" s="19"/>
      <c r="K11" s="19"/>
      <c r="L11" s="46"/>
      <c r="M11" s="46"/>
      <c r="N11" s="23"/>
      <c r="O11" s="23"/>
    </row>
    <row r="12" spans="1:15" ht="15" customHeight="1">
      <c r="A12" s="27" t="s">
        <v>59</v>
      </c>
      <c r="B12" s="16">
        <v>14</v>
      </c>
      <c r="C12" s="10">
        <v>504</v>
      </c>
      <c r="D12" s="9"/>
      <c r="E12" s="9"/>
      <c r="F12" s="10">
        <v>14</v>
      </c>
      <c r="G12" s="9"/>
      <c r="H12" s="15">
        <v>14</v>
      </c>
      <c r="I12" s="10"/>
      <c r="J12" s="19"/>
      <c r="K12" s="19"/>
      <c r="L12" s="46"/>
      <c r="M12" s="46"/>
      <c r="N12" s="23"/>
      <c r="O12" s="23"/>
    </row>
    <row r="13" spans="1:15" ht="15" customHeight="1">
      <c r="A13" s="29" t="s">
        <v>7</v>
      </c>
      <c r="B13" s="16">
        <v>12</v>
      </c>
      <c r="C13" s="10">
        <v>322</v>
      </c>
      <c r="D13" s="9">
        <v>6</v>
      </c>
      <c r="E13" s="9"/>
      <c r="F13" s="10">
        <v>6</v>
      </c>
      <c r="G13" s="9"/>
      <c r="H13" s="15"/>
      <c r="I13" s="10">
        <v>12</v>
      </c>
      <c r="J13" s="19"/>
      <c r="K13" s="19"/>
      <c r="L13" s="46"/>
      <c r="M13" s="46"/>
      <c r="N13" s="23"/>
      <c r="O13" s="23"/>
    </row>
    <row r="14" spans="1:15" ht="15" customHeight="1">
      <c r="A14" s="29" t="s">
        <v>25</v>
      </c>
      <c r="B14" s="16">
        <v>16</v>
      </c>
      <c r="C14" s="10">
        <v>433</v>
      </c>
      <c r="D14" s="9">
        <v>7</v>
      </c>
      <c r="E14" s="9">
        <v>2</v>
      </c>
      <c r="F14" s="10">
        <v>7</v>
      </c>
      <c r="G14" s="9">
        <v>16</v>
      </c>
      <c r="H14" s="15"/>
      <c r="I14" s="10"/>
      <c r="J14" s="19"/>
      <c r="K14" s="19"/>
      <c r="L14" s="46"/>
      <c r="M14" s="46"/>
      <c r="N14" s="23"/>
      <c r="O14" s="23"/>
    </row>
    <row r="15" spans="1:15" ht="15" customHeight="1">
      <c r="A15" s="29" t="s">
        <v>37</v>
      </c>
      <c r="B15" s="16">
        <v>20</v>
      </c>
      <c r="C15" s="10">
        <v>568</v>
      </c>
      <c r="D15" s="9">
        <v>2</v>
      </c>
      <c r="E15" s="9">
        <v>8</v>
      </c>
      <c r="F15" s="10">
        <v>10</v>
      </c>
      <c r="G15" s="9">
        <v>20</v>
      </c>
      <c r="H15" s="15"/>
      <c r="I15" s="10"/>
      <c r="J15" s="19"/>
      <c r="K15" s="19"/>
      <c r="L15" s="46"/>
      <c r="M15" s="46"/>
      <c r="N15" s="23"/>
      <c r="O15" s="23"/>
    </row>
    <row r="16" spans="1:15" ht="15" customHeight="1">
      <c r="A16" s="29" t="s">
        <v>26</v>
      </c>
      <c r="B16" s="16">
        <v>23</v>
      </c>
      <c r="C16" s="10">
        <v>603</v>
      </c>
      <c r="D16" s="9">
        <v>8</v>
      </c>
      <c r="E16" s="9"/>
      <c r="F16" s="10">
        <f>23-8</f>
        <v>15</v>
      </c>
      <c r="G16" s="9">
        <v>23</v>
      </c>
      <c r="H16" s="15"/>
      <c r="I16" s="10"/>
      <c r="J16" s="19"/>
      <c r="K16" s="19"/>
      <c r="L16" s="46"/>
      <c r="M16" s="46"/>
      <c r="N16" s="23"/>
      <c r="O16" s="23"/>
    </row>
    <row r="17" spans="1:15" ht="15" customHeight="1">
      <c r="A17" s="29" t="s">
        <v>38</v>
      </c>
      <c r="B17" s="16">
        <v>15</v>
      </c>
      <c r="C17" s="10">
        <v>322</v>
      </c>
      <c r="D17" s="9"/>
      <c r="E17" s="9">
        <v>15</v>
      </c>
      <c r="F17" s="10"/>
      <c r="G17" s="9">
        <v>15</v>
      </c>
      <c r="H17" s="15"/>
      <c r="I17" s="10"/>
      <c r="J17" s="19"/>
      <c r="K17" s="19"/>
      <c r="L17" s="46"/>
      <c r="M17" s="46"/>
      <c r="N17" s="23"/>
      <c r="O17" s="23"/>
    </row>
    <row r="18" spans="1:15" ht="15" customHeight="1">
      <c r="A18" s="29" t="s">
        <v>39</v>
      </c>
      <c r="B18" s="16">
        <v>16</v>
      </c>
      <c r="C18" s="10">
        <v>455</v>
      </c>
      <c r="D18" s="9">
        <v>3</v>
      </c>
      <c r="E18" s="9"/>
      <c r="F18" s="10">
        <v>13</v>
      </c>
      <c r="G18" s="9">
        <v>16</v>
      </c>
      <c r="H18" s="15"/>
      <c r="I18" s="10"/>
      <c r="J18" s="19"/>
      <c r="K18" s="19"/>
      <c r="L18" s="46"/>
      <c r="M18" s="46"/>
      <c r="N18" s="23"/>
      <c r="O18" s="23"/>
    </row>
    <row r="19" spans="1:15" ht="15" customHeight="1">
      <c r="A19" s="29" t="s">
        <v>40</v>
      </c>
      <c r="B19" s="16">
        <v>11</v>
      </c>
      <c r="C19" s="10">
        <v>290</v>
      </c>
      <c r="D19" s="9"/>
      <c r="E19" s="9">
        <v>9</v>
      </c>
      <c r="F19" s="10">
        <v>2</v>
      </c>
      <c r="G19" s="9">
        <v>11</v>
      </c>
      <c r="H19" s="15"/>
      <c r="I19" s="10"/>
      <c r="J19" s="19"/>
      <c r="K19" s="19"/>
      <c r="L19" s="46"/>
      <c r="M19" s="46"/>
      <c r="N19" s="23"/>
      <c r="O19" s="23"/>
    </row>
    <row r="20" spans="1:15" ht="15" customHeight="1">
      <c r="A20" s="29" t="s">
        <v>41</v>
      </c>
      <c r="B20" s="16">
        <v>15</v>
      </c>
      <c r="C20" s="10">
        <v>355</v>
      </c>
      <c r="D20" s="9">
        <v>3</v>
      </c>
      <c r="E20" s="9">
        <v>5</v>
      </c>
      <c r="F20" s="10">
        <v>7</v>
      </c>
      <c r="G20" s="9">
        <v>15</v>
      </c>
      <c r="H20" s="15"/>
      <c r="I20" s="10"/>
      <c r="J20" s="19"/>
      <c r="K20" s="19"/>
      <c r="L20" s="46"/>
      <c r="M20" s="46"/>
      <c r="N20" s="23"/>
      <c r="O20" s="23"/>
    </row>
    <row r="21" spans="1:15" ht="15" customHeight="1">
      <c r="A21" s="29" t="s">
        <v>15</v>
      </c>
      <c r="B21" s="16">
        <v>4</v>
      </c>
      <c r="C21" s="10">
        <v>125</v>
      </c>
      <c r="D21" s="9">
        <v>2</v>
      </c>
      <c r="E21" s="9"/>
      <c r="F21" s="10">
        <v>2</v>
      </c>
      <c r="G21" s="9"/>
      <c r="H21" s="15">
        <v>4</v>
      </c>
      <c r="I21" s="10"/>
      <c r="J21" s="19"/>
      <c r="K21" s="19"/>
      <c r="L21" s="46"/>
      <c r="M21" s="46"/>
      <c r="N21" s="23"/>
      <c r="O21" s="24"/>
    </row>
    <row r="22" spans="1:15" ht="15" customHeight="1">
      <c r="A22" s="29" t="s">
        <v>10</v>
      </c>
      <c r="B22" s="16">
        <v>22</v>
      </c>
      <c r="C22" s="10">
        <v>497</v>
      </c>
      <c r="D22" s="9">
        <v>22</v>
      </c>
      <c r="E22" s="9"/>
      <c r="F22" s="10"/>
      <c r="G22" s="9"/>
      <c r="H22" s="15"/>
      <c r="I22" s="10">
        <v>22</v>
      </c>
      <c r="J22" s="19"/>
      <c r="K22" s="19"/>
      <c r="L22" s="46"/>
      <c r="M22" s="46"/>
      <c r="N22" s="24"/>
      <c r="O22" s="23"/>
    </row>
    <row r="23" spans="1:15" ht="15" customHeight="1">
      <c r="A23" s="29" t="s">
        <v>20</v>
      </c>
      <c r="B23" s="8">
        <v>12</v>
      </c>
      <c r="C23" s="10">
        <v>280</v>
      </c>
      <c r="D23" s="9"/>
      <c r="E23" s="9"/>
      <c r="F23" s="10">
        <v>12</v>
      </c>
      <c r="G23" s="9">
        <v>12</v>
      </c>
      <c r="H23" s="15"/>
      <c r="I23" s="10"/>
      <c r="J23" s="19"/>
      <c r="K23" s="19"/>
      <c r="L23" s="46"/>
      <c r="M23" s="46"/>
      <c r="N23" s="34"/>
      <c r="O23" s="34"/>
    </row>
    <row r="24" spans="1:15" ht="15">
      <c r="A24" s="29" t="s">
        <v>42</v>
      </c>
      <c r="B24" s="16">
        <v>16</v>
      </c>
      <c r="C24" s="10">
        <v>571</v>
      </c>
      <c r="D24" s="9">
        <v>6</v>
      </c>
      <c r="E24" s="9">
        <v>6</v>
      </c>
      <c r="F24" s="10">
        <v>4</v>
      </c>
      <c r="G24" s="9">
        <v>16</v>
      </c>
      <c r="H24" s="15">
        <v>0</v>
      </c>
      <c r="I24" s="10">
        <v>0</v>
      </c>
      <c r="J24" s="19"/>
      <c r="K24" s="19"/>
      <c r="L24" s="46"/>
      <c r="M24" s="46"/>
      <c r="N24" s="24"/>
      <c r="O24" s="23"/>
    </row>
    <row r="25" spans="1:15" ht="15" customHeight="1">
      <c r="A25" s="29" t="s">
        <v>60</v>
      </c>
      <c r="B25" s="16">
        <v>13</v>
      </c>
      <c r="C25" s="10">
        <v>323</v>
      </c>
      <c r="D25" s="9">
        <v>0</v>
      </c>
      <c r="E25" s="9">
        <v>13</v>
      </c>
      <c r="F25" s="10">
        <v>0</v>
      </c>
      <c r="G25" s="9">
        <v>0</v>
      </c>
      <c r="H25" s="15">
        <v>0</v>
      </c>
      <c r="I25" s="10">
        <v>13</v>
      </c>
      <c r="J25" s="19"/>
      <c r="K25" s="19"/>
      <c r="L25" s="46"/>
      <c r="M25" s="46"/>
      <c r="N25" s="24"/>
      <c r="O25" s="23"/>
    </row>
    <row r="26" spans="1:15" ht="15" customHeight="1">
      <c r="A26" s="29" t="s">
        <v>61</v>
      </c>
      <c r="B26" s="16">
        <v>18</v>
      </c>
      <c r="C26" s="10">
        <v>452</v>
      </c>
      <c r="D26" s="9">
        <v>0</v>
      </c>
      <c r="E26" s="9">
        <v>0</v>
      </c>
      <c r="F26" s="10">
        <v>18</v>
      </c>
      <c r="G26" s="9">
        <v>0</v>
      </c>
      <c r="H26" s="15">
        <v>18</v>
      </c>
      <c r="I26" s="10">
        <v>0</v>
      </c>
      <c r="J26" s="19"/>
      <c r="K26" s="19"/>
      <c r="L26" s="46"/>
      <c r="M26" s="46"/>
      <c r="N26" s="24"/>
      <c r="O26" s="23"/>
    </row>
    <row r="27" spans="1:15" ht="15" customHeight="1">
      <c r="A27" s="28" t="s">
        <v>14</v>
      </c>
      <c r="B27" s="16">
        <v>120</v>
      </c>
      <c r="C27" s="10">
        <v>3204</v>
      </c>
      <c r="D27" s="9">
        <f>120-11</f>
        <v>109</v>
      </c>
      <c r="E27" s="9">
        <v>10</v>
      </c>
      <c r="F27" s="10">
        <v>1</v>
      </c>
      <c r="G27" s="9">
        <v>21</v>
      </c>
      <c r="H27" s="15">
        <v>0</v>
      </c>
      <c r="I27" s="10">
        <f>120-21</f>
        <v>99</v>
      </c>
      <c r="J27" s="19"/>
      <c r="K27" s="19"/>
      <c r="L27" s="46"/>
      <c r="M27" s="46"/>
      <c r="N27" s="23"/>
      <c r="O27" s="23"/>
    </row>
    <row r="28" spans="1:15" ht="15" customHeight="1">
      <c r="A28" s="29" t="s">
        <v>17</v>
      </c>
      <c r="B28" s="16">
        <v>20</v>
      </c>
      <c r="C28" s="10">
        <v>603</v>
      </c>
      <c r="D28" s="9">
        <v>20</v>
      </c>
      <c r="E28" s="9">
        <v>0</v>
      </c>
      <c r="F28" s="10">
        <v>0</v>
      </c>
      <c r="G28" s="9">
        <v>20</v>
      </c>
      <c r="H28" s="9">
        <v>0</v>
      </c>
      <c r="I28" s="10">
        <v>0</v>
      </c>
      <c r="J28" s="19"/>
      <c r="K28" s="19"/>
      <c r="L28" s="46"/>
      <c r="M28" s="46"/>
      <c r="N28" s="24"/>
      <c r="O28" s="23"/>
    </row>
    <row r="29" spans="1:15" ht="15" customHeight="1">
      <c r="A29" s="29" t="s">
        <v>43</v>
      </c>
      <c r="B29" s="16">
        <v>18</v>
      </c>
      <c r="C29" s="10">
        <v>340</v>
      </c>
      <c r="D29" s="9">
        <v>1</v>
      </c>
      <c r="E29" s="9">
        <v>12</v>
      </c>
      <c r="F29" s="10">
        <v>5</v>
      </c>
      <c r="G29" s="9">
        <v>18</v>
      </c>
      <c r="H29" s="9">
        <v>0</v>
      </c>
      <c r="I29" s="10">
        <v>0</v>
      </c>
      <c r="J29" s="19"/>
      <c r="K29" s="19"/>
      <c r="L29" s="46"/>
      <c r="M29" s="46"/>
      <c r="N29" s="24"/>
      <c r="O29" s="23"/>
    </row>
    <row r="30" spans="1:15" ht="15" customHeight="1">
      <c r="A30" s="29" t="s">
        <v>44</v>
      </c>
      <c r="B30" s="16">
        <v>16</v>
      </c>
      <c r="C30" s="10">
        <v>368</v>
      </c>
      <c r="D30" s="9">
        <v>2</v>
      </c>
      <c r="E30" s="9">
        <v>1</v>
      </c>
      <c r="F30" s="10">
        <v>13</v>
      </c>
      <c r="G30" s="9">
        <v>16</v>
      </c>
      <c r="H30" s="9">
        <v>0</v>
      </c>
      <c r="I30" s="10">
        <v>0</v>
      </c>
      <c r="J30" s="19"/>
      <c r="K30" s="19"/>
      <c r="L30" s="46"/>
      <c r="M30" s="46"/>
      <c r="N30" s="24"/>
      <c r="O30" s="23"/>
    </row>
    <row r="31" spans="1:15" ht="15" customHeight="1">
      <c r="A31" s="29" t="s">
        <v>27</v>
      </c>
      <c r="B31" s="16">
        <v>17</v>
      </c>
      <c r="C31" s="10">
        <v>450</v>
      </c>
      <c r="D31" s="9">
        <v>12</v>
      </c>
      <c r="E31" s="9">
        <v>0</v>
      </c>
      <c r="F31" s="10">
        <v>5</v>
      </c>
      <c r="G31" s="9">
        <v>17</v>
      </c>
      <c r="H31" s="9">
        <v>0</v>
      </c>
      <c r="I31" s="10">
        <v>0</v>
      </c>
      <c r="J31" s="19"/>
      <c r="K31" s="19"/>
      <c r="L31" s="46"/>
      <c r="M31" s="46"/>
      <c r="N31" s="23"/>
      <c r="O31" s="23"/>
    </row>
    <row r="32" spans="1:15" ht="15" customHeight="1">
      <c r="A32" s="29" t="s">
        <v>45</v>
      </c>
      <c r="B32" s="16">
        <v>48</v>
      </c>
      <c r="C32" s="10">
        <v>1902</v>
      </c>
      <c r="D32" s="9">
        <v>48</v>
      </c>
      <c r="E32" s="9">
        <v>0</v>
      </c>
      <c r="F32" s="10">
        <v>0</v>
      </c>
      <c r="G32" s="9">
        <v>17</v>
      </c>
      <c r="H32" s="9">
        <v>0</v>
      </c>
      <c r="I32" s="10">
        <f>48-17</f>
        <v>31</v>
      </c>
      <c r="J32" s="19"/>
      <c r="K32" s="19"/>
      <c r="L32" s="46"/>
      <c r="M32" s="46"/>
      <c r="N32" s="24"/>
      <c r="O32" s="23"/>
    </row>
    <row r="33" spans="1:15" ht="15" customHeight="1">
      <c r="A33" s="29" t="s">
        <v>46</v>
      </c>
      <c r="B33" s="16">
        <v>15</v>
      </c>
      <c r="C33" s="10">
        <v>361</v>
      </c>
      <c r="D33" s="9">
        <v>3</v>
      </c>
      <c r="E33" s="9">
        <v>10</v>
      </c>
      <c r="F33" s="10">
        <v>2</v>
      </c>
      <c r="G33" s="9">
        <v>15</v>
      </c>
      <c r="H33" s="9">
        <v>0</v>
      </c>
      <c r="I33" s="10">
        <v>0</v>
      </c>
      <c r="J33" s="19"/>
      <c r="K33" s="19"/>
      <c r="L33" s="46"/>
      <c r="M33" s="46"/>
      <c r="N33" s="23"/>
      <c r="O33" s="23"/>
    </row>
    <row r="34" spans="1:15" ht="15" customHeight="1">
      <c r="A34" s="29" t="s">
        <v>18</v>
      </c>
      <c r="B34" s="8">
        <v>13</v>
      </c>
      <c r="C34" s="10">
        <v>297</v>
      </c>
      <c r="D34" s="9">
        <v>0</v>
      </c>
      <c r="E34" s="9">
        <v>0</v>
      </c>
      <c r="F34" s="10">
        <v>13</v>
      </c>
      <c r="G34" s="9">
        <v>13</v>
      </c>
      <c r="H34" s="9">
        <v>0</v>
      </c>
      <c r="I34" s="10">
        <v>0</v>
      </c>
      <c r="J34" s="19"/>
      <c r="K34" s="19"/>
      <c r="L34" s="46"/>
      <c r="M34" s="46"/>
      <c r="N34" s="34"/>
      <c r="O34" s="34"/>
    </row>
    <row r="35" spans="1:15" ht="15">
      <c r="A35" s="29" t="s">
        <v>47</v>
      </c>
      <c r="B35" s="8">
        <v>14</v>
      </c>
      <c r="C35" s="10">
        <v>324</v>
      </c>
      <c r="D35" s="9">
        <v>2</v>
      </c>
      <c r="E35" s="9">
        <v>4</v>
      </c>
      <c r="F35" s="10">
        <v>8</v>
      </c>
      <c r="G35" s="9">
        <v>14</v>
      </c>
      <c r="H35" s="9">
        <v>0</v>
      </c>
      <c r="I35" s="10">
        <v>0</v>
      </c>
      <c r="J35" s="19"/>
      <c r="K35" s="19"/>
      <c r="L35" s="46"/>
      <c r="M35" s="46"/>
      <c r="N35" s="34"/>
      <c r="O35" s="33"/>
    </row>
    <row r="36" spans="1:15" ht="15">
      <c r="A36" s="29" t="s">
        <v>29</v>
      </c>
      <c r="B36" s="8">
        <v>30</v>
      </c>
      <c r="C36" s="10">
        <v>456</v>
      </c>
      <c r="D36" s="9">
        <v>14</v>
      </c>
      <c r="E36" s="9">
        <v>7</v>
      </c>
      <c r="F36" s="10">
        <f>30-14-7</f>
        <v>9</v>
      </c>
      <c r="G36" s="9">
        <v>30</v>
      </c>
      <c r="H36" s="9">
        <v>0</v>
      </c>
      <c r="I36" s="10">
        <v>0</v>
      </c>
      <c r="J36" s="19"/>
      <c r="K36" s="19"/>
      <c r="L36" s="46"/>
      <c r="M36" s="46"/>
      <c r="N36" s="33"/>
      <c r="O36" s="33"/>
    </row>
    <row r="37" spans="1:15" ht="15">
      <c r="A37" s="29" t="s">
        <v>28</v>
      </c>
      <c r="B37" s="8">
        <v>3</v>
      </c>
      <c r="C37" s="10">
        <v>118</v>
      </c>
      <c r="D37" s="9">
        <v>3</v>
      </c>
      <c r="E37" s="9">
        <v>0</v>
      </c>
      <c r="F37" s="10">
        <v>0</v>
      </c>
      <c r="G37" s="9">
        <v>3</v>
      </c>
      <c r="H37" s="9">
        <v>0</v>
      </c>
      <c r="I37" s="10">
        <v>0</v>
      </c>
      <c r="J37" s="19"/>
      <c r="K37" s="19"/>
      <c r="L37" s="46"/>
      <c r="M37" s="46"/>
      <c r="N37" s="33"/>
      <c r="O37" s="33"/>
    </row>
    <row r="38" spans="1:15" ht="15">
      <c r="A38" s="29" t="s">
        <v>48</v>
      </c>
      <c r="B38" s="8">
        <v>13</v>
      </c>
      <c r="C38" s="10">
        <v>395</v>
      </c>
      <c r="D38" s="9">
        <v>0</v>
      </c>
      <c r="E38" s="9">
        <v>9</v>
      </c>
      <c r="F38" s="10">
        <v>4</v>
      </c>
      <c r="G38" s="9">
        <v>13</v>
      </c>
      <c r="H38" s="9">
        <v>0</v>
      </c>
      <c r="I38" s="10">
        <v>0</v>
      </c>
      <c r="J38" s="19"/>
      <c r="K38" s="19"/>
      <c r="L38" s="46"/>
      <c r="M38" s="46"/>
      <c r="N38" s="33"/>
      <c r="O38" s="33"/>
    </row>
    <row r="39" spans="1:15" ht="15">
      <c r="A39" s="29" t="s">
        <v>49</v>
      </c>
      <c r="B39" s="8">
        <v>10</v>
      </c>
      <c r="C39" s="10">
        <v>160</v>
      </c>
      <c r="D39" s="9">
        <v>8</v>
      </c>
      <c r="E39" s="9">
        <v>0</v>
      </c>
      <c r="F39" s="10">
        <v>2</v>
      </c>
      <c r="G39" s="9">
        <v>10</v>
      </c>
      <c r="H39" s="9">
        <v>0</v>
      </c>
      <c r="I39" s="10">
        <v>0</v>
      </c>
      <c r="J39" s="19"/>
      <c r="K39" s="19"/>
      <c r="L39" s="46"/>
      <c r="M39" s="46"/>
      <c r="N39" s="34"/>
      <c r="O39" s="33"/>
    </row>
    <row r="40" spans="1:15" ht="15">
      <c r="A40" s="29" t="s">
        <v>50</v>
      </c>
      <c r="B40" s="8">
        <v>15</v>
      </c>
      <c r="C40" s="10">
        <v>311</v>
      </c>
      <c r="D40" s="9">
        <v>0</v>
      </c>
      <c r="E40" s="9">
        <v>11</v>
      </c>
      <c r="F40" s="10">
        <v>4</v>
      </c>
      <c r="G40" s="9">
        <v>15</v>
      </c>
      <c r="H40" s="9">
        <v>0</v>
      </c>
      <c r="I40" s="10">
        <v>0</v>
      </c>
      <c r="J40" s="19"/>
      <c r="K40" s="19"/>
      <c r="L40" s="46"/>
      <c r="M40" s="46"/>
      <c r="N40" s="34"/>
      <c r="O40" s="33"/>
    </row>
    <row r="41" spans="1:15" ht="15">
      <c r="A41" s="29" t="s">
        <v>3</v>
      </c>
      <c r="B41" s="8">
        <v>43</v>
      </c>
      <c r="C41" s="10">
        <v>1712</v>
      </c>
      <c r="D41" s="9">
        <v>43</v>
      </c>
      <c r="E41" s="9">
        <v>0</v>
      </c>
      <c r="F41" s="10">
        <v>0</v>
      </c>
      <c r="G41" s="9">
        <v>15</v>
      </c>
      <c r="H41" s="9">
        <v>0</v>
      </c>
      <c r="I41" s="10">
        <f>43-15</f>
        <v>28</v>
      </c>
      <c r="J41" s="19"/>
      <c r="K41" s="19"/>
      <c r="L41" s="46"/>
      <c r="M41" s="46"/>
      <c r="N41" s="23"/>
      <c r="O41" s="24"/>
    </row>
    <row r="42" spans="1:35" ht="15" customHeight="1">
      <c r="A42" s="29" t="s">
        <v>57</v>
      </c>
      <c r="B42" s="18">
        <v>13</v>
      </c>
      <c r="C42" s="22">
        <v>368</v>
      </c>
      <c r="D42" s="19">
        <v>0</v>
      </c>
      <c r="E42" s="19">
        <v>0</v>
      </c>
      <c r="F42" s="20">
        <v>13</v>
      </c>
      <c r="G42" s="19">
        <v>0</v>
      </c>
      <c r="H42" s="19">
        <v>13</v>
      </c>
      <c r="I42" s="10">
        <v>0</v>
      </c>
      <c r="J42" s="19"/>
      <c r="K42" s="19"/>
      <c r="L42" s="46"/>
      <c r="M42" s="46"/>
      <c r="N42" s="31"/>
      <c r="O42" s="3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15" ht="15" customHeight="1">
      <c r="A43" s="29" t="s">
        <v>56</v>
      </c>
      <c r="B43" s="8">
        <v>9</v>
      </c>
      <c r="C43" s="10">
        <v>238</v>
      </c>
      <c r="D43" s="9">
        <v>0</v>
      </c>
      <c r="E43" s="9">
        <v>0</v>
      </c>
      <c r="F43" s="10">
        <v>9</v>
      </c>
      <c r="G43" s="9">
        <v>0</v>
      </c>
      <c r="H43" s="9">
        <v>9</v>
      </c>
      <c r="I43" s="10">
        <v>0</v>
      </c>
      <c r="J43" s="19"/>
      <c r="K43" s="19"/>
      <c r="L43" s="46"/>
      <c r="M43" s="46"/>
      <c r="N43" s="23"/>
      <c r="O43" s="23"/>
    </row>
    <row r="44" spans="1:15" ht="15" customHeight="1">
      <c r="A44" s="29" t="s">
        <v>51</v>
      </c>
      <c r="B44" s="8">
        <v>18</v>
      </c>
      <c r="C44" s="10">
        <v>488</v>
      </c>
      <c r="D44" s="9">
        <v>0</v>
      </c>
      <c r="E44" s="9">
        <v>14</v>
      </c>
      <c r="F44" s="10">
        <v>4</v>
      </c>
      <c r="G44" s="9">
        <v>18</v>
      </c>
      <c r="H44" s="9">
        <v>0</v>
      </c>
      <c r="I44" s="10">
        <v>0</v>
      </c>
      <c r="J44" s="19"/>
      <c r="K44" s="19"/>
      <c r="L44" s="46"/>
      <c r="M44" s="46"/>
      <c r="N44" s="23"/>
      <c r="O44" s="23"/>
    </row>
    <row r="45" spans="1:15" ht="15" customHeight="1">
      <c r="A45" s="29" t="s">
        <v>52</v>
      </c>
      <c r="B45" s="8">
        <v>26</v>
      </c>
      <c r="C45" s="10">
        <v>574</v>
      </c>
      <c r="D45" s="9">
        <v>6</v>
      </c>
      <c r="E45" s="9">
        <f>26-7-6</f>
        <v>13</v>
      </c>
      <c r="F45" s="10">
        <v>7</v>
      </c>
      <c r="G45" s="9">
        <v>26</v>
      </c>
      <c r="H45" s="9">
        <v>0</v>
      </c>
      <c r="I45" s="10">
        <v>0</v>
      </c>
      <c r="J45" s="19"/>
      <c r="K45" s="19"/>
      <c r="L45" s="46"/>
      <c r="M45" s="46"/>
      <c r="N45" s="23"/>
      <c r="O45" s="24"/>
    </row>
    <row r="46" spans="1:15" ht="15">
      <c r="A46" s="29" t="s">
        <v>55</v>
      </c>
      <c r="B46" s="8">
        <v>16</v>
      </c>
      <c r="C46" s="10">
        <v>414</v>
      </c>
      <c r="D46" s="9">
        <v>0</v>
      </c>
      <c r="E46" s="9">
        <f>16-5</f>
        <v>11</v>
      </c>
      <c r="F46" s="10">
        <v>5</v>
      </c>
      <c r="G46" s="9">
        <v>16</v>
      </c>
      <c r="H46" s="9">
        <v>0</v>
      </c>
      <c r="I46" s="10">
        <v>0</v>
      </c>
      <c r="J46" s="19"/>
      <c r="K46" s="19"/>
      <c r="L46" s="46"/>
      <c r="M46" s="46"/>
      <c r="N46" s="34"/>
      <c r="O46" s="34"/>
    </row>
    <row r="47" spans="1:15" ht="15">
      <c r="A47" s="29" t="s">
        <v>53</v>
      </c>
      <c r="B47" s="8">
        <v>16</v>
      </c>
      <c r="C47" s="10">
        <v>429</v>
      </c>
      <c r="D47" s="9">
        <v>1</v>
      </c>
      <c r="E47" s="9">
        <v>0</v>
      </c>
      <c r="F47" s="10">
        <v>15</v>
      </c>
      <c r="G47" s="9">
        <v>16</v>
      </c>
      <c r="H47" s="9">
        <v>0</v>
      </c>
      <c r="I47" s="10">
        <v>0</v>
      </c>
      <c r="J47" s="19"/>
      <c r="K47" s="19"/>
      <c r="L47" s="46"/>
      <c r="M47" s="46"/>
      <c r="N47" s="34"/>
      <c r="O47" s="34"/>
    </row>
    <row r="48" spans="1:15" ht="15">
      <c r="A48" s="29" t="s">
        <v>54</v>
      </c>
      <c r="B48" s="8">
        <v>12</v>
      </c>
      <c r="C48" s="10">
        <v>246</v>
      </c>
      <c r="D48" s="9">
        <v>9</v>
      </c>
      <c r="E48" s="9">
        <v>3</v>
      </c>
      <c r="F48" s="10">
        <v>0</v>
      </c>
      <c r="G48" s="9">
        <v>12</v>
      </c>
      <c r="H48" s="15">
        <v>0</v>
      </c>
      <c r="I48" s="10">
        <v>0</v>
      </c>
      <c r="J48" s="19"/>
      <c r="K48" s="19"/>
      <c r="L48" s="46"/>
      <c r="M48" s="46"/>
      <c r="N48" s="34"/>
      <c r="O48" s="34"/>
    </row>
    <row r="49" spans="1:15" ht="15" customHeight="1">
      <c r="A49" s="29" t="s">
        <v>8</v>
      </c>
      <c r="B49" s="16">
        <v>10</v>
      </c>
      <c r="C49" s="10">
        <v>358</v>
      </c>
      <c r="D49" s="9">
        <v>4</v>
      </c>
      <c r="E49" s="9">
        <v>0</v>
      </c>
      <c r="F49" s="10">
        <v>6</v>
      </c>
      <c r="G49" s="9">
        <v>0</v>
      </c>
      <c r="H49" s="15">
        <v>10</v>
      </c>
      <c r="I49" s="10">
        <v>0</v>
      </c>
      <c r="J49" s="19"/>
      <c r="K49" s="19"/>
      <c r="L49" s="46"/>
      <c r="M49" s="46"/>
      <c r="N49" s="24"/>
      <c r="O49" s="24"/>
    </row>
    <row r="50" spans="1:15" ht="15" customHeight="1">
      <c r="A50" s="29" t="s">
        <v>62</v>
      </c>
      <c r="B50" s="16">
        <v>12</v>
      </c>
      <c r="C50" s="10">
        <v>320</v>
      </c>
      <c r="D50" s="9">
        <v>0</v>
      </c>
      <c r="E50" s="9">
        <v>0</v>
      </c>
      <c r="F50" s="10">
        <v>12</v>
      </c>
      <c r="G50" s="9">
        <v>0</v>
      </c>
      <c r="H50" s="15">
        <v>12</v>
      </c>
      <c r="I50" s="10">
        <v>0</v>
      </c>
      <c r="J50" s="19"/>
      <c r="K50" s="19"/>
      <c r="L50" s="46"/>
      <c r="M50" s="46"/>
      <c r="N50" s="24"/>
      <c r="O50" s="24"/>
    </row>
    <row r="51" spans="1:15" ht="15" customHeight="1">
      <c r="A51" s="28" t="s">
        <v>19</v>
      </c>
      <c r="B51" s="16">
        <v>88</v>
      </c>
      <c r="C51" s="10">
        <v>3086</v>
      </c>
      <c r="D51" s="9">
        <v>0</v>
      </c>
      <c r="E51" s="9">
        <v>6</v>
      </c>
      <c r="F51" s="10">
        <f>88-6</f>
        <v>82</v>
      </c>
      <c r="G51" s="9">
        <f>28+27</f>
        <v>55</v>
      </c>
      <c r="H51" s="15">
        <v>0</v>
      </c>
      <c r="I51" s="10">
        <f>88-55</f>
        <v>33</v>
      </c>
      <c r="J51" s="19"/>
      <c r="K51" s="19"/>
      <c r="L51" s="46"/>
      <c r="M51" s="46"/>
      <c r="N51" s="24"/>
      <c r="O51" s="24"/>
    </row>
    <row r="52" spans="1:15" ht="15" customHeight="1">
      <c r="A52" s="29" t="s">
        <v>4</v>
      </c>
      <c r="B52" s="16">
        <v>24</v>
      </c>
      <c r="C52" s="10">
        <v>804</v>
      </c>
      <c r="D52" s="9">
        <v>14</v>
      </c>
      <c r="E52" s="9">
        <v>0</v>
      </c>
      <c r="F52" s="10">
        <v>10</v>
      </c>
      <c r="G52" s="9">
        <v>0</v>
      </c>
      <c r="H52" s="15">
        <v>16</v>
      </c>
      <c r="I52" s="10">
        <v>8</v>
      </c>
      <c r="J52" s="19"/>
      <c r="K52" s="19"/>
      <c r="L52" s="46"/>
      <c r="M52" s="46"/>
      <c r="N52" s="23"/>
      <c r="O52" s="23"/>
    </row>
    <row r="53" spans="1:13" ht="15">
      <c r="A53" s="29" t="s">
        <v>63</v>
      </c>
      <c r="B53" s="15">
        <v>12</v>
      </c>
      <c r="C53" s="10">
        <v>319</v>
      </c>
      <c r="D53" s="9">
        <v>0</v>
      </c>
      <c r="E53" s="9">
        <v>0</v>
      </c>
      <c r="F53" s="10">
        <v>12</v>
      </c>
      <c r="G53" s="15">
        <v>0</v>
      </c>
      <c r="H53" s="15">
        <v>12</v>
      </c>
      <c r="I53" s="10">
        <v>0</v>
      </c>
      <c r="J53" s="19"/>
      <c r="K53" s="19"/>
      <c r="L53" s="46"/>
      <c r="M53" s="46"/>
    </row>
    <row r="54" spans="1:35" s="17" customFormat="1" ht="15" customHeight="1" thickBot="1">
      <c r="A54" s="35" t="s">
        <v>22</v>
      </c>
      <c r="B54" s="36">
        <f>SUM(B3:B53)</f>
        <v>1012</v>
      </c>
      <c r="C54" s="37">
        <f>SUM(C3:C53)</f>
        <v>27880</v>
      </c>
      <c r="D54" s="36">
        <f aca="true" t="shared" si="0" ref="D54:I54">SUM(D3:D53)</f>
        <v>380</v>
      </c>
      <c r="E54" s="36">
        <f t="shared" si="0"/>
        <v>192</v>
      </c>
      <c r="F54" s="37">
        <f t="shared" si="0"/>
        <v>440</v>
      </c>
      <c r="G54" s="36">
        <f>SUM(G3:G53)</f>
        <v>625</v>
      </c>
      <c r="H54" s="36">
        <f>SUM(H3:H53)</f>
        <v>140</v>
      </c>
      <c r="I54" s="37">
        <f t="shared" si="0"/>
        <v>247</v>
      </c>
      <c r="J54" s="38"/>
      <c r="K54" s="39"/>
      <c r="L54" s="48"/>
      <c r="M54" s="48"/>
      <c r="N54" s="41"/>
      <c r="O54" s="4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2:14" ht="15" customHeight="1" thickTop="1">
      <c r="B55" s="51"/>
      <c r="C55" s="52"/>
      <c r="D55" s="42"/>
      <c r="E55" s="42"/>
      <c r="F55" s="43"/>
      <c r="G55" s="42"/>
      <c r="H55" s="42"/>
      <c r="I55" s="43"/>
      <c r="N55" s="23"/>
    </row>
    <row r="56" spans="2:15" ht="15" customHeight="1">
      <c r="B56" s="9"/>
      <c r="D56" s="45"/>
      <c r="E56" s="9"/>
      <c r="F56" s="10"/>
      <c r="G56" s="45"/>
      <c r="H56" s="9"/>
      <c r="I56" s="10"/>
      <c r="N56" s="23"/>
      <c r="O56" s="23"/>
    </row>
    <row r="57" spans="14:15" ht="15" customHeight="1">
      <c r="N57" s="23"/>
      <c r="O57" s="23"/>
    </row>
    <row r="58" spans="14:15" ht="15" customHeight="1">
      <c r="N58" s="23"/>
      <c r="O58" s="23"/>
    </row>
    <row r="59" spans="14:15" ht="15" customHeight="1">
      <c r="N59" s="23"/>
      <c r="O59" s="23"/>
    </row>
    <row r="60" spans="14:15" ht="15" customHeight="1">
      <c r="N60" s="23"/>
      <c r="O60" s="23"/>
    </row>
    <row r="61" spans="14:15" ht="15" customHeight="1">
      <c r="N61" s="23"/>
      <c r="O61" s="23"/>
    </row>
    <row r="62" spans="14:15" ht="15" customHeight="1">
      <c r="N62" s="23"/>
      <c r="O62" s="23"/>
    </row>
    <row r="63" spans="14:15" ht="15" customHeight="1">
      <c r="N63" s="23"/>
      <c r="O63" s="23"/>
    </row>
    <row r="64" ht="15" customHeight="1">
      <c r="N64" s="44"/>
    </row>
    <row r="65" spans="14:15" ht="15" customHeight="1">
      <c r="N65" s="23"/>
      <c r="O65" s="23"/>
    </row>
    <row r="66" spans="13:15" ht="15" customHeight="1">
      <c r="M66" s="50"/>
      <c r="N66" s="23"/>
      <c r="O66" s="44"/>
    </row>
    <row r="67" spans="14:15" ht="15" customHeight="1">
      <c r="N67" s="23"/>
      <c r="O67" s="23"/>
    </row>
    <row r="68" spans="13:14" ht="15" customHeight="1">
      <c r="M68" s="50"/>
      <c r="N68" s="23"/>
    </row>
    <row r="69" spans="14:15" ht="15" customHeight="1">
      <c r="N69" s="44"/>
      <c r="O69" s="23"/>
    </row>
    <row r="70" spans="14:15" ht="15" customHeight="1">
      <c r="N70" s="23"/>
      <c r="O70" s="23"/>
    </row>
    <row r="71" spans="14:15" ht="15" customHeight="1">
      <c r="N71" s="23"/>
      <c r="O71" s="23"/>
    </row>
    <row r="72" spans="14:15" ht="15" customHeight="1">
      <c r="N72" s="23"/>
      <c r="O72" s="23"/>
    </row>
    <row r="73" spans="14:15" ht="15" customHeight="1">
      <c r="N73" s="23"/>
      <c r="O73" s="23"/>
    </row>
    <row r="74" spans="14:15" ht="15" customHeight="1">
      <c r="N74" s="23"/>
      <c r="O74" s="23"/>
    </row>
    <row r="75" spans="14:15" ht="15" customHeight="1">
      <c r="N75" s="23"/>
      <c r="O75" s="23"/>
    </row>
    <row r="76" spans="14:15" ht="15" customHeight="1">
      <c r="N76" s="23"/>
      <c r="O76" s="23"/>
    </row>
    <row r="77" spans="14:15" ht="15" customHeight="1">
      <c r="N77" s="23"/>
      <c r="O77" s="23"/>
    </row>
    <row r="78" spans="14:15" ht="15" customHeight="1">
      <c r="N78" s="23"/>
      <c r="O78" s="23"/>
    </row>
    <row r="79" spans="14:15" ht="15" customHeight="1">
      <c r="N79" s="23"/>
      <c r="O79" s="23"/>
    </row>
    <row r="80" spans="14:15" ht="15" customHeight="1">
      <c r="N80" s="44"/>
      <c r="O80" s="23"/>
    </row>
    <row r="81" spans="14:15" ht="15" customHeight="1">
      <c r="N81" s="23"/>
      <c r="O81" s="23"/>
    </row>
    <row r="82" spans="14:15" ht="15" customHeight="1">
      <c r="N82" s="23"/>
      <c r="O82" s="23"/>
    </row>
    <row r="83" spans="14:15" ht="15" customHeight="1">
      <c r="N83" s="23"/>
      <c r="O83" s="23"/>
    </row>
    <row r="84" spans="14:15" ht="15" customHeight="1">
      <c r="N84" s="23"/>
      <c r="O84" s="23"/>
    </row>
    <row r="85" spans="14:15" ht="15" customHeight="1">
      <c r="N85" s="23"/>
      <c r="O85" s="23"/>
    </row>
    <row r="86" spans="13:15" ht="15" customHeight="1">
      <c r="M86" s="50"/>
      <c r="N86" s="44"/>
      <c r="O86" s="23"/>
    </row>
    <row r="87" spans="2:15" ht="15" customHeight="1">
      <c r="B87" s="9"/>
      <c r="N87" s="44"/>
      <c r="O87" s="23"/>
    </row>
    <row r="88" ht="15" customHeight="1">
      <c r="L88" s="49"/>
    </row>
  </sheetData>
  <sheetProtection/>
  <mergeCells count="4">
    <mergeCell ref="B55:C55"/>
    <mergeCell ref="B1:C1"/>
    <mergeCell ref="G1:I1"/>
    <mergeCell ref="D1:F1"/>
  </mergeCells>
  <conditionalFormatting sqref="L1:M65536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 gridLines="1" horizontalCentered="1" verticalCentered="1"/>
  <pageMargins left="0.5" right="0.5" top="0.75" bottom="0.5" header="0.5" footer="0.5"/>
  <pageSetup fitToHeight="1" fitToWidth="1" orientation="landscape" scale="64" r:id="rId1"/>
  <headerFooter alignWithMargins="0">
    <oddHeader>&amp;C&amp;"Times,Bold"&amp;12&amp;K000000UA Dive Summary for 2015 (2/20/2015)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konar</cp:lastModifiedBy>
  <cp:lastPrinted>2016-03-26T17:06:15Z</cp:lastPrinted>
  <dcterms:created xsi:type="dcterms:W3CDTF">1999-03-01T12:45:11Z</dcterms:created>
  <dcterms:modified xsi:type="dcterms:W3CDTF">2017-01-30T22:12:46Z</dcterms:modified>
  <cp:category/>
  <cp:version/>
  <cp:contentType/>
  <cp:contentStatus/>
</cp:coreProperties>
</file>