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autoCompressPictures="0"/>
  <mc:AlternateContent xmlns:mc="http://schemas.openxmlformats.org/markup-compatibility/2006">
    <mc:Choice Requires="x15">
      <x15ac:absPath xmlns:x15ac="http://schemas.microsoft.com/office/spreadsheetml/2010/11/ac" url="C:\Users\pkcarey\Desktop\"/>
    </mc:Choice>
  </mc:AlternateContent>
  <bookViews>
    <workbookView xWindow="0" yWindow="0" windowWidth="25200" windowHeight="11985"/>
  </bookViews>
  <sheets>
    <sheet name="MTDC" sheetId="22" r:id="rId1"/>
    <sheet name="TDC" sheetId="30" r:id="rId2"/>
    <sheet name="NIH" sheetId="29" r:id="rId3"/>
    <sheet name="Multi-Unit" sheetId="38" r:id="rId4"/>
    <sheet name="Match" sheetId="39" r:id="rId5"/>
    <sheet name="ACCT Codes" sheetId="15" r:id="rId6"/>
    <sheet name="Benefits and F&amp;A-DO NOT DELETE" sheetId="35" r:id="rId7"/>
    <sheet name="List selections - DO NOT DELETE" sheetId="20" r:id="rId8"/>
  </sheets>
  <definedNames>
    <definedName name="_YR1" localSheetId="4">#REF!</definedName>
    <definedName name="_YR1">#REF!</definedName>
    <definedName name="_YR2" localSheetId="4">#REF!</definedName>
    <definedName name="_YR2">#REF!</definedName>
    <definedName name="_YR3" localSheetId="4">#REF!</definedName>
    <definedName name="_YR3">#REF!</definedName>
    <definedName name="_YR4" localSheetId="4">#REF!</definedName>
    <definedName name="_YR4">#REF!</definedName>
    <definedName name="_YR5" localSheetId="4">#REF!</definedName>
    <definedName name="_YR5">#REF!</definedName>
    <definedName name="Activity">'Benefits and F&amp;A-DO NOT DELETE'!$A$33:$A$45</definedName>
    <definedName name="arrayTop" localSheetId="4">#REF!</definedName>
    <definedName name="arrayTop">#REF!</definedName>
    <definedName name="CAL" localSheetId="4">#REF!</definedName>
    <definedName name="CAL">#REF!</definedName>
    <definedName name="Commodity">'List selections - DO NOT DELETE'!$A$86:$A$98</definedName>
    <definedName name="Contractual">'List selections - DO NOT DELETE'!$A$101:$A$124</definedName>
    <definedName name="E_Class">'Benefits and F&amp;A-DO NOT DELETE'!$A$8:$A$26</definedName>
    <definedName name="F_A">'Benefits and F&amp;A-DO NOT DELETE'!$A$33:$B$45</definedName>
    <definedName name="Fabrication">'List selections - DO NOT DELETE'!$A$71:$A$74</definedName>
    <definedName name="FAC" localSheetId="4">#REF!</definedName>
    <definedName name="FAC">#REF!</definedName>
    <definedName name="GRAD" localSheetId="4">#REF!</definedName>
    <definedName name="GRAD">#REF!</definedName>
    <definedName name="grad1">#REF!</definedName>
    <definedName name="grad2">#REF!</definedName>
    <definedName name="grad3">#REF!</definedName>
    <definedName name="grad4">#REF!</definedName>
    <definedName name="grad5">#REF!</definedName>
    <definedName name="HOUR" localSheetId="4">#REF!</definedName>
    <definedName name="HOUR">#REF!</definedName>
    <definedName name="Leave_Benefits">'Benefits and F&amp;A-DO NOT DELETE'!$A$8:$D$30</definedName>
    <definedName name="MERIT" localSheetId="4">#REF!</definedName>
    <definedName name="MERIT">#REF!</definedName>
    <definedName name="OtherPersonnel">'List selections - DO NOT DELETE'!$A$39:$A$61</definedName>
    <definedName name="Others" localSheetId="4">#REF!</definedName>
    <definedName name="Others">#REF!</definedName>
    <definedName name="persDiff" localSheetId="4">#REF!</definedName>
    <definedName name="persDiff">#REF!</definedName>
    <definedName name="PersonMos1" localSheetId="4">#REF!</definedName>
    <definedName name="PersonMos1">#REF!</definedName>
    <definedName name="PersonMos2" localSheetId="4">#REF!</definedName>
    <definedName name="PersonMos2">#REF!</definedName>
    <definedName name="POST" localSheetId="4">#REF!</definedName>
    <definedName name="POST">#REF!</definedName>
    <definedName name="_xlnm.Print_Area" localSheetId="4">Match!$A$1:$AN$654</definedName>
    <definedName name="_xlnm.Print_Area" localSheetId="0">MTDC!$C$1:$AC$180</definedName>
    <definedName name="_xlnm.Print_Area" localSheetId="3">'Multi-Unit'!$A$1:$AN$383</definedName>
    <definedName name="_xlnm.Print_Area" localSheetId="2">NIH!$C$1:$AC$170</definedName>
    <definedName name="_xlnm.Print_Area" localSheetId="1">TDC!$C$1:$AC$162</definedName>
    <definedName name="PS" localSheetId="4">#REF!</definedName>
    <definedName name="PS">#REF!</definedName>
    <definedName name="Rate">'List selections - DO NOT DELETE'!$A$138:$A$138</definedName>
    <definedName name="Select_E_Class">'List selections - DO NOT DELETE'!$A$39:$A$55</definedName>
    <definedName name="SeniorPersonnel">'List selections - DO NOT DELETE'!$A$14:$A$28</definedName>
    <definedName name="SeniorPersonnel1">'List selections - DO NOT DELETE'!$A$14:$A$36</definedName>
    <definedName name="Staff_Benefits">'Benefits and F&amp;A-DO NOT DELETE'!$C$7:$D$26</definedName>
    <definedName name="Student">'List selections - DO NOT DELETE'!$A$64:$A$68</definedName>
    <definedName name="Summary_Array" localSheetId="4">#REF!</definedName>
    <definedName name="Summary_Array">#REF!</definedName>
    <definedName name="Travel">'List selections - DO NOT DELETE'!$A$77:$A$83</definedName>
    <definedName name="TravelIncrease">'List selections - DO NOT DELETE'!$A$77:$B$83</definedName>
    <definedName name="ug" localSheetId="4">#REF!</definedName>
    <definedName name="ug">#REF!</definedName>
    <definedName name="years" localSheetId="4">#REF!</definedName>
    <definedName name="years">#REF!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P668" i="39" l="1"/>
  <c r="P666" i="39"/>
  <c r="P665" i="39"/>
  <c r="P664" i="39"/>
  <c r="P663" i="39"/>
  <c r="P662" i="39"/>
  <c r="P661" i="39"/>
  <c r="AA174" i="22"/>
  <c r="Y174" i="22"/>
  <c r="W174" i="22"/>
  <c r="U174" i="22"/>
  <c r="S174" i="22"/>
  <c r="AA144" i="22"/>
  <c r="Y144" i="22"/>
  <c r="W144" i="22"/>
  <c r="U144" i="22"/>
  <c r="S144" i="22"/>
  <c r="AA140" i="30"/>
  <c r="Y140" i="30"/>
  <c r="W140" i="30"/>
  <c r="U140" i="30"/>
  <c r="S140" i="30"/>
  <c r="AA165" i="29"/>
  <c r="Y165" i="29"/>
  <c r="W165" i="29"/>
  <c r="U165" i="29"/>
  <c r="S165" i="29"/>
  <c r="BV376" i="38"/>
  <c r="DY647" i="39"/>
  <c r="AN646" i="39"/>
  <c r="AN645" i="39"/>
  <c r="AN644" i="39"/>
  <c r="AN643" i="39"/>
  <c r="AN640" i="39"/>
  <c r="AN639" i="39"/>
  <c r="AN638" i="39"/>
  <c r="AN637" i="39"/>
  <c r="AN636" i="39"/>
  <c r="AN632" i="39"/>
  <c r="AN631" i="39"/>
  <c r="AN628" i="39"/>
  <c r="AN627" i="39"/>
  <c r="AN626" i="39"/>
  <c r="AN625" i="39"/>
  <c r="AN624" i="39"/>
  <c r="AN621" i="39"/>
  <c r="AN620" i="39"/>
  <c r="AN617" i="39"/>
  <c r="AN616" i="39"/>
  <c r="AN615" i="39"/>
  <c r="AN614" i="39"/>
  <c r="AN613" i="39"/>
  <c r="AN612" i="39"/>
  <c r="AN611" i="39"/>
  <c r="AN610" i="39"/>
  <c r="AN609" i="39"/>
  <c r="DV607" i="39"/>
  <c r="DT607" i="39"/>
  <c r="DR607" i="39"/>
  <c r="DP607" i="39"/>
  <c r="DN607" i="39"/>
  <c r="DK607" i="39"/>
  <c r="DI607" i="39"/>
  <c r="DG607" i="39"/>
  <c r="DE607" i="39"/>
  <c r="DC607" i="39"/>
  <c r="CZ607" i="39"/>
  <c r="CX607" i="39"/>
  <c r="CV607" i="39"/>
  <c r="CT607" i="39"/>
  <c r="CR607" i="39"/>
  <c r="CO607" i="39"/>
  <c r="CM607" i="39"/>
  <c r="CK607" i="39"/>
  <c r="CI607" i="39"/>
  <c r="CG607" i="39"/>
  <c r="CD607" i="39"/>
  <c r="CB607" i="39"/>
  <c r="BZ607" i="39"/>
  <c r="BX607" i="39"/>
  <c r="BV607" i="39"/>
  <c r="BS607" i="39"/>
  <c r="BQ607" i="39"/>
  <c r="BO607" i="39"/>
  <c r="BM607" i="39"/>
  <c r="BK607" i="39"/>
  <c r="BH607" i="39"/>
  <c r="BF607" i="39"/>
  <c r="BD607" i="39"/>
  <c r="BB607" i="39"/>
  <c r="AZ607" i="39"/>
  <c r="AW607" i="39"/>
  <c r="AU607" i="39"/>
  <c r="AS607" i="39"/>
  <c r="AQ607" i="39"/>
  <c r="AO607" i="39"/>
  <c r="AL607" i="39"/>
  <c r="AJ607" i="39"/>
  <c r="AH607" i="39"/>
  <c r="AF607" i="39"/>
  <c r="AD607" i="39"/>
  <c r="AA607" i="39"/>
  <c r="W607" i="39"/>
  <c r="Y607" i="39"/>
  <c r="U607" i="39"/>
  <c r="S607" i="39"/>
  <c r="DX544" i="39"/>
  <c r="DN544" i="39"/>
  <c r="BZ381" i="38"/>
  <c r="BY381" i="38"/>
  <c r="BX381" i="38"/>
  <c r="BW381" i="38"/>
  <c r="BZ379" i="38"/>
  <c r="BY379" i="38"/>
  <c r="BX379" i="38"/>
  <c r="BW379" i="38"/>
  <c r="BV381" i="38"/>
  <c r="BV379" i="38"/>
  <c r="BZ377" i="38"/>
  <c r="BY377" i="38"/>
  <c r="BX377" i="38"/>
  <c r="BW377" i="38"/>
  <c r="BV377" i="38"/>
  <c r="BZ290" i="38"/>
  <c r="BY290" i="38"/>
  <c r="BX290" i="38"/>
  <c r="BW290" i="38"/>
  <c r="BV290" i="38"/>
  <c r="BU290" i="38"/>
  <c r="BS290" i="38"/>
  <c r="BQ290" i="38"/>
  <c r="BO290" i="38"/>
  <c r="BM290" i="38"/>
  <c r="BK290" i="38"/>
  <c r="BZ375" i="38"/>
  <c r="BY375" i="38"/>
  <c r="BX375" i="38"/>
  <c r="BW375" i="38"/>
  <c r="BV375" i="38"/>
  <c r="BZ374" i="38"/>
  <c r="BY374" i="38"/>
  <c r="BX374" i="38"/>
  <c r="BW374" i="38"/>
  <c r="BV374" i="38"/>
  <c r="BZ373" i="38"/>
  <c r="BY373" i="38"/>
  <c r="BX373" i="38"/>
  <c r="BW373" i="38"/>
  <c r="BV373" i="38"/>
  <c r="BZ372" i="38"/>
  <c r="BY372" i="38"/>
  <c r="BX372" i="38"/>
  <c r="BW372" i="38"/>
  <c r="BV372" i="38"/>
  <c r="BZ369" i="38"/>
  <c r="BY369" i="38"/>
  <c r="BX369" i="38"/>
  <c r="BW369" i="38"/>
  <c r="BV369" i="38"/>
  <c r="BZ368" i="38"/>
  <c r="BY368" i="38"/>
  <c r="BX368" i="38"/>
  <c r="BW368" i="38"/>
  <c r="BV368" i="38"/>
  <c r="BZ367" i="38"/>
  <c r="BY367" i="38"/>
  <c r="BX367" i="38"/>
  <c r="BW367" i="38"/>
  <c r="BV367" i="38"/>
  <c r="BZ366" i="38"/>
  <c r="BY366" i="38"/>
  <c r="BX366" i="38"/>
  <c r="BW366" i="38"/>
  <c r="BV366" i="38"/>
  <c r="BZ365" i="38"/>
  <c r="BY365" i="38"/>
  <c r="BX365" i="38"/>
  <c r="BW365" i="38"/>
  <c r="BV365" i="38"/>
  <c r="BZ361" i="38"/>
  <c r="BY361" i="38"/>
  <c r="BX361" i="38"/>
  <c r="BW361" i="38"/>
  <c r="BZ360" i="38"/>
  <c r="BY360" i="38"/>
  <c r="BX360" i="38"/>
  <c r="BW360" i="38"/>
  <c r="BV361" i="38"/>
  <c r="BV360" i="38"/>
  <c r="BZ357" i="38"/>
  <c r="BY357" i="38"/>
  <c r="BX357" i="38"/>
  <c r="BZ356" i="38"/>
  <c r="BY356" i="38"/>
  <c r="BX356" i="38"/>
  <c r="BZ355" i="38"/>
  <c r="BY355" i="38"/>
  <c r="BX355" i="38"/>
  <c r="BZ354" i="38"/>
  <c r="BY354" i="38"/>
  <c r="BX354" i="38"/>
  <c r="BZ353" i="38"/>
  <c r="BY353" i="38"/>
  <c r="BX353" i="38"/>
  <c r="BW357" i="38"/>
  <c r="BW356" i="38"/>
  <c r="BW355" i="38"/>
  <c r="BW354" i="38"/>
  <c r="BW353" i="38"/>
  <c r="BV357" i="38"/>
  <c r="BV356" i="38"/>
  <c r="BV355" i="38"/>
  <c r="BV354" i="38"/>
  <c r="BV353" i="38"/>
  <c r="BZ350" i="38"/>
  <c r="BY350" i="38"/>
  <c r="BX350" i="38"/>
  <c r="BZ349" i="38"/>
  <c r="BY349" i="38"/>
  <c r="BX349" i="38"/>
  <c r="BW350" i="38"/>
  <c r="BW349" i="38"/>
  <c r="BV350" i="38"/>
  <c r="BV349" i="38"/>
  <c r="BZ346" i="38"/>
  <c r="BY346" i="38"/>
  <c r="BX346" i="38"/>
  <c r="BW346" i="38"/>
  <c r="BZ345" i="38"/>
  <c r="BY345" i="38"/>
  <c r="BX345" i="38"/>
  <c r="BW345" i="38"/>
  <c r="BZ344" i="38"/>
  <c r="BY344" i="38"/>
  <c r="BX344" i="38"/>
  <c r="BW344" i="38"/>
  <c r="BZ343" i="38"/>
  <c r="BY343" i="38"/>
  <c r="BX343" i="38"/>
  <c r="BW343" i="38"/>
  <c r="BZ342" i="38"/>
  <c r="BY342" i="38"/>
  <c r="BX342" i="38"/>
  <c r="BW342" i="38"/>
  <c r="BZ341" i="38"/>
  <c r="BY341" i="38"/>
  <c r="BX341" i="38"/>
  <c r="BW341" i="38"/>
  <c r="BZ340" i="38"/>
  <c r="BY340" i="38"/>
  <c r="BX340" i="38"/>
  <c r="BW340" i="38"/>
  <c r="BZ339" i="38"/>
  <c r="BY339" i="38"/>
  <c r="BX339" i="38"/>
  <c r="BW339" i="38"/>
  <c r="BZ338" i="38"/>
  <c r="BY338" i="38"/>
  <c r="BX338" i="38"/>
  <c r="BW338" i="38"/>
  <c r="BV346" i="38"/>
  <c r="BV345" i="38"/>
  <c r="BV344" i="38"/>
  <c r="BV343" i="38"/>
  <c r="BV342" i="38"/>
  <c r="BV341" i="38"/>
  <c r="BV340" i="38"/>
  <c r="BV339" i="38"/>
  <c r="BV338" i="38"/>
  <c r="BZ334" i="38"/>
  <c r="BY334" i="38"/>
  <c r="BX334" i="38"/>
  <c r="BW334" i="38"/>
  <c r="BZ333" i="38"/>
  <c r="BY333" i="38"/>
  <c r="BX333" i="38"/>
  <c r="BW333" i="38"/>
  <c r="BV334" i="38"/>
  <c r="BV333" i="38"/>
  <c r="BZ330" i="38"/>
  <c r="BY330" i="38"/>
  <c r="BX330" i="38"/>
  <c r="BW330" i="38"/>
  <c r="BZ329" i="38"/>
  <c r="BY329" i="38"/>
  <c r="BX329" i="38"/>
  <c r="BW329" i="38"/>
  <c r="BV330" i="38"/>
  <c r="BV329" i="38"/>
  <c r="BO292" i="38"/>
  <c r="BO293" i="38"/>
  <c r="BO314" i="38"/>
  <c r="BO324" i="38"/>
  <c r="BO326" i="38"/>
  <c r="BZ326" i="38"/>
  <c r="BY326" i="38"/>
  <c r="BM292" i="38"/>
  <c r="BM293" i="38"/>
  <c r="BM314" i="38"/>
  <c r="BM324" i="38"/>
  <c r="BM326" i="38"/>
  <c r="BX326" i="38"/>
  <c r="BW326" i="38"/>
  <c r="BZ324" i="38"/>
  <c r="BY324" i="38"/>
  <c r="BX324" i="38"/>
  <c r="BW324" i="38"/>
  <c r="BZ322" i="38"/>
  <c r="BY322" i="38"/>
  <c r="BX322" i="38"/>
  <c r="BW322" i="38"/>
  <c r="BK292" i="38"/>
  <c r="BK293" i="38"/>
  <c r="BK314" i="38"/>
  <c r="BK324" i="38"/>
  <c r="BK326" i="38"/>
  <c r="BV326" i="38"/>
  <c r="BV324" i="38"/>
  <c r="BV322" i="38"/>
  <c r="BZ320" i="38"/>
  <c r="BY320" i="38"/>
  <c r="BX320" i="38"/>
  <c r="BW320" i="38"/>
  <c r="BV320" i="38"/>
  <c r="BZ318" i="38"/>
  <c r="BY318" i="38"/>
  <c r="BX318" i="38"/>
  <c r="BW318" i="38"/>
  <c r="BV318" i="38"/>
  <c r="BZ316" i="38"/>
  <c r="BY316" i="38"/>
  <c r="BX316" i="38"/>
  <c r="BW316" i="38"/>
  <c r="BV316" i="38"/>
  <c r="BZ314" i="38"/>
  <c r="BY314" i="38"/>
  <c r="BX314" i="38"/>
  <c r="BW314" i="38"/>
  <c r="BV314" i="38"/>
  <c r="BZ311" i="38"/>
  <c r="BY311" i="38"/>
  <c r="BX311" i="38"/>
  <c r="BW311" i="38"/>
  <c r="BV311" i="38"/>
  <c r="BZ310" i="38"/>
  <c r="BY310" i="38"/>
  <c r="BX310" i="38"/>
  <c r="BW310" i="38"/>
  <c r="BV310" i="38"/>
  <c r="BZ309" i="38"/>
  <c r="BY309" i="38"/>
  <c r="BX309" i="38"/>
  <c r="BW309" i="38"/>
  <c r="BV309" i="38"/>
  <c r="BZ308" i="38"/>
  <c r="BY308" i="38"/>
  <c r="BX308" i="38"/>
  <c r="BW308" i="38"/>
  <c r="BV308" i="38"/>
  <c r="BZ307" i="38"/>
  <c r="BY307" i="38"/>
  <c r="BX307" i="38"/>
  <c r="BW307" i="38"/>
  <c r="BV307" i="38"/>
  <c r="BZ303" i="38"/>
  <c r="BY303" i="38"/>
  <c r="BX303" i="38"/>
  <c r="BW303" i="38"/>
  <c r="BV303" i="38"/>
  <c r="BZ302" i="38"/>
  <c r="BY302" i="38"/>
  <c r="BX302" i="38"/>
  <c r="BW302" i="38"/>
  <c r="BV302" i="38"/>
  <c r="BZ299" i="38"/>
  <c r="BY299" i="38"/>
  <c r="BX299" i="38"/>
  <c r="BW299" i="38"/>
  <c r="BV299" i="38"/>
  <c r="BZ298" i="38"/>
  <c r="BY298" i="38"/>
  <c r="BX298" i="38"/>
  <c r="BW298" i="38"/>
  <c r="BV298" i="38"/>
  <c r="BZ297" i="38"/>
  <c r="BY297" i="38"/>
  <c r="BX297" i="38"/>
  <c r="BW297" i="38"/>
  <c r="BV297" i="38"/>
  <c r="BZ296" i="38"/>
  <c r="BY296" i="38"/>
  <c r="BX296" i="38"/>
  <c r="BW296" i="38"/>
  <c r="BV296" i="38"/>
  <c r="BZ295" i="38"/>
  <c r="BY295" i="38"/>
  <c r="BX295" i="38"/>
  <c r="BW295" i="38"/>
  <c r="BV295" i="38"/>
  <c r="BZ292" i="38"/>
  <c r="BY292" i="38"/>
  <c r="BX292" i="38"/>
  <c r="BW292" i="38"/>
  <c r="BZ291" i="38"/>
  <c r="BY291" i="38"/>
  <c r="BX291" i="38"/>
  <c r="BW291" i="38"/>
  <c r="BV292" i="38"/>
  <c r="BV291" i="38"/>
  <c r="BZ57" i="38"/>
  <c r="BY57" i="38"/>
  <c r="BX57" i="38"/>
  <c r="BW57" i="38"/>
  <c r="BV57" i="38"/>
  <c r="BZ56" i="38"/>
  <c r="BY56" i="38"/>
  <c r="BX56" i="38"/>
  <c r="BW56" i="38"/>
  <c r="BV56" i="38"/>
  <c r="BZ55" i="38"/>
  <c r="BY55" i="38"/>
  <c r="BX55" i="38"/>
  <c r="BW55" i="38"/>
  <c r="BV55" i="38"/>
  <c r="BZ54" i="38"/>
  <c r="BY54" i="38"/>
  <c r="BX54" i="38"/>
  <c r="BW54" i="38"/>
  <c r="BV54" i="38"/>
  <c r="BZ53" i="38"/>
  <c r="BY53" i="38"/>
  <c r="BX53" i="38"/>
  <c r="BW53" i="38"/>
  <c r="BV53" i="38"/>
  <c r="BZ52" i="38"/>
  <c r="BY52" i="38"/>
  <c r="BX52" i="38"/>
  <c r="BW52" i="38"/>
  <c r="BV52" i="38"/>
  <c r="BZ50" i="38"/>
  <c r="BY50" i="38"/>
  <c r="BX50" i="38"/>
  <c r="BW50" i="38"/>
  <c r="BV50" i="38"/>
  <c r="BZ49" i="38"/>
  <c r="BY49" i="38"/>
  <c r="BX49" i="38"/>
  <c r="BW49" i="38"/>
  <c r="BV49" i="38"/>
  <c r="BZ48" i="38"/>
  <c r="BY48" i="38"/>
  <c r="BX48" i="38"/>
  <c r="BW48" i="38"/>
  <c r="BV48" i="38"/>
  <c r="BZ47" i="38"/>
  <c r="BY47" i="38"/>
  <c r="BX47" i="38"/>
  <c r="BW47" i="38"/>
  <c r="BV47" i="38"/>
  <c r="BZ46" i="38"/>
  <c r="BY46" i="38"/>
  <c r="BX46" i="38"/>
  <c r="BW46" i="38"/>
  <c r="BV46" i="38"/>
  <c r="BZ45" i="38"/>
  <c r="BY45" i="38"/>
  <c r="BX45" i="38"/>
  <c r="BW45" i="38"/>
  <c r="BV45" i="38"/>
  <c r="BZ44" i="38"/>
  <c r="BY44" i="38"/>
  <c r="BX44" i="38"/>
  <c r="BW44" i="38"/>
  <c r="BV44" i="38"/>
  <c r="BZ41" i="38"/>
  <c r="BY41" i="38"/>
  <c r="BX41" i="38"/>
  <c r="BW41" i="38"/>
  <c r="BV41" i="38"/>
  <c r="BZ40" i="38"/>
  <c r="BY40" i="38"/>
  <c r="BX40" i="38"/>
  <c r="BW40" i="38"/>
  <c r="BV40" i="38"/>
  <c r="BZ39" i="38"/>
  <c r="BY39" i="38"/>
  <c r="BX39" i="38"/>
  <c r="BW39" i="38"/>
  <c r="BV39" i="38"/>
  <c r="BZ38" i="38"/>
  <c r="BY38" i="38"/>
  <c r="BX38" i="38"/>
  <c r="BW38" i="38"/>
  <c r="BV38" i="38"/>
  <c r="BZ37" i="38"/>
  <c r="BY37" i="38"/>
  <c r="BX37" i="38"/>
  <c r="BW37" i="38"/>
  <c r="BV37" i="38"/>
  <c r="BZ33" i="38"/>
  <c r="BY33" i="38"/>
  <c r="BX33" i="38"/>
  <c r="BW33" i="38"/>
  <c r="BV33" i="38"/>
  <c r="BZ32" i="38"/>
  <c r="BY32" i="38"/>
  <c r="BX32" i="38"/>
  <c r="BW32" i="38"/>
  <c r="BV32" i="38"/>
  <c r="BZ31" i="38"/>
  <c r="BY31" i="38"/>
  <c r="BX31" i="38"/>
  <c r="BW31" i="38"/>
  <c r="BV31" i="38"/>
  <c r="BZ30" i="38"/>
  <c r="BY30" i="38"/>
  <c r="BX30" i="38"/>
  <c r="BW30" i="38"/>
  <c r="BV30" i="38"/>
  <c r="BZ27" i="38"/>
  <c r="BY27" i="38"/>
  <c r="BX27" i="38"/>
  <c r="BZ26" i="38"/>
  <c r="BY26" i="38"/>
  <c r="BX26" i="38"/>
  <c r="BZ25" i="38"/>
  <c r="BY25" i="38"/>
  <c r="BX25" i="38"/>
  <c r="BZ24" i="38"/>
  <c r="BY24" i="38"/>
  <c r="BX24" i="38"/>
  <c r="BZ23" i="38"/>
  <c r="BY23" i="38"/>
  <c r="BX23" i="38"/>
  <c r="BZ22" i="38"/>
  <c r="BY22" i="38"/>
  <c r="BX22" i="38"/>
  <c r="BZ21" i="38"/>
  <c r="BY21" i="38"/>
  <c r="BX21" i="38"/>
  <c r="BW27" i="38"/>
  <c r="BW26" i="38"/>
  <c r="BW25" i="38"/>
  <c r="BW24" i="38"/>
  <c r="BW23" i="38"/>
  <c r="BW22" i="38"/>
  <c r="BW21" i="38"/>
  <c r="BV27" i="38"/>
  <c r="BV26" i="38"/>
  <c r="BV25" i="38"/>
  <c r="BV24" i="38"/>
  <c r="BV23" i="38"/>
  <c r="BV22" i="38"/>
  <c r="BV21" i="38"/>
  <c r="BZ17" i="38"/>
  <c r="BZ16" i="38"/>
  <c r="BZ15" i="38"/>
  <c r="BZ14" i="38"/>
  <c r="BZ13" i="38"/>
  <c r="BY17" i="38"/>
  <c r="BY16" i="38"/>
  <c r="BY15" i="38"/>
  <c r="BY14" i="38"/>
  <c r="BY13" i="38"/>
  <c r="BX17" i="38"/>
  <c r="BX16" i="38"/>
  <c r="BX15" i="38"/>
  <c r="BX14" i="38"/>
  <c r="BX13" i="38"/>
  <c r="BW17" i="38"/>
  <c r="BW16" i="38"/>
  <c r="BW15" i="38"/>
  <c r="BW14" i="38"/>
  <c r="BW13" i="38"/>
  <c r="BV17" i="38"/>
  <c r="BV16" i="38"/>
  <c r="BV15" i="38"/>
  <c r="BV14" i="38"/>
  <c r="BV13" i="38"/>
  <c r="BH326" i="38"/>
  <c r="BF326" i="38"/>
  <c r="BD326" i="38"/>
  <c r="BB326" i="38"/>
  <c r="AZ326" i="38"/>
  <c r="R224" i="38"/>
  <c r="BH224" i="38"/>
  <c r="R225" i="38"/>
  <c r="BH225" i="38"/>
  <c r="R226" i="38"/>
  <c r="BH226" i="38"/>
  <c r="R227" i="38"/>
  <c r="BH227" i="38"/>
  <c r="R228" i="38"/>
  <c r="BH228" i="38"/>
  <c r="R229" i="38"/>
  <c r="BH229" i="38"/>
  <c r="R230" i="38"/>
  <c r="BH230" i="38"/>
  <c r="R231" i="38"/>
  <c r="BH231" i="38"/>
  <c r="R232" i="38"/>
  <c r="BH232" i="38"/>
  <c r="R233" i="38"/>
  <c r="BH233" i="38"/>
  <c r="R234" i="38"/>
  <c r="BH234" i="38"/>
  <c r="R235" i="38"/>
  <c r="BH235" i="38"/>
  <c r="R236" i="38"/>
  <c r="BH236" i="38"/>
  <c r="R237" i="38"/>
  <c r="BH237" i="38"/>
  <c r="R238" i="38"/>
  <c r="BH238" i="38"/>
  <c r="R239" i="38"/>
  <c r="BH239" i="38"/>
  <c r="R240" i="38"/>
  <c r="BH240" i="38"/>
  <c r="R241" i="38"/>
  <c r="BH241" i="38"/>
  <c r="R242" i="38"/>
  <c r="BH242" i="38"/>
  <c r="R243" i="38"/>
  <c r="BH243" i="38"/>
  <c r="BH244" i="38"/>
  <c r="BH292" i="38"/>
  <c r="R201" i="38"/>
  <c r="BH201" i="38"/>
  <c r="R202" i="38"/>
  <c r="BH202" i="38"/>
  <c r="R203" i="38"/>
  <c r="BH203" i="38"/>
  <c r="R204" i="38"/>
  <c r="BH204" i="38"/>
  <c r="R205" i="38"/>
  <c r="BH205" i="38"/>
  <c r="R206" i="38"/>
  <c r="BH206" i="38"/>
  <c r="R207" i="38"/>
  <c r="BH207" i="38"/>
  <c r="R208" i="38"/>
  <c r="BH208" i="38"/>
  <c r="R209" i="38"/>
  <c r="BH209" i="38"/>
  <c r="R210" i="38"/>
  <c r="BH210" i="38"/>
  <c r="R211" i="38"/>
  <c r="BH211" i="38"/>
  <c r="R212" i="38"/>
  <c r="BH212" i="38"/>
  <c r="R213" i="38"/>
  <c r="BH213" i="38"/>
  <c r="R214" i="38"/>
  <c r="BH214" i="38"/>
  <c r="R215" i="38"/>
  <c r="BH215" i="38"/>
  <c r="R216" i="38"/>
  <c r="BH216" i="38"/>
  <c r="R217" i="38"/>
  <c r="BH217" i="38"/>
  <c r="R218" i="38"/>
  <c r="BH218" i="38"/>
  <c r="R219" i="38"/>
  <c r="BH219" i="38"/>
  <c r="R220" i="38"/>
  <c r="BH220" i="38"/>
  <c r="BH221" i="38"/>
  <c r="BH291" i="38"/>
  <c r="BF224" i="38"/>
  <c r="BF225" i="38"/>
  <c r="BF226" i="38"/>
  <c r="BF227" i="38"/>
  <c r="BF228" i="38"/>
  <c r="BF229" i="38"/>
  <c r="BF230" i="38"/>
  <c r="BF231" i="38"/>
  <c r="BF232" i="38"/>
  <c r="BF233" i="38"/>
  <c r="BF234" i="38"/>
  <c r="BF235" i="38"/>
  <c r="BF236" i="38"/>
  <c r="BF237" i="38"/>
  <c r="BF238" i="38"/>
  <c r="BF239" i="38"/>
  <c r="BF240" i="38"/>
  <c r="BF241" i="38"/>
  <c r="BF242" i="38"/>
  <c r="BF243" i="38"/>
  <c r="BF244" i="38"/>
  <c r="BF292" i="38"/>
  <c r="BF201" i="38"/>
  <c r="BF202" i="38"/>
  <c r="BF203" i="38"/>
  <c r="BF204" i="38"/>
  <c r="BF205" i="38"/>
  <c r="BF206" i="38"/>
  <c r="BF207" i="38"/>
  <c r="BF208" i="38"/>
  <c r="BF209" i="38"/>
  <c r="BF210" i="38"/>
  <c r="BF211" i="38"/>
  <c r="BF212" i="38"/>
  <c r="BF213" i="38"/>
  <c r="BF214" i="38"/>
  <c r="BF215" i="38"/>
  <c r="BF216" i="38"/>
  <c r="BF217" i="38"/>
  <c r="BF218" i="38"/>
  <c r="BF219" i="38"/>
  <c r="BF220" i="38"/>
  <c r="BF221" i="38"/>
  <c r="BF291" i="38"/>
  <c r="BD224" i="38"/>
  <c r="BD225" i="38"/>
  <c r="BD226" i="38"/>
  <c r="BD227" i="38"/>
  <c r="BD228" i="38"/>
  <c r="BD229" i="38"/>
  <c r="BD230" i="38"/>
  <c r="BD231" i="38"/>
  <c r="BD232" i="38"/>
  <c r="BD233" i="38"/>
  <c r="BD234" i="38"/>
  <c r="BD235" i="38"/>
  <c r="BD236" i="38"/>
  <c r="BD237" i="38"/>
  <c r="BD238" i="38"/>
  <c r="BD239" i="38"/>
  <c r="BD240" i="38"/>
  <c r="BD241" i="38"/>
  <c r="BD242" i="38"/>
  <c r="BD243" i="38"/>
  <c r="BD244" i="38"/>
  <c r="BD292" i="38"/>
  <c r="BD201" i="38"/>
  <c r="BD202" i="38"/>
  <c r="BD203" i="38"/>
  <c r="BD204" i="38"/>
  <c r="BD205" i="38"/>
  <c r="BD206" i="38"/>
  <c r="BD207" i="38"/>
  <c r="BD208" i="38"/>
  <c r="BD209" i="38"/>
  <c r="BD210" i="38"/>
  <c r="BD211" i="38"/>
  <c r="BD212" i="38"/>
  <c r="BD213" i="38"/>
  <c r="BD214" i="38"/>
  <c r="BD215" i="38"/>
  <c r="BD216" i="38"/>
  <c r="BD217" i="38"/>
  <c r="BD218" i="38"/>
  <c r="BD219" i="38"/>
  <c r="BD220" i="38"/>
  <c r="BD221" i="38"/>
  <c r="BD291" i="38"/>
  <c r="BB224" i="38"/>
  <c r="BB225" i="38"/>
  <c r="BB226" i="38"/>
  <c r="BB227" i="38"/>
  <c r="BB228" i="38"/>
  <c r="BB229" i="38"/>
  <c r="BB230" i="38"/>
  <c r="BB231" i="38"/>
  <c r="BB232" i="38"/>
  <c r="BB233" i="38"/>
  <c r="BB234" i="38"/>
  <c r="BB235" i="38"/>
  <c r="BB236" i="38"/>
  <c r="BB237" i="38"/>
  <c r="BB238" i="38"/>
  <c r="BB239" i="38"/>
  <c r="BB240" i="38"/>
  <c r="BB241" i="38"/>
  <c r="BB242" i="38"/>
  <c r="BB243" i="38"/>
  <c r="BB244" i="38"/>
  <c r="BB292" i="38"/>
  <c r="BB201" i="38"/>
  <c r="BB202" i="38"/>
  <c r="BB203" i="38"/>
  <c r="BB204" i="38"/>
  <c r="BB205" i="38"/>
  <c r="BB206" i="38"/>
  <c r="BB207" i="38"/>
  <c r="BB208" i="38"/>
  <c r="BB209" i="38"/>
  <c r="BB210" i="38"/>
  <c r="BB211" i="38"/>
  <c r="BB212" i="38"/>
  <c r="BB213" i="38"/>
  <c r="BB214" i="38"/>
  <c r="BB215" i="38"/>
  <c r="BB216" i="38"/>
  <c r="BB217" i="38"/>
  <c r="BB218" i="38"/>
  <c r="BB219" i="38"/>
  <c r="BB220" i="38"/>
  <c r="BB221" i="38"/>
  <c r="BB291" i="38"/>
  <c r="AZ224" i="38"/>
  <c r="AZ225" i="38"/>
  <c r="AZ226" i="38"/>
  <c r="AZ227" i="38"/>
  <c r="AZ228" i="38"/>
  <c r="AZ229" i="38"/>
  <c r="AZ230" i="38"/>
  <c r="AZ231" i="38"/>
  <c r="AZ232" i="38"/>
  <c r="AZ233" i="38"/>
  <c r="AZ234" i="38"/>
  <c r="AZ235" i="38"/>
  <c r="AZ236" i="38"/>
  <c r="AZ237" i="38"/>
  <c r="AZ238" i="38"/>
  <c r="AZ239" i="38"/>
  <c r="AZ240" i="38"/>
  <c r="AZ241" i="38"/>
  <c r="AZ242" i="38"/>
  <c r="AZ243" i="38"/>
  <c r="AZ244" i="38"/>
  <c r="AZ292" i="38"/>
  <c r="AZ201" i="38"/>
  <c r="AZ202" i="38"/>
  <c r="AZ203" i="38"/>
  <c r="AZ204" i="38"/>
  <c r="AZ205" i="38"/>
  <c r="AZ206" i="38"/>
  <c r="AZ207" i="38"/>
  <c r="AZ208" i="38"/>
  <c r="AZ209" i="38"/>
  <c r="AZ210" i="38"/>
  <c r="AZ211" i="38"/>
  <c r="AZ212" i="38"/>
  <c r="AZ213" i="38"/>
  <c r="AZ214" i="38"/>
  <c r="AZ215" i="38"/>
  <c r="AZ216" i="38"/>
  <c r="AZ217" i="38"/>
  <c r="AZ218" i="38"/>
  <c r="AZ219" i="38"/>
  <c r="AZ220" i="38"/>
  <c r="AZ221" i="38"/>
  <c r="AZ291" i="38"/>
  <c r="BJ375" i="38"/>
  <c r="BJ374" i="38"/>
  <c r="BJ373" i="38"/>
  <c r="BJ372" i="38"/>
  <c r="BJ369" i="38"/>
  <c r="Q368" i="38"/>
  <c r="BA368" i="38"/>
  <c r="BC368" i="38"/>
  <c r="BE368" i="38"/>
  <c r="BG368" i="38"/>
  <c r="BI368" i="38"/>
  <c r="BJ368" i="38"/>
  <c r="Q367" i="38"/>
  <c r="BA367" i="38"/>
  <c r="BC367" i="38"/>
  <c r="BE367" i="38"/>
  <c r="BG367" i="38"/>
  <c r="BI367" i="38"/>
  <c r="BJ367" i="38"/>
  <c r="Q366" i="38"/>
  <c r="BA366" i="38"/>
  <c r="BC366" i="38"/>
  <c r="BE366" i="38"/>
  <c r="BG366" i="38"/>
  <c r="BI366" i="38"/>
  <c r="BJ366" i="38"/>
  <c r="Q365" i="38"/>
  <c r="BA365" i="38"/>
  <c r="BC365" i="38"/>
  <c r="BE365" i="38"/>
  <c r="BG365" i="38"/>
  <c r="BI365" i="38"/>
  <c r="BJ365" i="38"/>
  <c r="BJ361" i="38"/>
  <c r="BJ360" i="38"/>
  <c r="BJ357" i="38"/>
  <c r="BJ356" i="38"/>
  <c r="BJ355" i="38"/>
  <c r="BJ354" i="38"/>
  <c r="BJ353" i="38"/>
  <c r="BJ350" i="38"/>
  <c r="BJ349" i="38"/>
  <c r="BJ346" i="38"/>
  <c r="BJ345" i="38"/>
  <c r="BJ344" i="38"/>
  <c r="BJ343" i="38"/>
  <c r="BJ342" i="38"/>
  <c r="BJ341" i="38"/>
  <c r="BJ340" i="38"/>
  <c r="BJ339" i="38"/>
  <c r="BJ338" i="38"/>
  <c r="Q330" i="38"/>
  <c r="BA330" i="38"/>
  <c r="Q334" i="38"/>
  <c r="AZ334" i="38"/>
  <c r="R330" i="38"/>
  <c r="BC330" i="38"/>
  <c r="BB334" i="38"/>
  <c r="BE330" i="38"/>
  <c r="BD334" i="38"/>
  <c r="BG330" i="38"/>
  <c r="BF334" i="38"/>
  <c r="BI330" i="38"/>
  <c r="BH334" i="38"/>
  <c r="BJ334" i="38"/>
  <c r="Q329" i="38"/>
  <c r="BA329" i="38"/>
  <c r="Q333" i="38"/>
  <c r="AZ333" i="38"/>
  <c r="R329" i="38"/>
  <c r="BC329" i="38"/>
  <c r="BB333" i="38"/>
  <c r="BE329" i="38"/>
  <c r="BD333" i="38"/>
  <c r="BG329" i="38"/>
  <c r="BF333" i="38"/>
  <c r="BI329" i="38"/>
  <c r="BH333" i="38"/>
  <c r="BJ333" i="38"/>
  <c r="BJ330" i="38"/>
  <c r="BJ329" i="38"/>
  <c r="BJ311" i="38"/>
  <c r="BJ310" i="38"/>
  <c r="BJ309" i="38"/>
  <c r="BJ308" i="38"/>
  <c r="BJ307" i="38"/>
  <c r="BJ303" i="38"/>
  <c r="BJ302" i="38"/>
  <c r="BJ299" i="38"/>
  <c r="BJ298" i="38"/>
  <c r="BJ297" i="38"/>
  <c r="BJ296" i="38"/>
  <c r="BJ295" i="38"/>
  <c r="BJ243" i="38"/>
  <c r="BJ242" i="38"/>
  <c r="BJ241" i="38"/>
  <c r="BJ240" i="38"/>
  <c r="BJ239" i="38"/>
  <c r="BJ238" i="38"/>
  <c r="BJ237" i="38"/>
  <c r="BJ236" i="38"/>
  <c r="BJ235" i="38"/>
  <c r="BJ234" i="38"/>
  <c r="BJ233" i="38"/>
  <c r="BJ232" i="38"/>
  <c r="BJ231" i="38"/>
  <c r="BJ230" i="38"/>
  <c r="BJ229" i="38"/>
  <c r="BJ228" i="38"/>
  <c r="BJ227" i="38"/>
  <c r="BJ226" i="38"/>
  <c r="BJ225" i="38"/>
  <c r="BJ224" i="38"/>
  <c r="BJ220" i="38"/>
  <c r="BJ219" i="38"/>
  <c r="BJ218" i="38"/>
  <c r="BJ217" i="38"/>
  <c r="BJ216" i="38"/>
  <c r="BJ215" i="38"/>
  <c r="BJ214" i="38"/>
  <c r="BJ213" i="38"/>
  <c r="BJ212" i="38"/>
  <c r="BJ211" i="38"/>
  <c r="BJ210" i="38"/>
  <c r="BJ209" i="38"/>
  <c r="BJ208" i="38"/>
  <c r="BJ207" i="38"/>
  <c r="BJ206" i="38"/>
  <c r="BJ205" i="38"/>
  <c r="BJ204" i="38"/>
  <c r="BJ203" i="38"/>
  <c r="BJ202" i="38"/>
  <c r="BJ201" i="38"/>
  <c r="BA57" i="38"/>
  <c r="BC57" i="38"/>
  <c r="BE57" i="38"/>
  <c r="BG57" i="38"/>
  <c r="BI57" i="38"/>
  <c r="BJ57" i="38"/>
  <c r="BA56" i="38"/>
  <c r="BC56" i="38"/>
  <c r="BE56" i="38"/>
  <c r="BG56" i="38"/>
  <c r="BI56" i="38"/>
  <c r="BJ56" i="38"/>
  <c r="BA33" i="38"/>
  <c r="E55" i="38"/>
  <c r="Q55" i="38"/>
  <c r="BA55" i="38"/>
  <c r="BC33" i="38"/>
  <c r="BC55" i="38"/>
  <c r="BE33" i="38"/>
  <c r="BE55" i="38"/>
  <c r="BG33" i="38"/>
  <c r="BG55" i="38"/>
  <c r="BI33" i="38"/>
  <c r="BI55" i="38"/>
  <c r="BJ55" i="38"/>
  <c r="BA32" i="38"/>
  <c r="E54" i="38"/>
  <c r="Q54" i="38"/>
  <c r="BA54" i="38"/>
  <c r="BC32" i="38"/>
  <c r="BC54" i="38"/>
  <c r="BE32" i="38"/>
  <c r="BE54" i="38"/>
  <c r="BG32" i="38"/>
  <c r="BG54" i="38"/>
  <c r="BI32" i="38"/>
  <c r="BI54" i="38"/>
  <c r="BJ54" i="38"/>
  <c r="BA31" i="38"/>
  <c r="E53" i="38"/>
  <c r="Q53" i="38"/>
  <c r="BA53" i="38"/>
  <c r="BC31" i="38"/>
  <c r="BC53" i="38"/>
  <c r="BE31" i="38"/>
  <c r="BE53" i="38"/>
  <c r="BG31" i="38"/>
  <c r="BG53" i="38"/>
  <c r="BI31" i="38"/>
  <c r="BI53" i="38"/>
  <c r="BJ53" i="38"/>
  <c r="BA30" i="38"/>
  <c r="E52" i="38"/>
  <c r="Q52" i="38"/>
  <c r="BA52" i="38"/>
  <c r="BC30" i="38"/>
  <c r="BC52" i="38"/>
  <c r="BE30" i="38"/>
  <c r="BE52" i="38"/>
  <c r="BG30" i="38"/>
  <c r="BG52" i="38"/>
  <c r="BI30" i="38"/>
  <c r="BI52" i="38"/>
  <c r="BJ52" i="38"/>
  <c r="Q27" i="38"/>
  <c r="BA27" i="38"/>
  <c r="E50" i="38"/>
  <c r="Q50" i="38"/>
  <c r="BA50" i="38"/>
  <c r="R27" i="38"/>
  <c r="BC27" i="38"/>
  <c r="BC50" i="38"/>
  <c r="BE27" i="38"/>
  <c r="BE50" i="38"/>
  <c r="BG27" i="38"/>
  <c r="BG50" i="38"/>
  <c r="BI27" i="38"/>
  <c r="BI50" i="38"/>
  <c r="BJ50" i="38"/>
  <c r="Q26" i="38"/>
  <c r="BA26" i="38"/>
  <c r="E49" i="38"/>
  <c r="Q49" i="38"/>
  <c r="BA49" i="38"/>
  <c r="R26" i="38"/>
  <c r="BC26" i="38"/>
  <c r="BC49" i="38"/>
  <c r="BE26" i="38"/>
  <c r="BE49" i="38"/>
  <c r="BG26" i="38"/>
  <c r="BG49" i="38"/>
  <c r="BI26" i="38"/>
  <c r="BI49" i="38"/>
  <c r="BJ49" i="38"/>
  <c r="Q25" i="38"/>
  <c r="BA25" i="38"/>
  <c r="E48" i="38"/>
  <c r="Q48" i="38"/>
  <c r="BA48" i="38"/>
  <c r="R25" i="38"/>
  <c r="BC25" i="38"/>
  <c r="BC48" i="38"/>
  <c r="BE25" i="38"/>
  <c r="BE48" i="38"/>
  <c r="BG25" i="38"/>
  <c r="BG48" i="38"/>
  <c r="BI25" i="38"/>
  <c r="BI48" i="38"/>
  <c r="BJ48" i="38"/>
  <c r="Q24" i="38"/>
  <c r="BA24" i="38"/>
  <c r="E47" i="38"/>
  <c r="Q47" i="38"/>
  <c r="BA47" i="38"/>
  <c r="R24" i="38"/>
  <c r="BC24" i="38"/>
  <c r="BC47" i="38"/>
  <c r="BE24" i="38"/>
  <c r="BE47" i="38"/>
  <c r="BG24" i="38"/>
  <c r="BG47" i="38"/>
  <c r="BI24" i="38"/>
  <c r="BI47" i="38"/>
  <c r="BJ47" i="38"/>
  <c r="Q23" i="38"/>
  <c r="BA23" i="38"/>
  <c r="E46" i="38"/>
  <c r="Q46" i="38"/>
  <c r="BA46" i="38"/>
  <c r="R23" i="38"/>
  <c r="BC23" i="38"/>
  <c r="BC46" i="38"/>
  <c r="BE23" i="38"/>
  <c r="BE46" i="38"/>
  <c r="BG23" i="38"/>
  <c r="BG46" i="38"/>
  <c r="BI23" i="38"/>
  <c r="BI46" i="38"/>
  <c r="BJ46" i="38"/>
  <c r="Q22" i="38"/>
  <c r="BA22" i="38"/>
  <c r="E45" i="38"/>
  <c r="Q45" i="38"/>
  <c r="BA45" i="38"/>
  <c r="R22" i="38"/>
  <c r="BC22" i="38"/>
  <c r="BC45" i="38"/>
  <c r="BE22" i="38"/>
  <c r="BE45" i="38"/>
  <c r="BG22" i="38"/>
  <c r="BG45" i="38"/>
  <c r="BI22" i="38"/>
  <c r="BI45" i="38"/>
  <c r="BJ45" i="38"/>
  <c r="Q21" i="38"/>
  <c r="BA21" i="38"/>
  <c r="E44" i="38"/>
  <c r="Q44" i="38"/>
  <c r="BA44" i="38"/>
  <c r="R21" i="38"/>
  <c r="BC21" i="38"/>
  <c r="BC44" i="38"/>
  <c r="BE21" i="38"/>
  <c r="BE44" i="38"/>
  <c r="BG21" i="38"/>
  <c r="BG44" i="38"/>
  <c r="BI21" i="38"/>
  <c r="BI44" i="38"/>
  <c r="BJ44" i="38"/>
  <c r="Q17" i="38"/>
  <c r="BA17" i="38"/>
  <c r="E41" i="38"/>
  <c r="Q41" i="38"/>
  <c r="BA41" i="38"/>
  <c r="R17" i="38"/>
  <c r="BC17" i="38"/>
  <c r="BC41" i="38"/>
  <c r="BE17" i="38"/>
  <c r="BE41" i="38"/>
  <c r="BG17" i="38"/>
  <c r="BG41" i="38"/>
  <c r="BI17" i="38"/>
  <c r="BI41" i="38"/>
  <c r="BJ41" i="38"/>
  <c r="Q16" i="38"/>
  <c r="BA16" i="38"/>
  <c r="E40" i="38"/>
  <c r="Q40" i="38"/>
  <c r="BA40" i="38"/>
  <c r="R16" i="38"/>
  <c r="BC16" i="38"/>
  <c r="BC40" i="38"/>
  <c r="BE16" i="38"/>
  <c r="BE40" i="38"/>
  <c r="BG16" i="38"/>
  <c r="BG40" i="38"/>
  <c r="BI16" i="38"/>
  <c r="BI40" i="38"/>
  <c r="BJ40" i="38"/>
  <c r="Q15" i="38"/>
  <c r="BA15" i="38"/>
  <c r="E39" i="38"/>
  <c r="Q39" i="38"/>
  <c r="BA39" i="38"/>
  <c r="R15" i="38"/>
  <c r="BC15" i="38"/>
  <c r="BC39" i="38"/>
  <c r="BE15" i="38"/>
  <c r="BE39" i="38"/>
  <c r="BG15" i="38"/>
  <c r="BG39" i="38"/>
  <c r="BI15" i="38"/>
  <c r="BI39" i="38"/>
  <c r="BJ39" i="38"/>
  <c r="Q14" i="38"/>
  <c r="BA14" i="38"/>
  <c r="E38" i="38"/>
  <c r="Q38" i="38"/>
  <c r="BA38" i="38"/>
  <c r="R14" i="38"/>
  <c r="BC14" i="38"/>
  <c r="BC38" i="38"/>
  <c r="BE14" i="38"/>
  <c r="BE38" i="38"/>
  <c r="BG14" i="38"/>
  <c r="BG38" i="38"/>
  <c r="BI14" i="38"/>
  <c r="BI38" i="38"/>
  <c r="BJ38" i="38"/>
  <c r="Q13" i="38"/>
  <c r="BA13" i="38"/>
  <c r="E37" i="38"/>
  <c r="Q37" i="38"/>
  <c r="BA37" i="38"/>
  <c r="R13" i="38"/>
  <c r="BC13" i="38"/>
  <c r="BC37" i="38"/>
  <c r="BE13" i="38"/>
  <c r="BE37" i="38"/>
  <c r="BG13" i="38"/>
  <c r="BG37" i="38"/>
  <c r="BI13" i="38"/>
  <c r="BI37" i="38"/>
  <c r="BJ37" i="38"/>
  <c r="BJ33" i="38"/>
  <c r="BJ32" i="38"/>
  <c r="BJ31" i="38"/>
  <c r="BJ30" i="38"/>
  <c r="BJ27" i="38"/>
  <c r="BJ26" i="38"/>
  <c r="BJ25" i="38"/>
  <c r="BJ24" i="38"/>
  <c r="BJ23" i="38"/>
  <c r="BJ22" i="38"/>
  <c r="BJ21" i="38"/>
  <c r="BJ17" i="38"/>
  <c r="BJ16" i="38"/>
  <c r="BJ15" i="38"/>
  <c r="BJ14" i="38"/>
  <c r="BJ13" i="38"/>
  <c r="AW312" i="38"/>
  <c r="AW300" i="38"/>
  <c r="AW304" i="38"/>
  <c r="AW305" i="38"/>
  <c r="R155" i="38"/>
  <c r="AW155" i="38"/>
  <c r="R156" i="38"/>
  <c r="AW156" i="38"/>
  <c r="R157" i="38"/>
  <c r="AW157" i="38"/>
  <c r="R158" i="38"/>
  <c r="AW158" i="38"/>
  <c r="R159" i="38"/>
  <c r="AW159" i="38"/>
  <c r="R160" i="38"/>
  <c r="AW160" i="38"/>
  <c r="R161" i="38"/>
  <c r="AW161" i="38"/>
  <c r="R162" i="38"/>
  <c r="AW162" i="38"/>
  <c r="R163" i="38"/>
  <c r="AW163" i="38"/>
  <c r="R164" i="38"/>
  <c r="AW164" i="38"/>
  <c r="R165" i="38"/>
  <c r="AW165" i="38"/>
  <c r="R166" i="38"/>
  <c r="AW166" i="38"/>
  <c r="R167" i="38"/>
  <c r="AW167" i="38"/>
  <c r="R168" i="38"/>
  <c r="AW168" i="38"/>
  <c r="R169" i="38"/>
  <c r="AW169" i="38"/>
  <c r="R170" i="38"/>
  <c r="AW170" i="38"/>
  <c r="R171" i="38"/>
  <c r="AW171" i="38"/>
  <c r="R172" i="38"/>
  <c r="AW172" i="38"/>
  <c r="R173" i="38"/>
  <c r="AW173" i="38"/>
  <c r="R174" i="38"/>
  <c r="AW174" i="38"/>
  <c r="AW175" i="38"/>
  <c r="AW291" i="38"/>
  <c r="R178" i="38"/>
  <c r="AW178" i="38"/>
  <c r="R179" i="38"/>
  <c r="AW179" i="38"/>
  <c r="R180" i="38"/>
  <c r="AW180" i="38"/>
  <c r="R181" i="38"/>
  <c r="AW181" i="38"/>
  <c r="R182" i="38"/>
  <c r="AW182" i="38"/>
  <c r="R183" i="38"/>
  <c r="AW183" i="38"/>
  <c r="R184" i="38"/>
  <c r="AW184" i="38"/>
  <c r="R185" i="38"/>
  <c r="AW185" i="38"/>
  <c r="R186" i="38"/>
  <c r="AW186" i="38"/>
  <c r="R187" i="38"/>
  <c r="AW187" i="38"/>
  <c r="R188" i="38"/>
  <c r="AW188" i="38"/>
  <c r="R189" i="38"/>
  <c r="AW189" i="38"/>
  <c r="R190" i="38"/>
  <c r="AW190" i="38"/>
  <c r="R191" i="38"/>
  <c r="AW191" i="38"/>
  <c r="R192" i="38"/>
  <c r="AW192" i="38"/>
  <c r="R193" i="38"/>
  <c r="AW193" i="38"/>
  <c r="R194" i="38"/>
  <c r="AW194" i="38"/>
  <c r="R195" i="38"/>
  <c r="AW195" i="38"/>
  <c r="R196" i="38"/>
  <c r="AW196" i="38"/>
  <c r="R197" i="38"/>
  <c r="AW197" i="38"/>
  <c r="AW198" i="38"/>
  <c r="AW292" i="38"/>
  <c r="AW293" i="38"/>
  <c r="AX13" i="38"/>
  <c r="AX14" i="38"/>
  <c r="AX15" i="38"/>
  <c r="AX16" i="38"/>
  <c r="AX17" i="38"/>
  <c r="AW18" i="38"/>
  <c r="AX21" i="38"/>
  <c r="AX22" i="38"/>
  <c r="AX23" i="38"/>
  <c r="AX24" i="38"/>
  <c r="AX25" i="38"/>
  <c r="AX26" i="38"/>
  <c r="AX27" i="38"/>
  <c r="AX30" i="38"/>
  <c r="AX31" i="38"/>
  <c r="AX32" i="38"/>
  <c r="AX33" i="38"/>
  <c r="AW34" i="38"/>
  <c r="AW35" i="38"/>
  <c r="AX37" i="38"/>
  <c r="AX38" i="38"/>
  <c r="AX39" i="38"/>
  <c r="AX40" i="38"/>
  <c r="AX41" i="38"/>
  <c r="AW42" i="38"/>
  <c r="AX44" i="38"/>
  <c r="AX45" i="38"/>
  <c r="AX46" i="38"/>
  <c r="AX47" i="38"/>
  <c r="AX48" i="38"/>
  <c r="AX49" i="38"/>
  <c r="AX50" i="38"/>
  <c r="AX52" i="38"/>
  <c r="AX53" i="38"/>
  <c r="AX54" i="38"/>
  <c r="AX55" i="38"/>
  <c r="AX56" i="38"/>
  <c r="AX57" i="38"/>
  <c r="AW58" i="38"/>
  <c r="AW59" i="38"/>
  <c r="AW60" i="38"/>
  <c r="AW314" i="38"/>
  <c r="R320" i="38"/>
  <c r="AW320" i="38"/>
  <c r="AW326" i="38"/>
  <c r="AU312" i="38"/>
  <c r="AU300" i="38"/>
  <c r="AU304" i="38"/>
  <c r="AU305" i="38"/>
  <c r="AU155" i="38"/>
  <c r="AU156" i="38"/>
  <c r="AU157" i="38"/>
  <c r="AU158" i="38"/>
  <c r="AU159" i="38"/>
  <c r="AU160" i="38"/>
  <c r="AU161" i="38"/>
  <c r="AU162" i="38"/>
  <c r="AU163" i="38"/>
  <c r="AU164" i="38"/>
  <c r="AU165" i="38"/>
  <c r="AU166" i="38"/>
  <c r="AU167" i="38"/>
  <c r="AU168" i="38"/>
  <c r="AU169" i="38"/>
  <c r="AU170" i="38"/>
  <c r="AU171" i="38"/>
  <c r="AU172" i="38"/>
  <c r="AU173" i="38"/>
  <c r="AU174" i="38"/>
  <c r="AU175" i="38"/>
  <c r="AU291" i="38"/>
  <c r="AU178" i="38"/>
  <c r="AU179" i="38"/>
  <c r="AU180" i="38"/>
  <c r="AU181" i="38"/>
  <c r="AU182" i="38"/>
  <c r="AU183" i="38"/>
  <c r="AU184" i="38"/>
  <c r="AU185" i="38"/>
  <c r="AU186" i="38"/>
  <c r="AU187" i="38"/>
  <c r="AU188" i="38"/>
  <c r="AU189" i="38"/>
  <c r="AU190" i="38"/>
  <c r="AU191" i="38"/>
  <c r="AU192" i="38"/>
  <c r="AU193" i="38"/>
  <c r="AU194" i="38"/>
  <c r="AU195" i="38"/>
  <c r="AU196" i="38"/>
  <c r="AU197" i="38"/>
  <c r="AU198" i="38"/>
  <c r="AU292" i="38"/>
  <c r="AU293" i="38"/>
  <c r="AV13" i="38"/>
  <c r="AV14" i="38"/>
  <c r="AV15" i="38"/>
  <c r="AV16" i="38"/>
  <c r="AV17" i="38"/>
  <c r="AU18" i="38"/>
  <c r="AV21" i="38"/>
  <c r="AV22" i="38"/>
  <c r="AV23" i="38"/>
  <c r="AV24" i="38"/>
  <c r="AV25" i="38"/>
  <c r="AV26" i="38"/>
  <c r="AV27" i="38"/>
  <c r="AV30" i="38"/>
  <c r="AV31" i="38"/>
  <c r="AV32" i="38"/>
  <c r="AV33" i="38"/>
  <c r="AU34" i="38"/>
  <c r="AU35" i="38"/>
  <c r="AV37" i="38"/>
  <c r="AV38" i="38"/>
  <c r="AV39" i="38"/>
  <c r="AV40" i="38"/>
  <c r="AV41" i="38"/>
  <c r="AU42" i="38"/>
  <c r="AV44" i="38"/>
  <c r="AV45" i="38"/>
  <c r="AV46" i="38"/>
  <c r="AV47" i="38"/>
  <c r="AV48" i="38"/>
  <c r="AV49" i="38"/>
  <c r="AV50" i="38"/>
  <c r="AV52" i="38"/>
  <c r="AV53" i="38"/>
  <c r="AV54" i="38"/>
  <c r="AV55" i="38"/>
  <c r="AV56" i="38"/>
  <c r="AV57" i="38"/>
  <c r="AU58" i="38"/>
  <c r="AU59" i="38"/>
  <c r="AU60" i="38"/>
  <c r="AU314" i="38"/>
  <c r="AU320" i="38"/>
  <c r="AU326" i="38"/>
  <c r="AS312" i="38"/>
  <c r="AS300" i="38"/>
  <c r="AS304" i="38"/>
  <c r="AS305" i="38"/>
  <c r="AS155" i="38"/>
  <c r="AS156" i="38"/>
  <c r="AS157" i="38"/>
  <c r="AS158" i="38"/>
  <c r="AS159" i="38"/>
  <c r="AS160" i="38"/>
  <c r="AS161" i="38"/>
  <c r="AS162" i="38"/>
  <c r="AS163" i="38"/>
  <c r="AS164" i="38"/>
  <c r="AS165" i="38"/>
  <c r="AS166" i="38"/>
  <c r="AS167" i="38"/>
  <c r="AS168" i="38"/>
  <c r="AS169" i="38"/>
  <c r="AS170" i="38"/>
  <c r="AS171" i="38"/>
  <c r="AS172" i="38"/>
  <c r="AS173" i="38"/>
  <c r="AS174" i="38"/>
  <c r="AS175" i="38"/>
  <c r="AS291" i="38"/>
  <c r="AS178" i="38"/>
  <c r="AS179" i="38"/>
  <c r="AS180" i="38"/>
  <c r="AS181" i="38"/>
  <c r="AS182" i="38"/>
  <c r="AS183" i="38"/>
  <c r="AS184" i="38"/>
  <c r="AS185" i="38"/>
  <c r="AS186" i="38"/>
  <c r="AS187" i="38"/>
  <c r="AS188" i="38"/>
  <c r="AS189" i="38"/>
  <c r="AS190" i="38"/>
  <c r="AS191" i="38"/>
  <c r="AS192" i="38"/>
  <c r="AS193" i="38"/>
  <c r="AS194" i="38"/>
  <c r="AS195" i="38"/>
  <c r="AS196" i="38"/>
  <c r="AS197" i="38"/>
  <c r="AS198" i="38"/>
  <c r="AS292" i="38"/>
  <c r="AS293" i="38"/>
  <c r="AT13" i="38"/>
  <c r="AT14" i="38"/>
  <c r="AT15" i="38"/>
  <c r="AT16" i="38"/>
  <c r="AT17" i="38"/>
  <c r="AS18" i="38"/>
  <c r="AT21" i="38"/>
  <c r="AT22" i="38"/>
  <c r="AT23" i="38"/>
  <c r="AT24" i="38"/>
  <c r="AT25" i="38"/>
  <c r="AT26" i="38"/>
  <c r="AT27" i="38"/>
  <c r="AT30" i="38"/>
  <c r="AT31" i="38"/>
  <c r="AT32" i="38"/>
  <c r="AT33" i="38"/>
  <c r="AS34" i="38"/>
  <c r="AS35" i="38"/>
  <c r="AT37" i="38"/>
  <c r="AT38" i="38"/>
  <c r="AT39" i="38"/>
  <c r="AT40" i="38"/>
  <c r="AT41" i="38"/>
  <c r="AS42" i="38"/>
  <c r="AT44" i="38"/>
  <c r="AT45" i="38"/>
  <c r="AT46" i="38"/>
  <c r="AT47" i="38"/>
  <c r="AT48" i="38"/>
  <c r="AT49" i="38"/>
  <c r="AT50" i="38"/>
  <c r="AT52" i="38"/>
  <c r="AT53" i="38"/>
  <c r="AT54" i="38"/>
  <c r="AT55" i="38"/>
  <c r="AT56" i="38"/>
  <c r="AT57" i="38"/>
  <c r="AS58" i="38"/>
  <c r="AS59" i="38"/>
  <c r="AS60" i="38"/>
  <c r="AS314" i="38"/>
  <c r="AS320" i="38"/>
  <c r="AS326" i="38"/>
  <c r="AQ312" i="38"/>
  <c r="AQ300" i="38"/>
  <c r="AQ304" i="38"/>
  <c r="AQ305" i="38"/>
  <c r="AQ155" i="38"/>
  <c r="AQ156" i="38"/>
  <c r="AQ157" i="38"/>
  <c r="AQ158" i="38"/>
  <c r="AQ159" i="38"/>
  <c r="AQ160" i="38"/>
  <c r="AQ161" i="38"/>
  <c r="AQ162" i="38"/>
  <c r="AQ163" i="38"/>
  <c r="AQ164" i="38"/>
  <c r="AQ165" i="38"/>
  <c r="AQ166" i="38"/>
  <c r="AQ167" i="38"/>
  <c r="AQ168" i="38"/>
  <c r="AQ169" i="38"/>
  <c r="AQ170" i="38"/>
  <c r="AQ171" i="38"/>
  <c r="AQ172" i="38"/>
  <c r="AQ173" i="38"/>
  <c r="AQ174" i="38"/>
  <c r="AQ175" i="38"/>
  <c r="AQ291" i="38"/>
  <c r="AQ178" i="38"/>
  <c r="AQ179" i="38"/>
  <c r="AQ180" i="38"/>
  <c r="AQ181" i="38"/>
  <c r="AQ182" i="38"/>
  <c r="AQ183" i="38"/>
  <c r="AQ184" i="38"/>
  <c r="AQ185" i="38"/>
  <c r="AQ186" i="38"/>
  <c r="AQ187" i="38"/>
  <c r="AQ188" i="38"/>
  <c r="AQ189" i="38"/>
  <c r="AQ190" i="38"/>
  <c r="AQ191" i="38"/>
  <c r="AQ192" i="38"/>
  <c r="AQ193" i="38"/>
  <c r="AQ194" i="38"/>
  <c r="AQ195" i="38"/>
  <c r="AQ196" i="38"/>
  <c r="AQ197" i="38"/>
  <c r="AQ198" i="38"/>
  <c r="AQ292" i="38"/>
  <c r="AQ293" i="38"/>
  <c r="AR13" i="38"/>
  <c r="AR14" i="38"/>
  <c r="AR15" i="38"/>
  <c r="AR16" i="38"/>
  <c r="AR17" i="38"/>
  <c r="AQ18" i="38"/>
  <c r="AR21" i="38"/>
  <c r="AR22" i="38"/>
  <c r="AR23" i="38"/>
  <c r="AR24" i="38"/>
  <c r="AR25" i="38"/>
  <c r="AR26" i="38"/>
  <c r="AR27" i="38"/>
  <c r="AR30" i="38"/>
  <c r="AR31" i="38"/>
  <c r="AR32" i="38"/>
  <c r="AR33" i="38"/>
  <c r="AQ34" i="38"/>
  <c r="AQ35" i="38"/>
  <c r="AR37" i="38"/>
  <c r="AR38" i="38"/>
  <c r="AR39" i="38"/>
  <c r="AR40" i="38"/>
  <c r="AR41" i="38"/>
  <c r="AQ42" i="38"/>
  <c r="AR44" i="38"/>
  <c r="AR45" i="38"/>
  <c r="AR46" i="38"/>
  <c r="AR47" i="38"/>
  <c r="AR48" i="38"/>
  <c r="AR49" i="38"/>
  <c r="AR50" i="38"/>
  <c r="AR52" i="38"/>
  <c r="AR53" i="38"/>
  <c r="AR54" i="38"/>
  <c r="AR55" i="38"/>
  <c r="AR56" i="38"/>
  <c r="AR57" i="38"/>
  <c r="AQ58" i="38"/>
  <c r="AQ59" i="38"/>
  <c r="AQ60" i="38"/>
  <c r="AQ314" i="38"/>
  <c r="AQ320" i="38"/>
  <c r="AQ326" i="38"/>
  <c r="AO312" i="38"/>
  <c r="AO300" i="38"/>
  <c r="AO304" i="38"/>
  <c r="AO305" i="38"/>
  <c r="AO155" i="38"/>
  <c r="AO156" i="38"/>
  <c r="AO157" i="38"/>
  <c r="AO158" i="38"/>
  <c r="AO159" i="38"/>
  <c r="AO160" i="38"/>
  <c r="AO161" i="38"/>
  <c r="AO162" i="38"/>
  <c r="AO163" i="38"/>
  <c r="AO164" i="38"/>
  <c r="AO165" i="38"/>
  <c r="AO166" i="38"/>
  <c r="AO167" i="38"/>
  <c r="AO168" i="38"/>
  <c r="AO169" i="38"/>
  <c r="AO170" i="38"/>
  <c r="AO171" i="38"/>
  <c r="AO172" i="38"/>
  <c r="AO173" i="38"/>
  <c r="AO174" i="38"/>
  <c r="AO175" i="38"/>
  <c r="AO291" i="38"/>
  <c r="AO178" i="38"/>
  <c r="AO179" i="38"/>
  <c r="AO180" i="38"/>
  <c r="AO181" i="38"/>
  <c r="AO182" i="38"/>
  <c r="AO183" i="38"/>
  <c r="AO184" i="38"/>
  <c r="AO185" i="38"/>
  <c r="AO186" i="38"/>
  <c r="AO187" i="38"/>
  <c r="AO188" i="38"/>
  <c r="AO189" i="38"/>
  <c r="AO190" i="38"/>
  <c r="AO191" i="38"/>
  <c r="AO192" i="38"/>
  <c r="AO193" i="38"/>
  <c r="AO194" i="38"/>
  <c r="AO195" i="38"/>
  <c r="AO196" i="38"/>
  <c r="AO197" i="38"/>
  <c r="AO198" i="38"/>
  <c r="AO292" i="38"/>
  <c r="AO293" i="38"/>
  <c r="AP13" i="38"/>
  <c r="AP14" i="38"/>
  <c r="AP15" i="38"/>
  <c r="AP16" i="38"/>
  <c r="AP17" i="38"/>
  <c r="AO18" i="38"/>
  <c r="AP21" i="38"/>
  <c r="AP22" i="38"/>
  <c r="AP23" i="38"/>
  <c r="AP24" i="38"/>
  <c r="AP25" i="38"/>
  <c r="AP26" i="38"/>
  <c r="AP27" i="38"/>
  <c r="AP30" i="38"/>
  <c r="AP31" i="38"/>
  <c r="AP32" i="38"/>
  <c r="AP33" i="38"/>
  <c r="AO34" i="38"/>
  <c r="AO35" i="38"/>
  <c r="AP37" i="38"/>
  <c r="AP38" i="38"/>
  <c r="AP39" i="38"/>
  <c r="AP40" i="38"/>
  <c r="AP41" i="38"/>
  <c r="AO42" i="38"/>
  <c r="AP44" i="38"/>
  <c r="AP45" i="38"/>
  <c r="AP46" i="38"/>
  <c r="AP47" i="38"/>
  <c r="AP48" i="38"/>
  <c r="AP49" i="38"/>
  <c r="AP50" i="38"/>
  <c r="AP52" i="38"/>
  <c r="AP53" i="38"/>
  <c r="AP54" i="38"/>
  <c r="AP55" i="38"/>
  <c r="AP56" i="38"/>
  <c r="AP57" i="38"/>
  <c r="AO58" i="38"/>
  <c r="AO59" i="38"/>
  <c r="AO60" i="38"/>
  <c r="AO314" i="38"/>
  <c r="AO320" i="38"/>
  <c r="AO326" i="38"/>
  <c r="AY375" i="38"/>
  <c r="AY374" i="38"/>
  <c r="AY373" i="38"/>
  <c r="AY372" i="38"/>
  <c r="AY369" i="38"/>
  <c r="AP368" i="38"/>
  <c r="AR368" i="38"/>
  <c r="AT368" i="38"/>
  <c r="AV368" i="38"/>
  <c r="AX368" i="38"/>
  <c r="AY368" i="38"/>
  <c r="AP367" i="38"/>
  <c r="AR367" i="38"/>
  <c r="AT367" i="38"/>
  <c r="AV367" i="38"/>
  <c r="AX367" i="38"/>
  <c r="AY367" i="38"/>
  <c r="AP366" i="38"/>
  <c r="AR366" i="38"/>
  <c r="AT366" i="38"/>
  <c r="AV366" i="38"/>
  <c r="AX366" i="38"/>
  <c r="AY366" i="38"/>
  <c r="AP365" i="38"/>
  <c r="AR365" i="38"/>
  <c r="AT365" i="38"/>
  <c r="AV365" i="38"/>
  <c r="AX365" i="38"/>
  <c r="AY365" i="38"/>
  <c r="AY361" i="38"/>
  <c r="AY360" i="38"/>
  <c r="AY357" i="38"/>
  <c r="AY356" i="38"/>
  <c r="AY355" i="38"/>
  <c r="AY354" i="38"/>
  <c r="AY353" i="38"/>
  <c r="AY350" i="38"/>
  <c r="AY349" i="38"/>
  <c r="AY346" i="38"/>
  <c r="AY345" i="38"/>
  <c r="AY344" i="38"/>
  <c r="AY343" i="38"/>
  <c r="AY342" i="38"/>
  <c r="AY341" i="38"/>
  <c r="AY340" i="38"/>
  <c r="AY339" i="38"/>
  <c r="AY338" i="38"/>
  <c r="AP330" i="38"/>
  <c r="AO334" i="38"/>
  <c r="AR330" i="38"/>
  <c r="AQ334" i="38"/>
  <c r="AT330" i="38"/>
  <c r="AS334" i="38"/>
  <c r="AV330" i="38"/>
  <c r="AU334" i="38"/>
  <c r="AX330" i="38"/>
  <c r="AW334" i="38"/>
  <c r="AY334" i="38"/>
  <c r="AP329" i="38"/>
  <c r="AO333" i="38"/>
  <c r="AR329" i="38"/>
  <c r="AQ333" i="38"/>
  <c r="AT329" i="38"/>
  <c r="AS333" i="38"/>
  <c r="AV329" i="38"/>
  <c r="AU333" i="38"/>
  <c r="AX329" i="38"/>
  <c r="AW333" i="38"/>
  <c r="AY333" i="38"/>
  <c r="AY330" i="38"/>
  <c r="AY329" i="38"/>
  <c r="AY311" i="38"/>
  <c r="AY310" i="38"/>
  <c r="AY309" i="38"/>
  <c r="AY308" i="38"/>
  <c r="AY307" i="38"/>
  <c r="AY303" i="38"/>
  <c r="AY302" i="38"/>
  <c r="AY299" i="38"/>
  <c r="AY298" i="38"/>
  <c r="AY297" i="38"/>
  <c r="AY296" i="38"/>
  <c r="AY295" i="38"/>
  <c r="AY197" i="38"/>
  <c r="AY196" i="38"/>
  <c r="AY195" i="38"/>
  <c r="AY194" i="38"/>
  <c r="AY193" i="38"/>
  <c r="AY192" i="38"/>
  <c r="AY191" i="38"/>
  <c r="AY190" i="38"/>
  <c r="AY189" i="38"/>
  <c r="AY188" i="38"/>
  <c r="AY187" i="38"/>
  <c r="AY186" i="38"/>
  <c r="AY185" i="38"/>
  <c r="AY184" i="38"/>
  <c r="AY183" i="38"/>
  <c r="AY182" i="38"/>
  <c r="AY181" i="38"/>
  <c r="AY180" i="38"/>
  <c r="AY179" i="38"/>
  <c r="AY178" i="38"/>
  <c r="AY174" i="38"/>
  <c r="AY173" i="38"/>
  <c r="AY172" i="38"/>
  <c r="AY171" i="38"/>
  <c r="AY170" i="38"/>
  <c r="AY169" i="38"/>
  <c r="AY168" i="38"/>
  <c r="AY167" i="38"/>
  <c r="AY166" i="38"/>
  <c r="AY165" i="38"/>
  <c r="AY164" i="38"/>
  <c r="AY163" i="38"/>
  <c r="AY162" i="38"/>
  <c r="AY161" i="38"/>
  <c r="AY160" i="38"/>
  <c r="AY159" i="38"/>
  <c r="AY158" i="38"/>
  <c r="AY157" i="38"/>
  <c r="AY156" i="38"/>
  <c r="AY155" i="38"/>
  <c r="AY57" i="38"/>
  <c r="AY56" i="38"/>
  <c r="AY55" i="38"/>
  <c r="AY54" i="38"/>
  <c r="AY53" i="38"/>
  <c r="AY52" i="38"/>
  <c r="AY50" i="38"/>
  <c r="AY49" i="38"/>
  <c r="AY48" i="38"/>
  <c r="AY47" i="38"/>
  <c r="AY46" i="38"/>
  <c r="AY45" i="38"/>
  <c r="AY44" i="38"/>
  <c r="AY41" i="38"/>
  <c r="AY40" i="38"/>
  <c r="AY39" i="38"/>
  <c r="AY38" i="38"/>
  <c r="AY37" i="38"/>
  <c r="AY33" i="38"/>
  <c r="AY32" i="38"/>
  <c r="AY31" i="38"/>
  <c r="AY30" i="38"/>
  <c r="AY27" i="38"/>
  <c r="AY26" i="38"/>
  <c r="AY25" i="38"/>
  <c r="AY24" i="38"/>
  <c r="AY23" i="38"/>
  <c r="AY22" i="38"/>
  <c r="AY21" i="38"/>
  <c r="AY17" i="38"/>
  <c r="AY16" i="38"/>
  <c r="AY15" i="38"/>
  <c r="AY14" i="38"/>
  <c r="AY13" i="38"/>
  <c r="AL312" i="38"/>
  <c r="AL300" i="38"/>
  <c r="AL304" i="38"/>
  <c r="AL305" i="38"/>
  <c r="R109" i="38"/>
  <c r="AL109" i="38"/>
  <c r="R110" i="38"/>
  <c r="AL110" i="38"/>
  <c r="R111" i="38"/>
  <c r="AL111" i="38"/>
  <c r="R112" i="38"/>
  <c r="AL112" i="38"/>
  <c r="R113" i="38"/>
  <c r="AL113" i="38"/>
  <c r="R114" i="38"/>
  <c r="AL114" i="38"/>
  <c r="R115" i="38"/>
  <c r="AL115" i="38"/>
  <c r="R116" i="38"/>
  <c r="AL116" i="38"/>
  <c r="R117" i="38"/>
  <c r="AL117" i="38"/>
  <c r="R118" i="38"/>
  <c r="AL118" i="38"/>
  <c r="R119" i="38"/>
  <c r="AL119" i="38"/>
  <c r="R120" i="38"/>
  <c r="AL120" i="38"/>
  <c r="R121" i="38"/>
  <c r="AL121" i="38"/>
  <c r="R122" i="38"/>
  <c r="AL122" i="38"/>
  <c r="R123" i="38"/>
  <c r="AL123" i="38"/>
  <c r="R124" i="38"/>
  <c r="AL124" i="38"/>
  <c r="R125" i="38"/>
  <c r="AL125" i="38"/>
  <c r="R126" i="38"/>
  <c r="AL126" i="38"/>
  <c r="R127" i="38"/>
  <c r="AL127" i="38"/>
  <c r="R128" i="38"/>
  <c r="AL128" i="38"/>
  <c r="AL129" i="38"/>
  <c r="AL291" i="38"/>
  <c r="AL292" i="38"/>
  <c r="AL293" i="38"/>
  <c r="AM13" i="38"/>
  <c r="AM14" i="38"/>
  <c r="AM15" i="38"/>
  <c r="AM16" i="38"/>
  <c r="AM17" i="38"/>
  <c r="AL18" i="38"/>
  <c r="AM21" i="38"/>
  <c r="AM22" i="38"/>
  <c r="AM23" i="38"/>
  <c r="AM24" i="38"/>
  <c r="AM25" i="38"/>
  <c r="AM26" i="38"/>
  <c r="AM27" i="38"/>
  <c r="AM30" i="38"/>
  <c r="AM31" i="38"/>
  <c r="AM32" i="38"/>
  <c r="AM33" i="38"/>
  <c r="AL34" i="38"/>
  <c r="AL35" i="38"/>
  <c r="AM37" i="38"/>
  <c r="AM38" i="38"/>
  <c r="AM39" i="38"/>
  <c r="AM40" i="38"/>
  <c r="AM41" i="38"/>
  <c r="AL42" i="38"/>
  <c r="AM44" i="38"/>
  <c r="AM45" i="38"/>
  <c r="AM46" i="38"/>
  <c r="AM47" i="38"/>
  <c r="AM48" i="38"/>
  <c r="AM49" i="38"/>
  <c r="AM50" i="38"/>
  <c r="AM52" i="38"/>
  <c r="AM53" i="38"/>
  <c r="AM54" i="38"/>
  <c r="AM55" i="38"/>
  <c r="AM56" i="38"/>
  <c r="AM57" i="38"/>
  <c r="AL58" i="38"/>
  <c r="AL59" i="38"/>
  <c r="AL60" i="38"/>
  <c r="AL314" i="38"/>
  <c r="R318" i="38"/>
  <c r="AL318" i="38"/>
  <c r="AL326" i="38"/>
  <c r="AJ312" i="38"/>
  <c r="AJ300" i="38"/>
  <c r="AJ304" i="38"/>
  <c r="AJ305" i="38"/>
  <c r="AJ109" i="38"/>
  <c r="AJ110" i="38"/>
  <c r="AJ111" i="38"/>
  <c r="AJ112" i="38"/>
  <c r="AJ113" i="38"/>
  <c r="AJ114" i="38"/>
  <c r="AJ115" i="38"/>
  <c r="AJ116" i="38"/>
  <c r="AJ117" i="38"/>
  <c r="AJ118" i="38"/>
  <c r="AJ119" i="38"/>
  <c r="AJ120" i="38"/>
  <c r="AJ121" i="38"/>
  <c r="AJ122" i="38"/>
  <c r="AJ123" i="38"/>
  <c r="AJ124" i="38"/>
  <c r="AJ125" i="38"/>
  <c r="AJ126" i="38"/>
  <c r="AJ127" i="38"/>
  <c r="AJ128" i="38"/>
  <c r="AJ129" i="38"/>
  <c r="AJ291" i="38"/>
  <c r="AJ292" i="38"/>
  <c r="AJ293" i="38"/>
  <c r="AK13" i="38"/>
  <c r="AK14" i="38"/>
  <c r="AK15" i="38"/>
  <c r="AK16" i="38"/>
  <c r="AK17" i="38"/>
  <c r="AJ18" i="38"/>
  <c r="AK21" i="38"/>
  <c r="AK22" i="38"/>
  <c r="AK23" i="38"/>
  <c r="AK24" i="38"/>
  <c r="AK25" i="38"/>
  <c r="AK26" i="38"/>
  <c r="AK27" i="38"/>
  <c r="AK30" i="38"/>
  <c r="AK31" i="38"/>
  <c r="AK32" i="38"/>
  <c r="AK33" i="38"/>
  <c r="AJ34" i="38"/>
  <c r="AJ35" i="38"/>
  <c r="AK37" i="38"/>
  <c r="AK38" i="38"/>
  <c r="AK39" i="38"/>
  <c r="AK40" i="38"/>
  <c r="AK41" i="38"/>
  <c r="AJ42" i="38"/>
  <c r="AK44" i="38"/>
  <c r="AK45" i="38"/>
  <c r="AK46" i="38"/>
  <c r="AK47" i="38"/>
  <c r="AK48" i="38"/>
  <c r="AK49" i="38"/>
  <c r="AK50" i="38"/>
  <c r="AK52" i="38"/>
  <c r="AK53" i="38"/>
  <c r="AK54" i="38"/>
  <c r="AK55" i="38"/>
  <c r="AK56" i="38"/>
  <c r="AK57" i="38"/>
  <c r="AJ58" i="38"/>
  <c r="AJ59" i="38"/>
  <c r="AJ60" i="38"/>
  <c r="AJ314" i="38"/>
  <c r="AJ318" i="38"/>
  <c r="AJ326" i="38"/>
  <c r="AH312" i="38"/>
  <c r="AH300" i="38"/>
  <c r="AH304" i="38"/>
  <c r="AH305" i="38"/>
  <c r="AH109" i="38"/>
  <c r="AH110" i="38"/>
  <c r="AH111" i="38"/>
  <c r="AH112" i="38"/>
  <c r="AH113" i="38"/>
  <c r="AH114" i="38"/>
  <c r="AH115" i="38"/>
  <c r="AH116" i="38"/>
  <c r="AH117" i="38"/>
  <c r="AH118" i="38"/>
  <c r="AH119" i="38"/>
  <c r="AH120" i="38"/>
  <c r="AH121" i="38"/>
  <c r="AH122" i="38"/>
  <c r="AH123" i="38"/>
  <c r="AH124" i="38"/>
  <c r="AH125" i="38"/>
  <c r="AH126" i="38"/>
  <c r="AH127" i="38"/>
  <c r="AH128" i="38"/>
  <c r="AH129" i="38"/>
  <c r="AH291" i="38"/>
  <c r="AH292" i="38"/>
  <c r="AH293" i="38"/>
  <c r="AI13" i="38"/>
  <c r="AI14" i="38"/>
  <c r="AI15" i="38"/>
  <c r="AI16" i="38"/>
  <c r="AI17" i="38"/>
  <c r="AH18" i="38"/>
  <c r="AI21" i="38"/>
  <c r="AI22" i="38"/>
  <c r="AI23" i="38"/>
  <c r="AI24" i="38"/>
  <c r="AI25" i="38"/>
  <c r="AI26" i="38"/>
  <c r="AI27" i="38"/>
  <c r="AI30" i="38"/>
  <c r="AI31" i="38"/>
  <c r="AI32" i="38"/>
  <c r="AI33" i="38"/>
  <c r="AH34" i="38"/>
  <c r="AH35" i="38"/>
  <c r="AI37" i="38"/>
  <c r="AI38" i="38"/>
  <c r="AI39" i="38"/>
  <c r="AI40" i="38"/>
  <c r="AI41" i="38"/>
  <c r="AH42" i="38"/>
  <c r="AI44" i="38"/>
  <c r="AI45" i="38"/>
  <c r="AI46" i="38"/>
  <c r="AI47" i="38"/>
  <c r="AI48" i="38"/>
  <c r="AI49" i="38"/>
  <c r="AI50" i="38"/>
  <c r="AI52" i="38"/>
  <c r="AI53" i="38"/>
  <c r="AI54" i="38"/>
  <c r="AI55" i="38"/>
  <c r="AI56" i="38"/>
  <c r="AI57" i="38"/>
  <c r="AH58" i="38"/>
  <c r="AH59" i="38"/>
  <c r="AH60" i="38"/>
  <c r="AH314" i="38"/>
  <c r="AH318" i="38"/>
  <c r="AH326" i="38"/>
  <c r="AF312" i="38"/>
  <c r="AF300" i="38"/>
  <c r="AF304" i="38"/>
  <c r="AF305" i="38"/>
  <c r="AF109" i="38"/>
  <c r="AF110" i="38"/>
  <c r="AF111" i="38"/>
  <c r="AF112" i="38"/>
  <c r="AF113" i="38"/>
  <c r="AF114" i="38"/>
  <c r="AF115" i="38"/>
  <c r="AF116" i="38"/>
  <c r="AF117" i="38"/>
  <c r="AF118" i="38"/>
  <c r="AF119" i="38"/>
  <c r="AF120" i="38"/>
  <c r="AF121" i="38"/>
  <c r="AF122" i="38"/>
  <c r="AF123" i="38"/>
  <c r="AF124" i="38"/>
  <c r="AF125" i="38"/>
  <c r="AF126" i="38"/>
  <c r="AF127" i="38"/>
  <c r="AF128" i="38"/>
  <c r="AF129" i="38"/>
  <c r="AF291" i="38"/>
  <c r="AF292" i="38"/>
  <c r="AF293" i="38"/>
  <c r="AG13" i="38"/>
  <c r="AG14" i="38"/>
  <c r="AG15" i="38"/>
  <c r="AG16" i="38"/>
  <c r="AG17" i="38"/>
  <c r="AF18" i="38"/>
  <c r="AG21" i="38"/>
  <c r="AG22" i="38"/>
  <c r="AG23" i="38"/>
  <c r="AG24" i="38"/>
  <c r="AG25" i="38"/>
  <c r="AG26" i="38"/>
  <c r="AG27" i="38"/>
  <c r="AG30" i="38"/>
  <c r="AG31" i="38"/>
  <c r="AG32" i="38"/>
  <c r="AG33" i="38"/>
  <c r="AF34" i="38"/>
  <c r="AF35" i="38"/>
  <c r="AG37" i="38"/>
  <c r="AG38" i="38"/>
  <c r="AG39" i="38"/>
  <c r="AG40" i="38"/>
  <c r="AG41" i="38"/>
  <c r="AF42" i="38"/>
  <c r="AG44" i="38"/>
  <c r="AG45" i="38"/>
  <c r="AG46" i="38"/>
  <c r="AG47" i="38"/>
  <c r="AG48" i="38"/>
  <c r="AG49" i="38"/>
  <c r="AG50" i="38"/>
  <c r="AG52" i="38"/>
  <c r="AG53" i="38"/>
  <c r="AG54" i="38"/>
  <c r="AG55" i="38"/>
  <c r="AG56" i="38"/>
  <c r="AG57" i="38"/>
  <c r="AF58" i="38"/>
  <c r="AF59" i="38"/>
  <c r="AF60" i="38"/>
  <c r="AF314" i="38"/>
  <c r="AF318" i="38"/>
  <c r="AF326" i="38"/>
  <c r="AD312" i="38"/>
  <c r="AD300" i="38"/>
  <c r="AD304" i="38"/>
  <c r="AD305" i="38"/>
  <c r="AD109" i="38"/>
  <c r="AD110" i="38"/>
  <c r="AD111" i="38"/>
  <c r="AD112" i="38"/>
  <c r="AD113" i="38"/>
  <c r="AD114" i="38"/>
  <c r="AD115" i="38"/>
  <c r="AD116" i="38"/>
  <c r="AD117" i="38"/>
  <c r="AD118" i="38"/>
  <c r="AD119" i="38"/>
  <c r="AD120" i="38"/>
  <c r="AD121" i="38"/>
  <c r="AD122" i="38"/>
  <c r="AD123" i="38"/>
  <c r="AD124" i="38"/>
  <c r="AD125" i="38"/>
  <c r="AD126" i="38"/>
  <c r="AD127" i="38"/>
  <c r="AD128" i="38"/>
  <c r="AD129" i="38"/>
  <c r="AD291" i="38"/>
  <c r="AD292" i="38"/>
  <c r="AD293" i="38"/>
  <c r="AE13" i="38"/>
  <c r="AE14" i="38"/>
  <c r="AE15" i="38"/>
  <c r="AE16" i="38"/>
  <c r="AE17" i="38"/>
  <c r="AD18" i="38"/>
  <c r="AE21" i="38"/>
  <c r="AE22" i="38"/>
  <c r="AE23" i="38"/>
  <c r="AE24" i="38"/>
  <c r="AE25" i="38"/>
  <c r="AE26" i="38"/>
  <c r="AE27" i="38"/>
  <c r="AE30" i="38"/>
  <c r="AE31" i="38"/>
  <c r="AE32" i="38"/>
  <c r="AE33" i="38"/>
  <c r="AD34" i="38"/>
  <c r="AD35" i="38"/>
  <c r="AE37" i="38"/>
  <c r="AE38" i="38"/>
  <c r="AE39" i="38"/>
  <c r="AE40" i="38"/>
  <c r="AE41" i="38"/>
  <c r="AD42" i="38"/>
  <c r="AE44" i="38"/>
  <c r="AE45" i="38"/>
  <c r="AE46" i="38"/>
  <c r="AE47" i="38"/>
  <c r="AE48" i="38"/>
  <c r="AE49" i="38"/>
  <c r="AE50" i="38"/>
  <c r="AE52" i="38"/>
  <c r="AE53" i="38"/>
  <c r="AE54" i="38"/>
  <c r="AE55" i="38"/>
  <c r="AE56" i="38"/>
  <c r="AE57" i="38"/>
  <c r="AD58" i="38"/>
  <c r="AD59" i="38"/>
  <c r="AD60" i="38"/>
  <c r="AD314" i="38"/>
  <c r="AD318" i="38"/>
  <c r="AD326" i="38"/>
  <c r="AN375" i="38"/>
  <c r="AN374" i="38"/>
  <c r="AN373" i="38"/>
  <c r="AN372" i="38"/>
  <c r="AN369" i="38"/>
  <c r="AE368" i="38"/>
  <c r="AG368" i="38"/>
  <c r="AI368" i="38"/>
  <c r="AK368" i="38"/>
  <c r="AM368" i="38"/>
  <c r="AN368" i="38"/>
  <c r="AE367" i="38"/>
  <c r="AG367" i="38"/>
  <c r="AI367" i="38"/>
  <c r="AK367" i="38"/>
  <c r="AM367" i="38"/>
  <c r="AN367" i="38"/>
  <c r="AE366" i="38"/>
  <c r="AG366" i="38"/>
  <c r="AI366" i="38"/>
  <c r="AK366" i="38"/>
  <c r="AM366" i="38"/>
  <c r="AN366" i="38"/>
  <c r="AE365" i="38"/>
  <c r="AG365" i="38"/>
  <c r="AI365" i="38"/>
  <c r="AK365" i="38"/>
  <c r="AM365" i="38"/>
  <c r="AN365" i="38"/>
  <c r="AN361" i="38"/>
  <c r="AN360" i="38"/>
  <c r="AN357" i="38"/>
  <c r="AN356" i="38"/>
  <c r="AN355" i="38"/>
  <c r="AN354" i="38"/>
  <c r="AN353" i="38"/>
  <c r="AN350" i="38"/>
  <c r="AN349" i="38"/>
  <c r="AN346" i="38"/>
  <c r="AN345" i="38"/>
  <c r="AN344" i="38"/>
  <c r="AN343" i="38"/>
  <c r="AN342" i="38"/>
  <c r="AN341" i="38"/>
  <c r="AN340" i="38"/>
  <c r="AN339" i="38"/>
  <c r="AN338" i="38"/>
  <c r="AN334" i="38"/>
  <c r="AN333" i="38"/>
  <c r="AE330" i="38"/>
  <c r="AG330" i="38"/>
  <c r="AI330" i="38"/>
  <c r="AK330" i="38"/>
  <c r="AM330" i="38"/>
  <c r="AN330" i="38"/>
  <c r="AE329" i="38"/>
  <c r="AG329" i="38"/>
  <c r="AI329" i="38"/>
  <c r="AK329" i="38"/>
  <c r="AM329" i="38"/>
  <c r="AN329" i="38"/>
  <c r="AN311" i="38"/>
  <c r="AN310" i="38"/>
  <c r="AN309" i="38"/>
  <c r="AN308" i="38"/>
  <c r="AN307" i="38"/>
  <c r="AN303" i="38"/>
  <c r="AN302" i="38"/>
  <c r="AN299" i="38"/>
  <c r="AN298" i="38"/>
  <c r="AN297" i="38"/>
  <c r="AN296" i="38"/>
  <c r="AN295" i="38"/>
  <c r="AD151" i="38"/>
  <c r="R151" i="38"/>
  <c r="AF151" i="38"/>
  <c r="AH151" i="38"/>
  <c r="AJ151" i="38"/>
  <c r="AL151" i="38"/>
  <c r="AN151" i="38"/>
  <c r="AD150" i="38"/>
  <c r="R150" i="38"/>
  <c r="AF150" i="38"/>
  <c r="AH150" i="38"/>
  <c r="AJ150" i="38"/>
  <c r="AL150" i="38"/>
  <c r="AN150" i="38"/>
  <c r="AD149" i="38"/>
  <c r="R149" i="38"/>
  <c r="AF149" i="38"/>
  <c r="AH149" i="38"/>
  <c r="AJ149" i="38"/>
  <c r="AL149" i="38"/>
  <c r="AN149" i="38"/>
  <c r="AD148" i="38"/>
  <c r="R148" i="38"/>
  <c r="AF148" i="38"/>
  <c r="AH148" i="38"/>
  <c r="AJ148" i="38"/>
  <c r="AL148" i="38"/>
  <c r="AN148" i="38"/>
  <c r="AD147" i="38"/>
  <c r="R147" i="38"/>
  <c r="AF147" i="38"/>
  <c r="AH147" i="38"/>
  <c r="AJ147" i="38"/>
  <c r="AL147" i="38"/>
  <c r="AN147" i="38"/>
  <c r="AD146" i="38"/>
  <c r="R146" i="38"/>
  <c r="AF146" i="38"/>
  <c r="AH146" i="38"/>
  <c r="AJ146" i="38"/>
  <c r="AL146" i="38"/>
  <c r="AN146" i="38"/>
  <c r="AD145" i="38"/>
  <c r="R145" i="38"/>
  <c r="AF145" i="38"/>
  <c r="AH145" i="38"/>
  <c r="AJ145" i="38"/>
  <c r="AL145" i="38"/>
  <c r="AN145" i="38"/>
  <c r="AD144" i="38"/>
  <c r="R144" i="38"/>
  <c r="AF144" i="38"/>
  <c r="AH144" i="38"/>
  <c r="AJ144" i="38"/>
  <c r="AL144" i="38"/>
  <c r="AN144" i="38"/>
  <c r="AD143" i="38"/>
  <c r="R143" i="38"/>
  <c r="AF143" i="38"/>
  <c r="AH143" i="38"/>
  <c r="AJ143" i="38"/>
  <c r="AL143" i="38"/>
  <c r="AN143" i="38"/>
  <c r="AD142" i="38"/>
  <c r="R142" i="38"/>
  <c r="AF142" i="38"/>
  <c r="AH142" i="38"/>
  <c r="AJ142" i="38"/>
  <c r="AL142" i="38"/>
  <c r="AN142" i="38"/>
  <c r="AD141" i="38"/>
  <c r="R141" i="38"/>
  <c r="AF141" i="38"/>
  <c r="AH141" i="38"/>
  <c r="AJ141" i="38"/>
  <c r="AL141" i="38"/>
  <c r="AN141" i="38"/>
  <c r="AD140" i="38"/>
  <c r="R140" i="38"/>
  <c r="AF140" i="38"/>
  <c r="AH140" i="38"/>
  <c r="AJ140" i="38"/>
  <c r="AL140" i="38"/>
  <c r="AN140" i="38"/>
  <c r="AD139" i="38"/>
  <c r="R139" i="38"/>
  <c r="AF139" i="38"/>
  <c r="AH139" i="38"/>
  <c r="AJ139" i="38"/>
  <c r="AL139" i="38"/>
  <c r="AN139" i="38"/>
  <c r="AD138" i="38"/>
  <c r="R138" i="38"/>
  <c r="AF138" i="38"/>
  <c r="AH138" i="38"/>
  <c r="AJ138" i="38"/>
  <c r="AL138" i="38"/>
  <c r="AN138" i="38"/>
  <c r="AD137" i="38"/>
  <c r="R137" i="38"/>
  <c r="AF137" i="38"/>
  <c r="AH137" i="38"/>
  <c r="AJ137" i="38"/>
  <c r="AL137" i="38"/>
  <c r="AN137" i="38"/>
  <c r="AD136" i="38"/>
  <c r="R136" i="38"/>
  <c r="AF136" i="38"/>
  <c r="AH136" i="38"/>
  <c r="AJ136" i="38"/>
  <c r="AL136" i="38"/>
  <c r="AN136" i="38"/>
  <c r="AD135" i="38"/>
  <c r="R135" i="38"/>
  <c r="AF135" i="38"/>
  <c r="AH135" i="38"/>
  <c r="AJ135" i="38"/>
  <c r="AL135" i="38"/>
  <c r="AN135" i="38"/>
  <c r="AD134" i="38"/>
  <c r="R134" i="38"/>
  <c r="AF134" i="38"/>
  <c r="AH134" i="38"/>
  <c r="AJ134" i="38"/>
  <c r="AL134" i="38"/>
  <c r="AN134" i="38"/>
  <c r="AD133" i="38"/>
  <c r="R133" i="38"/>
  <c r="AF133" i="38"/>
  <c r="AH133" i="38"/>
  <c r="AJ133" i="38"/>
  <c r="AL133" i="38"/>
  <c r="AN133" i="38"/>
  <c r="AD132" i="38"/>
  <c r="R132" i="38"/>
  <c r="AF132" i="38"/>
  <c r="AH132" i="38"/>
  <c r="AJ132" i="38"/>
  <c r="AL132" i="38"/>
  <c r="AN132" i="38"/>
  <c r="AN128" i="38"/>
  <c r="AN127" i="38"/>
  <c r="AN126" i="38"/>
  <c r="AN125" i="38"/>
  <c r="AN124" i="38"/>
  <c r="AN123" i="38"/>
  <c r="AN122" i="38"/>
  <c r="AN121" i="38"/>
  <c r="AN120" i="38"/>
  <c r="AN119" i="38"/>
  <c r="AN118" i="38"/>
  <c r="AN117" i="38"/>
  <c r="AN116" i="38"/>
  <c r="AN115" i="38"/>
  <c r="AN114" i="38"/>
  <c r="AN113" i="38"/>
  <c r="AN112" i="38"/>
  <c r="AN111" i="38"/>
  <c r="AN110" i="38"/>
  <c r="AN109" i="38"/>
  <c r="AN57" i="38"/>
  <c r="AN56" i="38"/>
  <c r="AN55" i="38"/>
  <c r="AN54" i="38"/>
  <c r="AN53" i="38"/>
  <c r="AN52" i="38"/>
  <c r="AN50" i="38"/>
  <c r="AN49" i="38"/>
  <c r="AN48" i="38"/>
  <c r="AN47" i="38"/>
  <c r="AN46" i="38"/>
  <c r="AN45" i="38"/>
  <c r="AN44" i="38"/>
  <c r="AN41" i="38"/>
  <c r="AN40" i="38"/>
  <c r="AN39" i="38"/>
  <c r="AN38" i="38"/>
  <c r="AN37" i="38"/>
  <c r="AN33" i="38"/>
  <c r="AN32" i="38"/>
  <c r="AN31" i="38"/>
  <c r="AN30" i="38"/>
  <c r="AN27" i="38"/>
  <c r="AN26" i="38"/>
  <c r="AN25" i="38"/>
  <c r="AN24" i="38"/>
  <c r="AN23" i="38"/>
  <c r="AN22" i="38"/>
  <c r="AN21" i="38"/>
  <c r="AN17" i="38"/>
  <c r="AN16" i="38"/>
  <c r="AN15" i="38"/>
  <c r="AN14" i="38"/>
  <c r="AN13" i="38"/>
  <c r="BS312" i="38"/>
  <c r="BS300" i="38"/>
  <c r="BS304" i="38"/>
  <c r="BS305" i="38"/>
  <c r="R247" i="38"/>
  <c r="BS247" i="38"/>
  <c r="R248" i="38"/>
  <c r="BS248" i="38"/>
  <c r="R249" i="38"/>
  <c r="BS249" i="38"/>
  <c r="R250" i="38"/>
  <c r="BS250" i="38"/>
  <c r="R251" i="38"/>
  <c r="BS251" i="38"/>
  <c r="R252" i="38"/>
  <c r="BS252" i="38"/>
  <c r="R253" i="38"/>
  <c r="BS253" i="38"/>
  <c r="R254" i="38"/>
  <c r="BS254" i="38"/>
  <c r="R255" i="38"/>
  <c r="BS255" i="38"/>
  <c r="R256" i="38"/>
  <c r="BS256" i="38"/>
  <c r="R257" i="38"/>
  <c r="BS257" i="38"/>
  <c r="R258" i="38"/>
  <c r="BS258" i="38"/>
  <c r="R259" i="38"/>
  <c r="BS259" i="38"/>
  <c r="R260" i="38"/>
  <c r="BS260" i="38"/>
  <c r="R261" i="38"/>
  <c r="BS261" i="38"/>
  <c r="R262" i="38"/>
  <c r="BS262" i="38"/>
  <c r="R263" i="38"/>
  <c r="BS263" i="38"/>
  <c r="R264" i="38"/>
  <c r="BS264" i="38"/>
  <c r="R265" i="38"/>
  <c r="BS265" i="38"/>
  <c r="R266" i="38"/>
  <c r="BS266" i="38"/>
  <c r="BS267" i="38"/>
  <c r="BS291" i="38"/>
  <c r="BS292" i="38"/>
  <c r="BS293" i="38"/>
  <c r="BT13" i="38"/>
  <c r="BT14" i="38"/>
  <c r="BT15" i="38"/>
  <c r="BT16" i="38"/>
  <c r="BT17" i="38"/>
  <c r="BS18" i="38"/>
  <c r="BT21" i="38"/>
  <c r="BT22" i="38"/>
  <c r="BT23" i="38"/>
  <c r="BT24" i="38"/>
  <c r="BT25" i="38"/>
  <c r="BT26" i="38"/>
  <c r="BT27" i="38"/>
  <c r="BT30" i="38"/>
  <c r="BT31" i="38"/>
  <c r="BT32" i="38"/>
  <c r="BT33" i="38"/>
  <c r="BS34" i="38"/>
  <c r="BS35" i="38"/>
  <c r="BT37" i="38"/>
  <c r="BT38" i="38"/>
  <c r="BT39" i="38"/>
  <c r="BT40" i="38"/>
  <c r="BT41" i="38"/>
  <c r="BS42" i="38"/>
  <c r="BT44" i="38"/>
  <c r="BT45" i="38"/>
  <c r="BT46" i="38"/>
  <c r="BT47" i="38"/>
  <c r="BT48" i="38"/>
  <c r="BT49" i="38"/>
  <c r="BT50" i="38"/>
  <c r="BT52" i="38"/>
  <c r="BT53" i="38"/>
  <c r="BT54" i="38"/>
  <c r="BT55" i="38"/>
  <c r="BT56" i="38"/>
  <c r="BT57" i="38"/>
  <c r="BS58" i="38"/>
  <c r="BS59" i="38"/>
  <c r="BS60" i="38"/>
  <c r="BS314" i="38"/>
  <c r="R324" i="38"/>
  <c r="BS324" i="38"/>
  <c r="BS326" i="38"/>
  <c r="BQ312" i="38"/>
  <c r="BQ300" i="38"/>
  <c r="BQ304" i="38"/>
  <c r="BQ305" i="38"/>
  <c r="BQ247" i="38"/>
  <c r="BQ248" i="38"/>
  <c r="BQ249" i="38"/>
  <c r="BQ250" i="38"/>
  <c r="BQ251" i="38"/>
  <c r="BQ252" i="38"/>
  <c r="BQ253" i="38"/>
  <c r="BQ254" i="38"/>
  <c r="BQ255" i="38"/>
  <c r="BQ256" i="38"/>
  <c r="BQ257" i="38"/>
  <c r="BQ258" i="38"/>
  <c r="BQ259" i="38"/>
  <c r="BQ260" i="38"/>
  <c r="BQ261" i="38"/>
  <c r="BQ262" i="38"/>
  <c r="BQ263" i="38"/>
  <c r="BQ264" i="38"/>
  <c r="BQ265" i="38"/>
  <c r="BQ266" i="38"/>
  <c r="BQ267" i="38"/>
  <c r="BQ291" i="38"/>
  <c r="BQ292" i="38"/>
  <c r="BQ293" i="38"/>
  <c r="BR13" i="38"/>
  <c r="BR14" i="38"/>
  <c r="BR15" i="38"/>
  <c r="BR16" i="38"/>
  <c r="BR17" i="38"/>
  <c r="BQ18" i="38"/>
  <c r="BR21" i="38"/>
  <c r="BR22" i="38"/>
  <c r="BR23" i="38"/>
  <c r="BR24" i="38"/>
  <c r="BR25" i="38"/>
  <c r="BR26" i="38"/>
  <c r="BR27" i="38"/>
  <c r="BR30" i="38"/>
  <c r="BR31" i="38"/>
  <c r="BR32" i="38"/>
  <c r="BR33" i="38"/>
  <c r="BQ34" i="38"/>
  <c r="BQ35" i="38"/>
  <c r="BR37" i="38"/>
  <c r="BR38" i="38"/>
  <c r="BR39" i="38"/>
  <c r="BR40" i="38"/>
  <c r="BR41" i="38"/>
  <c r="BQ42" i="38"/>
  <c r="BR44" i="38"/>
  <c r="BR45" i="38"/>
  <c r="BR46" i="38"/>
  <c r="BR47" i="38"/>
  <c r="BR48" i="38"/>
  <c r="BR49" i="38"/>
  <c r="BR50" i="38"/>
  <c r="BR52" i="38"/>
  <c r="BR53" i="38"/>
  <c r="BR54" i="38"/>
  <c r="BR55" i="38"/>
  <c r="BR56" i="38"/>
  <c r="BR57" i="38"/>
  <c r="BQ58" i="38"/>
  <c r="BQ59" i="38"/>
  <c r="BQ60" i="38"/>
  <c r="BQ314" i="38"/>
  <c r="BQ324" i="38"/>
  <c r="BQ326" i="38"/>
  <c r="BO312" i="38"/>
  <c r="BO300" i="38"/>
  <c r="BO304" i="38"/>
  <c r="BO305" i="38"/>
  <c r="BO247" i="38"/>
  <c r="BO248" i="38"/>
  <c r="BO249" i="38"/>
  <c r="BO250" i="38"/>
  <c r="BO251" i="38"/>
  <c r="BO252" i="38"/>
  <c r="BO253" i="38"/>
  <c r="BO254" i="38"/>
  <c r="BO255" i="38"/>
  <c r="BO256" i="38"/>
  <c r="BO257" i="38"/>
  <c r="BO258" i="38"/>
  <c r="BO259" i="38"/>
  <c r="BO260" i="38"/>
  <c r="BO261" i="38"/>
  <c r="BO262" i="38"/>
  <c r="BO263" i="38"/>
  <c r="BO264" i="38"/>
  <c r="BO265" i="38"/>
  <c r="BO266" i="38"/>
  <c r="BO267" i="38"/>
  <c r="BO291" i="38"/>
  <c r="BP13" i="38"/>
  <c r="BP14" i="38"/>
  <c r="BP15" i="38"/>
  <c r="BP16" i="38"/>
  <c r="BP17" i="38"/>
  <c r="BO18" i="38"/>
  <c r="BP21" i="38"/>
  <c r="BP22" i="38"/>
  <c r="BP23" i="38"/>
  <c r="BP24" i="38"/>
  <c r="BP25" i="38"/>
  <c r="BP26" i="38"/>
  <c r="BP27" i="38"/>
  <c r="BP30" i="38"/>
  <c r="BP31" i="38"/>
  <c r="BP32" i="38"/>
  <c r="BP33" i="38"/>
  <c r="BO34" i="38"/>
  <c r="BO35" i="38"/>
  <c r="BP37" i="38"/>
  <c r="BP38" i="38"/>
  <c r="BP39" i="38"/>
  <c r="BP40" i="38"/>
  <c r="BP41" i="38"/>
  <c r="BO42" i="38"/>
  <c r="BP44" i="38"/>
  <c r="BP45" i="38"/>
  <c r="BP46" i="38"/>
  <c r="BP47" i="38"/>
  <c r="BP48" i="38"/>
  <c r="BP49" i="38"/>
  <c r="BP50" i="38"/>
  <c r="BP52" i="38"/>
  <c r="BP53" i="38"/>
  <c r="BP54" i="38"/>
  <c r="BP55" i="38"/>
  <c r="BP56" i="38"/>
  <c r="BP57" i="38"/>
  <c r="BO58" i="38"/>
  <c r="BO59" i="38"/>
  <c r="BO60" i="38"/>
  <c r="BM312" i="38"/>
  <c r="BM300" i="38"/>
  <c r="BM304" i="38"/>
  <c r="BM305" i="38"/>
  <c r="BM247" i="38"/>
  <c r="BM248" i="38"/>
  <c r="BM249" i="38"/>
  <c r="BM250" i="38"/>
  <c r="BM251" i="38"/>
  <c r="BM252" i="38"/>
  <c r="BM253" i="38"/>
  <c r="BM254" i="38"/>
  <c r="BM255" i="38"/>
  <c r="BM256" i="38"/>
  <c r="BM257" i="38"/>
  <c r="BM258" i="38"/>
  <c r="BM259" i="38"/>
  <c r="BM260" i="38"/>
  <c r="BM261" i="38"/>
  <c r="BM262" i="38"/>
  <c r="BM263" i="38"/>
  <c r="BM264" i="38"/>
  <c r="BM265" i="38"/>
  <c r="BM266" i="38"/>
  <c r="BM267" i="38"/>
  <c r="BM291" i="38"/>
  <c r="BN13" i="38"/>
  <c r="BN14" i="38"/>
  <c r="BN15" i="38"/>
  <c r="BN16" i="38"/>
  <c r="BN17" i="38"/>
  <c r="BM18" i="38"/>
  <c r="BN21" i="38"/>
  <c r="BN22" i="38"/>
  <c r="BN23" i="38"/>
  <c r="BN24" i="38"/>
  <c r="BN25" i="38"/>
  <c r="BN26" i="38"/>
  <c r="BN27" i="38"/>
  <c r="BN30" i="38"/>
  <c r="BN31" i="38"/>
  <c r="BN32" i="38"/>
  <c r="BN33" i="38"/>
  <c r="BM34" i="38"/>
  <c r="BM35" i="38"/>
  <c r="BN37" i="38"/>
  <c r="BN38" i="38"/>
  <c r="BN39" i="38"/>
  <c r="BN40" i="38"/>
  <c r="BN41" i="38"/>
  <c r="BM42" i="38"/>
  <c r="BN44" i="38"/>
  <c r="BN45" i="38"/>
  <c r="BN46" i="38"/>
  <c r="BN47" i="38"/>
  <c r="BN48" i="38"/>
  <c r="BN49" i="38"/>
  <c r="BN50" i="38"/>
  <c r="BN52" i="38"/>
  <c r="BN53" i="38"/>
  <c r="BN54" i="38"/>
  <c r="BN55" i="38"/>
  <c r="BN56" i="38"/>
  <c r="BN57" i="38"/>
  <c r="BM58" i="38"/>
  <c r="BM59" i="38"/>
  <c r="BM60" i="38"/>
  <c r="BK312" i="38"/>
  <c r="BK300" i="38"/>
  <c r="BK304" i="38"/>
  <c r="BK305" i="38"/>
  <c r="BK247" i="38"/>
  <c r="BK248" i="38"/>
  <c r="BK249" i="38"/>
  <c r="BK250" i="38"/>
  <c r="BK251" i="38"/>
  <c r="BK252" i="38"/>
  <c r="BK253" i="38"/>
  <c r="BK254" i="38"/>
  <c r="BK255" i="38"/>
  <c r="BK256" i="38"/>
  <c r="BK257" i="38"/>
  <c r="BK258" i="38"/>
  <c r="BK259" i="38"/>
  <c r="BK260" i="38"/>
  <c r="BK261" i="38"/>
  <c r="BK262" i="38"/>
  <c r="BK263" i="38"/>
  <c r="BK264" i="38"/>
  <c r="BK265" i="38"/>
  <c r="BK266" i="38"/>
  <c r="BK267" i="38"/>
  <c r="BK291" i="38"/>
  <c r="BL13" i="38"/>
  <c r="BL14" i="38"/>
  <c r="BL15" i="38"/>
  <c r="BL16" i="38"/>
  <c r="BL17" i="38"/>
  <c r="BK18" i="38"/>
  <c r="BL21" i="38"/>
  <c r="BL22" i="38"/>
  <c r="BL23" i="38"/>
  <c r="BL24" i="38"/>
  <c r="BL25" i="38"/>
  <c r="BL26" i="38"/>
  <c r="BL27" i="38"/>
  <c r="BL30" i="38"/>
  <c r="BL31" i="38"/>
  <c r="BL32" i="38"/>
  <c r="BL33" i="38"/>
  <c r="BK34" i="38"/>
  <c r="BK35" i="38"/>
  <c r="BL37" i="38"/>
  <c r="BL38" i="38"/>
  <c r="BL39" i="38"/>
  <c r="BL40" i="38"/>
  <c r="BL41" i="38"/>
  <c r="BK42" i="38"/>
  <c r="BL44" i="38"/>
  <c r="BL45" i="38"/>
  <c r="BL46" i="38"/>
  <c r="BL47" i="38"/>
  <c r="BL48" i="38"/>
  <c r="BL49" i="38"/>
  <c r="BL50" i="38"/>
  <c r="BL52" i="38"/>
  <c r="BL53" i="38"/>
  <c r="BL54" i="38"/>
  <c r="BL55" i="38"/>
  <c r="BL56" i="38"/>
  <c r="BL57" i="38"/>
  <c r="BK58" i="38"/>
  <c r="BK59" i="38"/>
  <c r="BK60" i="38"/>
  <c r="BU375" i="38"/>
  <c r="BU374" i="38"/>
  <c r="BU373" i="38"/>
  <c r="BU372" i="38"/>
  <c r="BU369" i="38"/>
  <c r="BL368" i="38"/>
  <c r="BN368" i="38"/>
  <c r="BP368" i="38"/>
  <c r="BR368" i="38"/>
  <c r="BT368" i="38"/>
  <c r="BU368" i="38"/>
  <c r="BL367" i="38"/>
  <c r="BN367" i="38"/>
  <c r="BP367" i="38"/>
  <c r="BR367" i="38"/>
  <c r="BT367" i="38"/>
  <c r="BU367" i="38"/>
  <c r="BL366" i="38"/>
  <c r="BN366" i="38"/>
  <c r="BP366" i="38"/>
  <c r="BR366" i="38"/>
  <c r="BT366" i="38"/>
  <c r="BU366" i="38"/>
  <c r="BL365" i="38"/>
  <c r="BN365" i="38"/>
  <c r="BP365" i="38"/>
  <c r="BR365" i="38"/>
  <c r="BT365" i="38"/>
  <c r="BU365" i="38"/>
  <c r="BU361" i="38"/>
  <c r="BU360" i="38"/>
  <c r="BU357" i="38"/>
  <c r="BU356" i="38"/>
  <c r="BU355" i="38"/>
  <c r="BU354" i="38"/>
  <c r="BU353" i="38"/>
  <c r="BU350" i="38"/>
  <c r="BU349" i="38"/>
  <c r="BU346" i="38"/>
  <c r="BU345" i="38"/>
  <c r="BU344" i="38"/>
  <c r="BU343" i="38"/>
  <c r="BU342" i="38"/>
  <c r="BU341" i="38"/>
  <c r="BU340" i="38"/>
  <c r="BU339" i="38"/>
  <c r="BU338" i="38"/>
  <c r="BL330" i="38"/>
  <c r="BK334" i="38"/>
  <c r="BN330" i="38"/>
  <c r="BM334" i="38"/>
  <c r="BP330" i="38"/>
  <c r="BO334" i="38"/>
  <c r="BR330" i="38"/>
  <c r="BQ334" i="38"/>
  <c r="BT330" i="38"/>
  <c r="BS334" i="38"/>
  <c r="BU334" i="38"/>
  <c r="BL329" i="38"/>
  <c r="BK333" i="38"/>
  <c r="BN329" i="38"/>
  <c r="BM333" i="38"/>
  <c r="BP329" i="38"/>
  <c r="BO333" i="38"/>
  <c r="BR329" i="38"/>
  <c r="BQ333" i="38"/>
  <c r="BT329" i="38"/>
  <c r="BS333" i="38"/>
  <c r="BU333" i="38"/>
  <c r="BU330" i="38"/>
  <c r="BU329" i="38"/>
  <c r="BU311" i="38"/>
  <c r="BU310" i="38"/>
  <c r="BU309" i="38"/>
  <c r="BU308" i="38"/>
  <c r="BU307" i="38"/>
  <c r="BU303" i="38"/>
  <c r="BU302" i="38"/>
  <c r="BU299" i="38"/>
  <c r="BU298" i="38"/>
  <c r="BU297" i="38"/>
  <c r="BU296" i="38"/>
  <c r="BU295" i="38"/>
  <c r="BK289" i="38"/>
  <c r="R289" i="38"/>
  <c r="BM289" i="38"/>
  <c r="BO289" i="38"/>
  <c r="BQ289" i="38"/>
  <c r="BS289" i="38"/>
  <c r="BU289" i="38"/>
  <c r="BK288" i="38"/>
  <c r="R288" i="38"/>
  <c r="BM288" i="38"/>
  <c r="BO288" i="38"/>
  <c r="BQ288" i="38"/>
  <c r="BS288" i="38"/>
  <c r="BU288" i="38"/>
  <c r="BK287" i="38"/>
  <c r="R287" i="38"/>
  <c r="BM287" i="38"/>
  <c r="BO287" i="38"/>
  <c r="BQ287" i="38"/>
  <c r="BS287" i="38"/>
  <c r="BU287" i="38"/>
  <c r="BK286" i="38"/>
  <c r="R286" i="38"/>
  <c r="BM286" i="38"/>
  <c r="BO286" i="38"/>
  <c r="BQ286" i="38"/>
  <c r="BS286" i="38"/>
  <c r="BU286" i="38"/>
  <c r="BK285" i="38"/>
  <c r="R285" i="38"/>
  <c r="BM285" i="38"/>
  <c r="BO285" i="38"/>
  <c r="BQ285" i="38"/>
  <c r="BS285" i="38"/>
  <c r="BU285" i="38"/>
  <c r="BK284" i="38"/>
  <c r="R284" i="38"/>
  <c r="BM284" i="38"/>
  <c r="BO284" i="38"/>
  <c r="BQ284" i="38"/>
  <c r="BS284" i="38"/>
  <c r="BU284" i="38"/>
  <c r="BK283" i="38"/>
  <c r="R283" i="38"/>
  <c r="BM283" i="38"/>
  <c r="BO283" i="38"/>
  <c r="BQ283" i="38"/>
  <c r="BS283" i="38"/>
  <c r="BU283" i="38"/>
  <c r="BK282" i="38"/>
  <c r="R282" i="38"/>
  <c r="BM282" i="38"/>
  <c r="BO282" i="38"/>
  <c r="BQ282" i="38"/>
  <c r="BS282" i="38"/>
  <c r="BU282" i="38"/>
  <c r="BK281" i="38"/>
  <c r="R281" i="38"/>
  <c r="BM281" i="38"/>
  <c r="BO281" i="38"/>
  <c r="BQ281" i="38"/>
  <c r="BS281" i="38"/>
  <c r="BU281" i="38"/>
  <c r="BK280" i="38"/>
  <c r="R280" i="38"/>
  <c r="BM280" i="38"/>
  <c r="BO280" i="38"/>
  <c r="BQ280" i="38"/>
  <c r="BS280" i="38"/>
  <c r="BU280" i="38"/>
  <c r="BK279" i="38"/>
  <c r="R279" i="38"/>
  <c r="BM279" i="38"/>
  <c r="BO279" i="38"/>
  <c r="BQ279" i="38"/>
  <c r="BS279" i="38"/>
  <c r="BU279" i="38"/>
  <c r="BK278" i="38"/>
  <c r="R278" i="38"/>
  <c r="BM278" i="38"/>
  <c r="BO278" i="38"/>
  <c r="BQ278" i="38"/>
  <c r="BS278" i="38"/>
  <c r="BU278" i="38"/>
  <c r="BK277" i="38"/>
  <c r="R277" i="38"/>
  <c r="BM277" i="38"/>
  <c r="BO277" i="38"/>
  <c r="BQ277" i="38"/>
  <c r="BS277" i="38"/>
  <c r="BU277" i="38"/>
  <c r="BK276" i="38"/>
  <c r="R276" i="38"/>
  <c r="BM276" i="38"/>
  <c r="BO276" i="38"/>
  <c r="BQ276" i="38"/>
  <c r="BS276" i="38"/>
  <c r="BU276" i="38"/>
  <c r="BK275" i="38"/>
  <c r="R275" i="38"/>
  <c r="BM275" i="38"/>
  <c r="BO275" i="38"/>
  <c r="BQ275" i="38"/>
  <c r="BS275" i="38"/>
  <c r="BU275" i="38"/>
  <c r="BK274" i="38"/>
  <c r="R274" i="38"/>
  <c r="BM274" i="38"/>
  <c r="BO274" i="38"/>
  <c r="BQ274" i="38"/>
  <c r="BS274" i="38"/>
  <c r="BU274" i="38"/>
  <c r="BK273" i="38"/>
  <c r="R273" i="38"/>
  <c r="BM273" i="38"/>
  <c r="BO273" i="38"/>
  <c r="BQ273" i="38"/>
  <c r="BS273" i="38"/>
  <c r="BU273" i="38"/>
  <c r="BK272" i="38"/>
  <c r="R272" i="38"/>
  <c r="BM272" i="38"/>
  <c r="BO272" i="38"/>
  <c r="BQ272" i="38"/>
  <c r="BS272" i="38"/>
  <c r="BU272" i="38"/>
  <c r="BK271" i="38"/>
  <c r="R271" i="38"/>
  <c r="BM271" i="38"/>
  <c r="BO271" i="38"/>
  <c r="BQ271" i="38"/>
  <c r="BS271" i="38"/>
  <c r="BU271" i="38"/>
  <c r="BK270" i="38"/>
  <c r="R270" i="38"/>
  <c r="BM270" i="38"/>
  <c r="BO270" i="38"/>
  <c r="BQ270" i="38"/>
  <c r="BS270" i="38"/>
  <c r="BU270" i="38"/>
  <c r="BU266" i="38"/>
  <c r="BU265" i="38"/>
  <c r="BU264" i="38"/>
  <c r="BU263" i="38"/>
  <c r="BU262" i="38"/>
  <c r="BU261" i="38"/>
  <c r="BU260" i="38"/>
  <c r="BU259" i="38"/>
  <c r="BU258" i="38"/>
  <c r="BU257" i="38"/>
  <c r="BU256" i="38"/>
  <c r="BU255" i="38"/>
  <c r="BU254" i="38"/>
  <c r="BU253" i="38"/>
  <c r="BU252" i="38"/>
  <c r="BU251" i="38"/>
  <c r="BU250" i="38"/>
  <c r="BU249" i="38"/>
  <c r="BU248" i="38"/>
  <c r="BU247" i="38"/>
  <c r="BU57" i="38"/>
  <c r="BU56" i="38"/>
  <c r="BU55" i="38"/>
  <c r="BU54" i="38"/>
  <c r="BU53" i="38"/>
  <c r="BU52" i="38"/>
  <c r="BU50" i="38"/>
  <c r="BU49" i="38"/>
  <c r="BU48" i="38"/>
  <c r="BU47" i="38"/>
  <c r="BU46" i="38"/>
  <c r="BU45" i="38"/>
  <c r="BU44" i="38"/>
  <c r="BU41" i="38"/>
  <c r="BU40" i="38"/>
  <c r="BU39" i="38"/>
  <c r="BU38" i="38"/>
  <c r="BU37" i="38"/>
  <c r="BU33" i="38"/>
  <c r="BU32" i="38"/>
  <c r="BU31" i="38"/>
  <c r="BU30" i="38"/>
  <c r="BU27" i="38"/>
  <c r="BU26" i="38"/>
  <c r="BU25" i="38"/>
  <c r="BU24" i="38"/>
  <c r="BU23" i="38"/>
  <c r="BU22" i="38"/>
  <c r="BU21" i="38"/>
  <c r="BU17" i="38"/>
  <c r="BU16" i="38"/>
  <c r="BU15" i="38"/>
  <c r="BU14" i="38"/>
  <c r="BU13" i="38"/>
  <c r="C330" i="38"/>
  <c r="C329" i="38"/>
  <c r="C27" i="38"/>
  <c r="C26" i="38"/>
  <c r="C25" i="38"/>
  <c r="C24" i="38"/>
  <c r="C23" i="38"/>
  <c r="C22" i="38"/>
  <c r="C21" i="38"/>
  <c r="C17" i="38"/>
  <c r="C16" i="38"/>
  <c r="C15" i="38"/>
  <c r="C14" i="38"/>
  <c r="C13" i="38"/>
  <c r="AC375" i="38"/>
  <c r="AC374" i="38"/>
  <c r="AC373" i="38"/>
  <c r="AC372" i="38"/>
  <c r="AC369" i="38"/>
  <c r="AC368" i="38"/>
  <c r="AC367" i="38"/>
  <c r="AC366" i="38"/>
  <c r="AC365" i="38"/>
  <c r="AC361" i="38"/>
  <c r="AC360" i="38"/>
  <c r="AC357" i="38"/>
  <c r="AC356" i="38"/>
  <c r="AC355" i="38"/>
  <c r="AC354" i="38"/>
  <c r="AC353" i="38"/>
  <c r="AC350" i="38"/>
  <c r="AC349" i="38"/>
  <c r="AC346" i="38"/>
  <c r="AC345" i="38"/>
  <c r="AC344" i="38"/>
  <c r="AC343" i="38"/>
  <c r="AC342" i="38"/>
  <c r="AC341" i="38"/>
  <c r="AC340" i="38"/>
  <c r="AC339" i="38"/>
  <c r="AC338" i="38"/>
  <c r="AC334" i="38"/>
  <c r="AC333" i="38"/>
  <c r="T330" i="38"/>
  <c r="V330" i="38"/>
  <c r="X330" i="38"/>
  <c r="Z330" i="38"/>
  <c r="AB330" i="38"/>
  <c r="AC330" i="38"/>
  <c r="T329" i="38"/>
  <c r="V329" i="38"/>
  <c r="X329" i="38"/>
  <c r="Z329" i="38"/>
  <c r="AB329" i="38"/>
  <c r="AC329" i="38"/>
  <c r="U312" i="38"/>
  <c r="U300" i="38"/>
  <c r="U304" i="38"/>
  <c r="U305" i="38"/>
  <c r="R63" i="38"/>
  <c r="U63" i="38"/>
  <c r="R64" i="38"/>
  <c r="U64" i="38"/>
  <c r="R65" i="38"/>
  <c r="U65" i="38"/>
  <c r="R66" i="38"/>
  <c r="U66" i="38"/>
  <c r="R67" i="38"/>
  <c r="U67" i="38"/>
  <c r="R68" i="38"/>
  <c r="U68" i="38"/>
  <c r="R69" i="38"/>
  <c r="U69" i="38"/>
  <c r="R70" i="38"/>
  <c r="U70" i="38"/>
  <c r="R71" i="38"/>
  <c r="U71" i="38"/>
  <c r="R72" i="38"/>
  <c r="U72" i="38"/>
  <c r="R73" i="38"/>
  <c r="U73" i="38"/>
  <c r="R74" i="38"/>
  <c r="U74" i="38"/>
  <c r="R75" i="38"/>
  <c r="U75" i="38"/>
  <c r="R76" i="38"/>
  <c r="U76" i="38"/>
  <c r="R77" i="38"/>
  <c r="U77" i="38"/>
  <c r="R78" i="38"/>
  <c r="U78" i="38"/>
  <c r="R79" i="38"/>
  <c r="U79" i="38"/>
  <c r="R80" i="38"/>
  <c r="U80" i="38"/>
  <c r="R81" i="38"/>
  <c r="U81" i="38"/>
  <c r="R82" i="38"/>
  <c r="U82" i="38"/>
  <c r="U83" i="38"/>
  <c r="U291" i="38"/>
  <c r="R86" i="38"/>
  <c r="U86" i="38"/>
  <c r="R87" i="38"/>
  <c r="U87" i="38"/>
  <c r="R88" i="38"/>
  <c r="U88" i="38"/>
  <c r="R89" i="38"/>
  <c r="U89" i="38"/>
  <c r="R90" i="38"/>
  <c r="U90" i="38"/>
  <c r="R91" i="38"/>
  <c r="U91" i="38"/>
  <c r="R92" i="38"/>
  <c r="U92" i="38"/>
  <c r="R93" i="38"/>
  <c r="U93" i="38"/>
  <c r="R94" i="38"/>
  <c r="U94" i="38"/>
  <c r="R95" i="38"/>
  <c r="U95" i="38"/>
  <c r="R96" i="38"/>
  <c r="U96" i="38"/>
  <c r="R97" i="38"/>
  <c r="U97" i="38"/>
  <c r="R98" i="38"/>
  <c r="U98" i="38"/>
  <c r="R99" i="38"/>
  <c r="U99" i="38"/>
  <c r="R100" i="38"/>
  <c r="U100" i="38"/>
  <c r="R101" i="38"/>
  <c r="U101" i="38"/>
  <c r="R102" i="38"/>
  <c r="U102" i="38"/>
  <c r="R103" i="38"/>
  <c r="U103" i="38"/>
  <c r="R104" i="38"/>
  <c r="U104" i="38"/>
  <c r="R105" i="38"/>
  <c r="U105" i="38"/>
  <c r="U106" i="38"/>
  <c r="U292" i="38"/>
  <c r="U293" i="38"/>
  <c r="V13" i="38"/>
  <c r="V14" i="38"/>
  <c r="V15" i="38"/>
  <c r="V16" i="38"/>
  <c r="V17" i="38"/>
  <c r="U18" i="38"/>
  <c r="V21" i="38"/>
  <c r="V22" i="38"/>
  <c r="V23" i="38"/>
  <c r="V24" i="38"/>
  <c r="V25" i="38"/>
  <c r="V26" i="38"/>
  <c r="V27" i="38"/>
  <c r="V30" i="38"/>
  <c r="V31" i="38"/>
  <c r="V32" i="38"/>
  <c r="V33" i="38"/>
  <c r="U34" i="38"/>
  <c r="U35" i="38"/>
  <c r="V37" i="38"/>
  <c r="V38" i="38"/>
  <c r="V39" i="38"/>
  <c r="V40" i="38"/>
  <c r="V41" i="38"/>
  <c r="U42" i="38"/>
  <c r="V44" i="38"/>
  <c r="V45" i="38"/>
  <c r="V46" i="38"/>
  <c r="V47" i="38"/>
  <c r="V48" i="38"/>
  <c r="V49" i="38"/>
  <c r="V50" i="38"/>
  <c r="V52" i="38"/>
  <c r="V53" i="38"/>
  <c r="V54" i="38"/>
  <c r="V55" i="38"/>
  <c r="V56" i="38"/>
  <c r="V57" i="38"/>
  <c r="U58" i="38"/>
  <c r="U59" i="38"/>
  <c r="U60" i="38"/>
  <c r="U314" i="38"/>
  <c r="R316" i="38"/>
  <c r="U316" i="38"/>
  <c r="U326" i="38"/>
  <c r="S312" i="38"/>
  <c r="S300" i="38"/>
  <c r="S304" i="38"/>
  <c r="S305" i="38"/>
  <c r="S63" i="38"/>
  <c r="S64" i="38"/>
  <c r="S65" i="38"/>
  <c r="S66" i="38"/>
  <c r="S67" i="38"/>
  <c r="S68" i="38"/>
  <c r="S69" i="38"/>
  <c r="S70" i="38"/>
  <c r="S71" i="38"/>
  <c r="S72" i="38"/>
  <c r="S73" i="38"/>
  <c r="S74" i="38"/>
  <c r="S75" i="38"/>
  <c r="S76" i="38"/>
  <c r="S77" i="38"/>
  <c r="S78" i="38"/>
  <c r="S79" i="38"/>
  <c r="S80" i="38"/>
  <c r="S81" i="38"/>
  <c r="S82" i="38"/>
  <c r="S83" i="38"/>
  <c r="S291" i="38"/>
  <c r="S86" i="38"/>
  <c r="S87" i="38"/>
  <c r="S88" i="38"/>
  <c r="S89" i="38"/>
  <c r="S90" i="38"/>
  <c r="S91" i="38"/>
  <c r="S92" i="38"/>
  <c r="S93" i="38"/>
  <c r="S94" i="38"/>
  <c r="S95" i="38"/>
  <c r="S96" i="38"/>
  <c r="S97" i="38"/>
  <c r="S98" i="38"/>
  <c r="S99" i="38"/>
  <c r="S100" i="38"/>
  <c r="S101" i="38"/>
  <c r="S102" i="38"/>
  <c r="S103" i="38"/>
  <c r="S104" i="38"/>
  <c r="S105" i="38"/>
  <c r="S106" i="38"/>
  <c r="S292" i="38"/>
  <c r="S293" i="38"/>
  <c r="T13" i="38"/>
  <c r="T14" i="38"/>
  <c r="T15" i="38"/>
  <c r="T16" i="38"/>
  <c r="T17" i="38"/>
  <c r="S18" i="38"/>
  <c r="T21" i="38"/>
  <c r="T22" i="38"/>
  <c r="T23" i="38"/>
  <c r="T24" i="38"/>
  <c r="T25" i="38"/>
  <c r="T26" i="38"/>
  <c r="T27" i="38"/>
  <c r="T30" i="38"/>
  <c r="T31" i="38"/>
  <c r="T32" i="38"/>
  <c r="T33" i="38"/>
  <c r="S34" i="38"/>
  <c r="S35" i="38"/>
  <c r="T37" i="38"/>
  <c r="T38" i="38"/>
  <c r="T39" i="38"/>
  <c r="T40" i="38"/>
  <c r="T41" i="38"/>
  <c r="S42" i="38"/>
  <c r="T44" i="38"/>
  <c r="T45" i="38"/>
  <c r="T46" i="38"/>
  <c r="T47" i="38"/>
  <c r="T48" i="38"/>
  <c r="T49" i="38"/>
  <c r="T50" i="38"/>
  <c r="T52" i="38"/>
  <c r="T53" i="38"/>
  <c r="T54" i="38"/>
  <c r="T55" i="38"/>
  <c r="T56" i="38"/>
  <c r="T57" i="38"/>
  <c r="S58" i="38"/>
  <c r="S59" i="38"/>
  <c r="S60" i="38"/>
  <c r="S314" i="38"/>
  <c r="S316" i="38"/>
  <c r="S326" i="38"/>
  <c r="W105" i="38"/>
  <c r="Y105" i="38"/>
  <c r="AA105" i="38"/>
  <c r="AC105" i="38"/>
  <c r="W104" i="38"/>
  <c r="Y104" i="38"/>
  <c r="AA104" i="38"/>
  <c r="AC104" i="38"/>
  <c r="W103" i="38"/>
  <c r="Y103" i="38"/>
  <c r="AA103" i="38"/>
  <c r="AC103" i="38"/>
  <c r="W102" i="38"/>
  <c r="Y102" i="38"/>
  <c r="AA102" i="38"/>
  <c r="AC102" i="38"/>
  <c r="W101" i="38"/>
  <c r="Y101" i="38"/>
  <c r="AA101" i="38"/>
  <c r="AC101" i="38"/>
  <c r="W100" i="38"/>
  <c r="Y100" i="38"/>
  <c r="AA100" i="38"/>
  <c r="AC100" i="38"/>
  <c r="W99" i="38"/>
  <c r="Y99" i="38"/>
  <c r="AA99" i="38"/>
  <c r="AC99" i="38"/>
  <c r="W98" i="38"/>
  <c r="Y98" i="38"/>
  <c r="AA98" i="38"/>
  <c r="AC98" i="38"/>
  <c r="W97" i="38"/>
  <c r="Y97" i="38"/>
  <c r="AA97" i="38"/>
  <c r="AC97" i="38"/>
  <c r="W96" i="38"/>
  <c r="Y96" i="38"/>
  <c r="AA96" i="38"/>
  <c r="AC96" i="38"/>
  <c r="W95" i="38"/>
  <c r="Y95" i="38"/>
  <c r="AA95" i="38"/>
  <c r="AC95" i="38"/>
  <c r="W94" i="38"/>
  <c r="Y94" i="38"/>
  <c r="AA94" i="38"/>
  <c r="AC94" i="38"/>
  <c r="W93" i="38"/>
  <c r="Y93" i="38"/>
  <c r="AA93" i="38"/>
  <c r="AC93" i="38"/>
  <c r="W92" i="38"/>
  <c r="Y92" i="38"/>
  <c r="AA92" i="38"/>
  <c r="AC92" i="38"/>
  <c r="W91" i="38"/>
  <c r="Y91" i="38"/>
  <c r="AA91" i="38"/>
  <c r="AC91" i="38"/>
  <c r="W90" i="38"/>
  <c r="Y90" i="38"/>
  <c r="AA90" i="38"/>
  <c r="AC90" i="38"/>
  <c r="W89" i="38"/>
  <c r="Y89" i="38"/>
  <c r="AA89" i="38"/>
  <c r="AC89" i="38"/>
  <c r="W88" i="38"/>
  <c r="Y88" i="38"/>
  <c r="AA88" i="38"/>
  <c r="AC88" i="38"/>
  <c r="W87" i="38"/>
  <c r="Y87" i="38"/>
  <c r="AA87" i="38"/>
  <c r="AC87" i="38"/>
  <c r="W86" i="38"/>
  <c r="Y86" i="38"/>
  <c r="AA86" i="38"/>
  <c r="AC86" i="38"/>
  <c r="W82" i="38"/>
  <c r="Y82" i="38"/>
  <c r="AA82" i="38"/>
  <c r="AC82" i="38"/>
  <c r="W81" i="38"/>
  <c r="Y81" i="38"/>
  <c r="AA81" i="38"/>
  <c r="AC81" i="38"/>
  <c r="W80" i="38"/>
  <c r="Y80" i="38"/>
  <c r="AA80" i="38"/>
  <c r="AC80" i="38"/>
  <c r="W79" i="38"/>
  <c r="Y79" i="38"/>
  <c r="AA79" i="38"/>
  <c r="AC79" i="38"/>
  <c r="W78" i="38"/>
  <c r="Y78" i="38"/>
  <c r="AA78" i="38"/>
  <c r="AC78" i="38"/>
  <c r="W77" i="38"/>
  <c r="Y77" i="38"/>
  <c r="AA77" i="38"/>
  <c r="AC77" i="38"/>
  <c r="W76" i="38"/>
  <c r="Y76" i="38"/>
  <c r="AA76" i="38"/>
  <c r="AC76" i="38"/>
  <c r="W75" i="38"/>
  <c r="Y75" i="38"/>
  <c r="AA75" i="38"/>
  <c r="AC75" i="38"/>
  <c r="W74" i="38"/>
  <c r="Y74" i="38"/>
  <c r="AA74" i="38"/>
  <c r="AC74" i="38"/>
  <c r="W73" i="38"/>
  <c r="Y73" i="38"/>
  <c r="AA73" i="38"/>
  <c r="AC73" i="38"/>
  <c r="W72" i="38"/>
  <c r="Y72" i="38"/>
  <c r="AA72" i="38"/>
  <c r="AC72" i="38"/>
  <c r="W71" i="38"/>
  <c r="Y71" i="38"/>
  <c r="AA71" i="38"/>
  <c r="AC71" i="38"/>
  <c r="W70" i="38"/>
  <c r="Y70" i="38"/>
  <c r="AA70" i="38"/>
  <c r="AC70" i="38"/>
  <c r="W69" i="38"/>
  <c r="Y69" i="38"/>
  <c r="AA69" i="38"/>
  <c r="AC69" i="38"/>
  <c r="W68" i="38"/>
  <c r="Y68" i="38"/>
  <c r="AA68" i="38"/>
  <c r="AC68" i="38"/>
  <c r="W67" i="38"/>
  <c r="Y67" i="38"/>
  <c r="AA67" i="38"/>
  <c r="AC67" i="38"/>
  <c r="W66" i="38"/>
  <c r="Y66" i="38"/>
  <c r="AA66" i="38"/>
  <c r="AC66" i="38"/>
  <c r="W65" i="38"/>
  <c r="Y65" i="38"/>
  <c r="AA65" i="38"/>
  <c r="AC65" i="38"/>
  <c r="W64" i="38"/>
  <c r="Y64" i="38"/>
  <c r="AA64" i="38"/>
  <c r="AC64" i="38"/>
  <c r="W63" i="38"/>
  <c r="Y63" i="38"/>
  <c r="AA63" i="38"/>
  <c r="AC63" i="38"/>
  <c r="X57" i="38"/>
  <c r="Z57" i="38"/>
  <c r="AB57" i="38"/>
  <c r="AC57" i="38"/>
  <c r="X56" i="38"/>
  <c r="Z56" i="38"/>
  <c r="AB56" i="38"/>
  <c r="AC56" i="38"/>
  <c r="X33" i="38"/>
  <c r="X55" i="38"/>
  <c r="Z33" i="38"/>
  <c r="Z55" i="38"/>
  <c r="AB33" i="38"/>
  <c r="AB55" i="38"/>
  <c r="AC55" i="38"/>
  <c r="X32" i="38"/>
  <c r="X54" i="38"/>
  <c r="Z32" i="38"/>
  <c r="Z54" i="38"/>
  <c r="AB32" i="38"/>
  <c r="AB54" i="38"/>
  <c r="AC54" i="38"/>
  <c r="X31" i="38"/>
  <c r="X53" i="38"/>
  <c r="Z31" i="38"/>
  <c r="Z53" i="38"/>
  <c r="AB31" i="38"/>
  <c r="AB53" i="38"/>
  <c r="AC53" i="38"/>
  <c r="X30" i="38"/>
  <c r="X52" i="38"/>
  <c r="Z30" i="38"/>
  <c r="Z52" i="38"/>
  <c r="AB30" i="38"/>
  <c r="AB52" i="38"/>
  <c r="AC52" i="38"/>
  <c r="X27" i="38"/>
  <c r="X50" i="38"/>
  <c r="Z27" i="38"/>
  <c r="Z50" i="38"/>
  <c r="AB27" i="38"/>
  <c r="AB50" i="38"/>
  <c r="AC50" i="38"/>
  <c r="X26" i="38"/>
  <c r="X49" i="38"/>
  <c r="Z26" i="38"/>
  <c r="Z49" i="38"/>
  <c r="AB26" i="38"/>
  <c r="AB49" i="38"/>
  <c r="AC49" i="38"/>
  <c r="X25" i="38"/>
  <c r="X48" i="38"/>
  <c r="Z25" i="38"/>
  <c r="Z48" i="38"/>
  <c r="AB25" i="38"/>
  <c r="AB48" i="38"/>
  <c r="AC48" i="38"/>
  <c r="X24" i="38"/>
  <c r="X47" i="38"/>
  <c r="Z24" i="38"/>
  <c r="Z47" i="38"/>
  <c r="AB24" i="38"/>
  <c r="AB47" i="38"/>
  <c r="AC47" i="38"/>
  <c r="X23" i="38"/>
  <c r="X46" i="38"/>
  <c r="Z23" i="38"/>
  <c r="Z46" i="38"/>
  <c r="AB23" i="38"/>
  <c r="AB46" i="38"/>
  <c r="AC46" i="38"/>
  <c r="X22" i="38"/>
  <c r="X45" i="38"/>
  <c r="Z22" i="38"/>
  <c r="Z45" i="38"/>
  <c r="AB22" i="38"/>
  <c r="AB45" i="38"/>
  <c r="AC45" i="38"/>
  <c r="X21" i="38"/>
  <c r="X44" i="38"/>
  <c r="Z21" i="38"/>
  <c r="Z44" i="38"/>
  <c r="AB21" i="38"/>
  <c r="AB44" i="38"/>
  <c r="AC44" i="38"/>
  <c r="X17" i="38"/>
  <c r="X41" i="38"/>
  <c r="Z17" i="38"/>
  <c r="Z41" i="38"/>
  <c r="AB17" i="38"/>
  <c r="AB41" i="38"/>
  <c r="AC41" i="38"/>
  <c r="X16" i="38"/>
  <c r="X40" i="38"/>
  <c r="Z16" i="38"/>
  <c r="Z40" i="38"/>
  <c r="AB16" i="38"/>
  <c r="AB40" i="38"/>
  <c r="AC40" i="38"/>
  <c r="X15" i="38"/>
  <c r="X39" i="38"/>
  <c r="Z15" i="38"/>
  <c r="Z39" i="38"/>
  <c r="AB15" i="38"/>
  <c r="AB39" i="38"/>
  <c r="AC39" i="38"/>
  <c r="X14" i="38"/>
  <c r="X38" i="38"/>
  <c r="Z14" i="38"/>
  <c r="Z38" i="38"/>
  <c r="AB14" i="38"/>
  <c r="AB38" i="38"/>
  <c r="AC38" i="38"/>
  <c r="X13" i="38"/>
  <c r="X37" i="38"/>
  <c r="Z13" i="38"/>
  <c r="Z37" i="38"/>
  <c r="AB13" i="38"/>
  <c r="AB37" i="38"/>
  <c r="AC37" i="38"/>
  <c r="AC33" i="38"/>
  <c r="AC32" i="38"/>
  <c r="AC31" i="38"/>
  <c r="AC30" i="38"/>
  <c r="AC27" i="38"/>
  <c r="AC26" i="38"/>
  <c r="AC25" i="38"/>
  <c r="AC24" i="38"/>
  <c r="AC23" i="38"/>
  <c r="AC22" i="38"/>
  <c r="AC21" i="38"/>
  <c r="AC17" i="38"/>
  <c r="AC16" i="38"/>
  <c r="AC15" i="38"/>
  <c r="AC14" i="38"/>
  <c r="AC13" i="38"/>
  <c r="AA312" i="38"/>
  <c r="AA300" i="38"/>
  <c r="AA304" i="38"/>
  <c r="AA305" i="38"/>
  <c r="AA83" i="38"/>
  <c r="AA291" i="38"/>
  <c r="AA106" i="38"/>
  <c r="AA292" i="38"/>
  <c r="AA293" i="38"/>
  <c r="AA18" i="38"/>
  <c r="AA34" i="38"/>
  <c r="AA35" i="38"/>
  <c r="AA42" i="38"/>
  <c r="AA58" i="38"/>
  <c r="AA59" i="38"/>
  <c r="AA60" i="38"/>
  <c r="AA314" i="38"/>
  <c r="AA316" i="38"/>
  <c r="AA326" i="38"/>
  <c r="Y312" i="38"/>
  <c r="Y300" i="38"/>
  <c r="Y304" i="38"/>
  <c r="Y305" i="38"/>
  <c r="Y83" i="38"/>
  <c r="Y291" i="38"/>
  <c r="Y106" i="38"/>
  <c r="Y292" i="38"/>
  <c r="Y293" i="38"/>
  <c r="Y18" i="38"/>
  <c r="Y34" i="38"/>
  <c r="Y35" i="38"/>
  <c r="Y42" i="38"/>
  <c r="Y58" i="38"/>
  <c r="Y59" i="38"/>
  <c r="Y60" i="38"/>
  <c r="Y314" i="38"/>
  <c r="Y316" i="38"/>
  <c r="Y326" i="38"/>
  <c r="W312" i="38"/>
  <c r="W300" i="38"/>
  <c r="W304" i="38"/>
  <c r="W305" i="38"/>
  <c r="W83" i="38"/>
  <c r="W291" i="38"/>
  <c r="W106" i="38"/>
  <c r="W292" i="38"/>
  <c r="W293" i="38"/>
  <c r="W18" i="38"/>
  <c r="W34" i="38"/>
  <c r="W35" i="38"/>
  <c r="W42" i="38"/>
  <c r="W58" i="38"/>
  <c r="W59" i="38"/>
  <c r="W60" i="38"/>
  <c r="W314" i="38"/>
  <c r="W316" i="38"/>
  <c r="W326" i="38"/>
  <c r="AC311" i="38"/>
  <c r="AC310" i="38"/>
  <c r="AC309" i="38"/>
  <c r="AC308" i="38"/>
  <c r="AC307" i="38"/>
  <c r="AC303" i="38"/>
  <c r="AC302" i="38"/>
  <c r="AC299" i="38"/>
  <c r="AC298" i="38"/>
  <c r="AC297" i="38"/>
  <c r="AC296" i="38"/>
  <c r="AC295" i="38"/>
  <c r="AC150" i="29"/>
  <c r="AC149" i="29"/>
  <c r="AC144" i="29"/>
  <c r="AC143" i="29"/>
  <c r="AC140" i="29"/>
  <c r="AC139" i="29"/>
  <c r="AC138" i="29"/>
  <c r="AC137" i="29"/>
  <c r="AC136" i="29"/>
  <c r="AC132" i="29"/>
  <c r="AC131" i="29"/>
  <c r="AC128" i="29"/>
  <c r="AC127" i="29"/>
  <c r="AC126" i="29"/>
  <c r="AC125" i="29"/>
  <c r="AC124" i="29"/>
  <c r="AC120" i="29"/>
  <c r="AC119" i="29"/>
  <c r="AC116" i="29"/>
  <c r="AC115" i="29"/>
  <c r="AC114" i="29"/>
  <c r="AC113" i="29"/>
  <c r="AC112" i="29"/>
  <c r="AC108" i="29"/>
  <c r="AC107" i="29"/>
  <c r="AC106" i="29"/>
  <c r="AC105" i="29"/>
  <c r="AC104" i="29"/>
  <c r="AC103" i="29"/>
  <c r="AC102" i="29"/>
  <c r="AC101" i="29"/>
  <c r="AC100" i="29"/>
  <c r="AC99" i="29"/>
  <c r="AC98" i="29"/>
  <c r="AC97" i="29"/>
  <c r="AC93" i="29"/>
  <c r="AC92" i="29"/>
  <c r="AC91" i="29"/>
  <c r="AC90" i="29"/>
  <c r="AC89" i="29"/>
  <c r="AC88" i="29"/>
  <c r="AC87" i="29"/>
  <c r="AC86" i="29"/>
  <c r="AC85" i="29"/>
  <c r="AC84" i="29"/>
  <c r="AC83" i="29"/>
  <c r="AC82" i="29"/>
  <c r="AC81" i="29"/>
  <c r="AC80" i="29"/>
  <c r="AC79" i="29"/>
  <c r="AC78" i="29"/>
  <c r="AC73" i="29"/>
  <c r="AC72" i="29"/>
  <c r="AC71" i="29"/>
  <c r="AC70" i="29"/>
  <c r="AC69" i="29"/>
  <c r="AC66" i="29"/>
  <c r="AC65" i="29"/>
  <c r="AC64" i="29"/>
  <c r="AC63" i="29"/>
  <c r="AC62" i="29"/>
  <c r="AC56" i="29"/>
  <c r="AC55" i="29"/>
  <c r="AC54" i="29"/>
  <c r="AC53" i="29"/>
  <c r="AC52" i="29"/>
  <c r="AC51" i="29"/>
  <c r="AC49" i="29"/>
  <c r="AC48" i="29"/>
  <c r="AC47" i="29"/>
  <c r="AC46" i="29"/>
  <c r="AC45" i="29"/>
  <c r="AC44" i="29"/>
  <c r="AC43" i="29"/>
  <c r="AC40" i="29"/>
  <c r="AC39" i="29"/>
  <c r="AC38" i="29"/>
  <c r="AC37" i="29"/>
  <c r="AC36" i="29"/>
  <c r="AC32" i="29"/>
  <c r="AC31" i="29"/>
  <c r="AC30" i="29"/>
  <c r="AC29" i="29"/>
  <c r="AC26" i="29"/>
  <c r="AC25" i="29"/>
  <c r="AC24" i="29"/>
  <c r="AC23" i="29"/>
  <c r="AC22" i="29"/>
  <c r="AC21" i="29"/>
  <c r="AC20" i="29"/>
  <c r="AC16" i="29"/>
  <c r="AC15" i="29"/>
  <c r="AC14" i="29"/>
  <c r="AC13" i="29"/>
  <c r="AC12" i="29"/>
  <c r="AC164" i="29"/>
  <c r="AC163" i="29"/>
  <c r="AC162" i="29"/>
  <c r="AC161" i="29"/>
  <c r="C66" i="29"/>
  <c r="C65" i="29"/>
  <c r="C64" i="29"/>
  <c r="C63" i="29"/>
  <c r="C62" i="29"/>
  <c r="C26" i="29"/>
  <c r="C25" i="29"/>
  <c r="C24" i="29"/>
  <c r="C23" i="29"/>
  <c r="C22" i="29"/>
  <c r="C21" i="29"/>
  <c r="C20" i="29"/>
  <c r="C16" i="29"/>
  <c r="C15" i="29"/>
  <c r="C14" i="29"/>
  <c r="C13" i="29"/>
  <c r="C12" i="29"/>
  <c r="AC155" i="30"/>
  <c r="AC154" i="30"/>
  <c r="AC151" i="30"/>
  <c r="AC150" i="30"/>
  <c r="AC149" i="30"/>
  <c r="AC148" i="30"/>
  <c r="AC147" i="30"/>
  <c r="AC143" i="30"/>
  <c r="AC142" i="30"/>
  <c r="AC139" i="30"/>
  <c r="AC138" i="30"/>
  <c r="AC137" i="30"/>
  <c r="AC136" i="30"/>
  <c r="AC135" i="30"/>
  <c r="AC132" i="30"/>
  <c r="AC131" i="30"/>
  <c r="AC130" i="30"/>
  <c r="AC129" i="30"/>
  <c r="AC128" i="30"/>
  <c r="AC124" i="30"/>
  <c r="AC123" i="30"/>
  <c r="AC120" i="30"/>
  <c r="AC119" i="30"/>
  <c r="AC118" i="30"/>
  <c r="AC117" i="30"/>
  <c r="AC116" i="30"/>
  <c r="AC112" i="30"/>
  <c r="AC111" i="30"/>
  <c r="AC110" i="30"/>
  <c r="AC109" i="30"/>
  <c r="AC108" i="30"/>
  <c r="AC107" i="30"/>
  <c r="AC106" i="30"/>
  <c r="AC105" i="30"/>
  <c r="AC101" i="30"/>
  <c r="AC100" i="30"/>
  <c r="AC99" i="30"/>
  <c r="AC98" i="30"/>
  <c r="AC97" i="30"/>
  <c r="AC96" i="30"/>
  <c r="AC95" i="30"/>
  <c r="AC94" i="30"/>
  <c r="AC93" i="30"/>
  <c r="AC92" i="30"/>
  <c r="AC91" i="30"/>
  <c r="AC90" i="30"/>
  <c r="AC89" i="30"/>
  <c r="AC88" i="30"/>
  <c r="AC87" i="30"/>
  <c r="AC86" i="30"/>
  <c r="AC85" i="30"/>
  <c r="AC84" i="30"/>
  <c r="AC83" i="30"/>
  <c r="AC82" i="30"/>
  <c r="AC81" i="30"/>
  <c r="AC80" i="30"/>
  <c r="AC79" i="30"/>
  <c r="AC78" i="30"/>
  <c r="AC77" i="30"/>
  <c r="AC76" i="30"/>
  <c r="AC75" i="30"/>
  <c r="AC74" i="30"/>
  <c r="AC73" i="30"/>
  <c r="AC72" i="30"/>
  <c r="AC71" i="30"/>
  <c r="AC70" i="30"/>
  <c r="AC65" i="30"/>
  <c r="AC64" i="30"/>
  <c r="AC61" i="30"/>
  <c r="AC60" i="30"/>
  <c r="AC54" i="30"/>
  <c r="AC53" i="30"/>
  <c r="AC52" i="30"/>
  <c r="AC51" i="30"/>
  <c r="AC50" i="30"/>
  <c r="AC49" i="30"/>
  <c r="AC47" i="30"/>
  <c r="AC46" i="30"/>
  <c r="AC45" i="30"/>
  <c r="AC44" i="30"/>
  <c r="AC43" i="30"/>
  <c r="AC42" i="30"/>
  <c r="AC39" i="30"/>
  <c r="AC38" i="30"/>
  <c r="AC37" i="30"/>
  <c r="AC36" i="30"/>
  <c r="AC35" i="30"/>
  <c r="AC31" i="30"/>
  <c r="AC30" i="30"/>
  <c r="AC29" i="30"/>
  <c r="AC28" i="30"/>
  <c r="AC25" i="30"/>
  <c r="AC24" i="30"/>
  <c r="AC23" i="30"/>
  <c r="AC22" i="30"/>
  <c r="AC21" i="30"/>
  <c r="AC20" i="30"/>
  <c r="AC16" i="30"/>
  <c r="AC15" i="30"/>
  <c r="AC14" i="30"/>
  <c r="AC13" i="30"/>
  <c r="AC12" i="30"/>
  <c r="C61" i="30"/>
  <c r="C60" i="30"/>
  <c r="C25" i="30"/>
  <c r="C24" i="30"/>
  <c r="C23" i="30"/>
  <c r="C22" i="30"/>
  <c r="C21" i="30"/>
  <c r="C20" i="30"/>
  <c r="C16" i="30"/>
  <c r="C15" i="30"/>
  <c r="C14" i="30"/>
  <c r="C13" i="30"/>
  <c r="C12" i="30"/>
  <c r="AC173" i="22"/>
  <c r="AC170" i="22"/>
  <c r="AC169" i="22"/>
  <c r="AC168" i="22"/>
  <c r="AC167" i="22"/>
  <c r="AC166" i="22"/>
  <c r="AC162" i="22"/>
  <c r="AC161" i="22"/>
  <c r="AC158" i="22"/>
  <c r="AC157" i="22"/>
  <c r="AC154" i="22"/>
  <c r="AC153" i="22"/>
  <c r="AC152" i="22"/>
  <c r="AC151" i="22"/>
  <c r="AC150" i="22"/>
  <c r="AC149" i="22"/>
  <c r="AC148" i="22"/>
  <c r="AC147" i="22"/>
  <c r="AC146" i="22"/>
  <c r="AC143" i="22"/>
  <c r="AC142" i="22"/>
  <c r="AC141" i="22"/>
  <c r="AC137" i="22"/>
  <c r="AC136" i="22"/>
  <c r="AC133" i="22"/>
  <c r="AC132" i="22"/>
  <c r="AC124" i="22"/>
  <c r="AC123" i="22"/>
  <c r="AC122" i="22"/>
  <c r="AC121" i="22"/>
  <c r="AC120" i="22"/>
  <c r="AC116" i="22"/>
  <c r="AC115" i="22"/>
  <c r="AC112" i="22"/>
  <c r="AC111" i="22"/>
  <c r="AC110" i="22"/>
  <c r="AC109" i="22"/>
  <c r="AC108" i="22"/>
  <c r="AC86" i="22"/>
  <c r="AC104" i="22"/>
  <c r="AC103" i="22"/>
  <c r="AC102" i="22"/>
  <c r="AC101" i="22"/>
  <c r="AC100" i="22"/>
  <c r="AC99" i="22"/>
  <c r="AC98" i="22"/>
  <c r="AC97" i="22"/>
  <c r="AC96" i="22"/>
  <c r="AC95" i="22"/>
  <c r="AC94" i="22"/>
  <c r="AC93" i="22"/>
  <c r="AC92" i="22"/>
  <c r="AC91" i="22"/>
  <c r="AC90" i="22"/>
  <c r="AC89" i="22"/>
  <c r="AC88" i="22"/>
  <c r="AC87" i="22"/>
  <c r="AC85" i="22"/>
  <c r="AC81" i="22"/>
  <c r="AC80" i="22"/>
  <c r="AC79" i="22"/>
  <c r="AC78" i="22"/>
  <c r="AC77" i="22"/>
  <c r="AC76" i="22"/>
  <c r="AC75" i="22"/>
  <c r="AC74" i="22"/>
  <c r="AC73" i="22"/>
  <c r="AC72" i="22"/>
  <c r="AC71" i="22"/>
  <c r="AC70" i="22"/>
  <c r="AC69" i="22"/>
  <c r="AC68" i="22"/>
  <c r="AC67" i="22"/>
  <c r="AC66" i="22"/>
  <c r="AC65" i="22"/>
  <c r="AC64" i="22"/>
  <c r="AC63" i="22"/>
  <c r="AC62" i="22"/>
  <c r="AC56" i="22"/>
  <c r="AC55" i="22"/>
  <c r="AC54" i="22"/>
  <c r="AC53" i="22"/>
  <c r="AC52" i="22"/>
  <c r="AC51" i="22"/>
  <c r="AC49" i="22"/>
  <c r="AC48" i="22"/>
  <c r="AC47" i="22"/>
  <c r="AC46" i="22"/>
  <c r="AC45" i="22"/>
  <c r="AC44" i="22"/>
  <c r="AC43" i="22"/>
  <c r="AC40" i="22"/>
  <c r="AC39" i="22"/>
  <c r="AC38" i="22"/>
  <c r="AC37" i="22"/>
  <c r="AC36" i="22"/>
  <c r="AC32" i="22"/>
  <c r="AC31" i="22"/>
  <c r="AC30" i="22"/>
  <c r="AC29" i="22"/>
  <c r="AC26" i="22"/>
  <c r="AC25" i="22"/>
  <c r="AC24" i="22"/>
  <c r="AC23" i="22"/>
  <c r="AC22" i="22"/>
  <c r="AC21" i="22"/>
  <c r="AC20" i="22"/>
  <c r="AC16" i="22"/>
  <c r="AC15" i="22"/>
  <c r="AC14" i="22"/>
  <c r="AC13" i="22"/>
  <c r="AC12" i="22"/>
  <c r="C133" i="22"/>
  <c r="C132" i="22"/>
  <c r="C26" i="22"/>
  <c r="C25" i="22"/>
  <c r="C24" i="22"/>
  <c r="C23" i="22"/>
  <c r="C22" i="22"/>
  <c r="C21" i="22"/>
  <c r="C20" i="22"/>
  <c r="C16" i="22"/>
  <c r="C15" i="22"/>
  <c r="C14" i="22"/>
  <c r="C13" i="22"/>
  <c r="C12" i="22"/>
  <c r="DB646" i="39"/>
  <c r="DB645" i="39"/>
  <c r="DB644" i="39"/>
  <c r="DB643" i="39"/>
  <c r="DB640" i="39"/>
  <c r="DB639" i="39"/>
  <c r="DB638" i="39"/>
  <c r="DB637" i="39"/>
  <c r="DB636" i="39"/>
  <c r="DB632" i="39"/>
  <c r="DB631" i="39"/>
  <c r="DB628" i="39"/>
  <c r="DB627" i="39"/>
  <c r="DB626" i="39"/>
  <c r="DB625" i="39"/>
  <c r="DB624" i="39"/>
  <c r="DB621" i="39"/>
  <c r="DB620" i="39"/>
  <c r="DB617" i="39"/>
  <c r="DB616" i="39"/>
  <c r="DB615" i="39"/>
  <c r="DB614" i="39"/>
  <c r="DB613" i="39"/>
  <c r="DB612" i="39"/>
  <c r="DB611" i="39"/>
  <c r="DB610" i="39"/>
  <c r="DB609" i="39"/>
  <c r="Q594" i="39"/>
  <c r="CS594" i="39"/>
  <c r="Q598" i="39"/>
  <c r="CR598" i="39"/>
  <c r="R594" i="39"/>
  <c r="CU594" i="39"/>
  <c r="CT598" i="39"/>
  <c r="CW594" i="39"/>
  <c r="CV598" i="39"/>
  <c r="CY594" i="39"/>
  <c r="CX598" i="39"/>
  <c r="DA594" i="39"/>
  <c r="CZ598" i="39"/>
  <c r="DB598" i="39"/>
  <c r="Q593" i="39"/>
  <c r="CS593" i="39"/>
  <c r="Q597" i="39"/>
  <c r="CR597" i="39"/>
  <c r="R593" i="39"/>
  <c r="CU593" i="39"/>
  <c r="CT597" i="39"/>
  <c r="CW593" i="39"/>
  <c r="CV597" i="39"/>
  <c r="CY593" i="39"/>
  <c r="CX597" i="39"/>
  <c r="DA593" i="39"/>
  <c r="CZ597" i="39"/>
  <c r="DB597" i="39"/>
  <c r="DB594" i="39"/>
  <c r="DB593" i="39"/>
  <c r="DB563" i="39"/>
  <c r="DB562" i="39"/>
  <c r="DB561" i="39"/>
  <c r="DB560" i="39"/>
  <c r="DB559" i="39"/>
  <c r="DB555" i="39"/>
  <c r="DB554" i="39"/>
  <c r="DB551" i="39"/>
  <c r="DB550" i="39"/>
  <c r="DB549" i="39"/>
  <c r="DB548" i="39"/>
  <c r="DB547" i="39"/>
  <c r="CR449" i="39"/>
  <c r="R449" i="39"/>
  <c r="CT449" i="39"/>
  <c r="CV449" i="39"/>
  <c r="CX449" i="39"/>
  <c r="CZ449" i="39"/>
  <c r="DB449" i="39"/>
  <c r="CR448" i="39"/>
  <c r="R448" i="39"/>
  <c r="CT448" i="39"/>
  <c r="CV448" i="39"/>
  <c r="CX448" i="39"/>
  <c r="CZ448" i="39"/>
  <c r="DB448" i="39"/>
  <c r="CR447" i="39"/>
  <c r="R447" i="39"/>
  <c r="CT447" i="39"/>
  <c r="CV447" i="39"/>
  <c r="CX447" i="39"/>
  <c r="CZ447" i="39"/>
  <c r="DB447" i="39"/>
  <c r="CR446" i="39"/>
  <c r="R446" i="39"/>
  <c r="CT446" i="39"/>
  <c r="CV446" i="39"/>
  <c r="CX446" i="39"/>
  <c r="CZ446" i="39"/>
  <c r="DB446" i="39"/>
  <c r="CR445" i="39"/>
  <c r="R445" i="39"/>
  <c r="CT445" i="39"/>
  <c r="CV445" i="39"/>
  <c r="CX445" i="39"/>
  <c r="CZ445" i="39"/>
  <c r="DB445" i="39"/>
  <c r="CR444" i="39"/>
  <c r="R444" i="39"/>
  <c r="CT444" i="39"/>
  <c r="CV444" i="39"/>
  <c r="CX444" i="39"/>
  <c r="CZ444" i="39"/>
  <c r="DB444" i="39"/>
  <c r="CR443" i="39"/>
  <c r="R443" i="39"/>
  <c r="CT443" i="39"/>
  <c r="CV443" i="39"/>
  <c r="CX443" i="39"/>
  <c r="CZ443" i="39"/>
  <c r="DB443" i="39"/>
  <c r="CR442" i="39"/>
  <c r="R442" i="39"/>
  <c r="CT442" i="39"/>
  <c r="CV442" i="39"/>
  <c r="CX442" i="39"/>
  <c r="CZ442" i="39"/>
  <c r="DB442" i="39"/>
  <c r="CR441" i="39"/>
  <c r="R441" i="39"/>
  <c r="CT441" i="39"/>
  <c r="CV441" i="39"/>
  <c r="CX441" i="39"/>
  <c r="CZ441" i="39"/>
  <c r="DB441" i="39"/>
  <c r="CR440" i="39"/>
  <c r="R440" i="39"/>
  <c r="CT440" i="39"/>
  <c r="CV440" i="39"/>
  <c r="CX440" i="39"/>
  <c r="CZ440" i="39"/>
  <c r="DB440" i="39"/>
  <c r="CR439" i="39"/>
  <c r="R439" i="39"/>
  <c r="CT439" i="39"/>
  <c r="CV439" i="39"/>
  <c r="CX439" i="39"/>
  <c r="CZ439" i="39"/>
  <c r="DB439" i="39"/>
  <c r="CR438" i="39"/>
  <c r="R438" i="39"/>
  <c r="CT438" i="39"/>
  <c r="CV438" i="39"/>
  <c r="CX438" i="39"/>
  <c r="CZ438" i="39"/>
  <c r="DB438" i="39"/>
  <c r="CR437" i="39"/>
  <c r="R437" i="39"/>
  <c r="CT437" i="39"/>
  <c r="CV437" i="39"/>
  <c r="CX437" i="39"/>
  <c r="CZ437" i="39"/>
  <c r="DB437" i="39"/>
  <c r="CR436" i="39"/>
  <c r="R436" i="39"/>
  <c r="CT436" i="39"/>
  <c r="CV436" i="39"/>
  <c r="CX436" i="39"/>
  <c r="CZ436" i="39"/>
  <c r="DB436" i="39"/>
  <c r="CR435" i="39"/>
  <c r="R435" i="39"/>
  <c r="CT435" i="39"/>
  <c r="CV435" i="39"/>
  <c r="CX435" i="39"/>
  <c r="CZ435" i="39"/>
  <c r="DB435" i="39"/>
  <c r="CR434" i="39"/>
  <c r="R434" i="39"/>
  <c r="CT434" i="39"/>
  <c r="CV434" i="39"/>
  <c r="CX434" i="39"/>
  <c r="CZ434" i="39"/>
  <c r="DB434" i="39"/>
  <c r="CR433" i="39"/>
  <c r="R433" i="39"/>
  <c r="CT433" i="39"/>
  <c r="CV433" i="39"/>
  <c r="CX433" i="39"/>
  <c r="CZ433" i="39"/>
  <c r="DB433" i="39"/>
  <c r="CR432" i="39"/>
  <c r="R432" i="39"/>
  <c r="CT432" i="39"/>
  <c r="CV432" i="39"/>
  <c r="CX432" i="39"/>
  <c r="CZ432" i="39"/>
  <c r="DB432" i="39"/>
  <c r="CR431" i="39"/>
  <c r="R431" i="39"/>
  <c r="CT431" i="39"/>
  <c r="CV431" i="39"/>
  <c r="CX431" i="39"/>
  <c r="CZ431" i="39"/>
  <c r="DB431" i="39"/>
  <c r="CR430" i="39"/>
  <c r="R430" i="39"/>
  <c r="CT430" i="39"/>
  <c r="CV430" i="39"/>
  <c r="CX430" i="39"/>
  <c r="CZ430" i="39"/>
  <c r="DB430" i="39"/>
  <c r="CR426" i="39"/>
  <c r="R426" i="39"/>
  <c r="CT426" i="39"/>
  <c r="CV426" i="39"/>
  <c r="CX426" i="39"/>
  <c r="CZ426" i="39"/>
  <c r="DB426" i="39"/>
  <c r="CR425" i="39"/>
  <c r="R425" i="39"/>
  <c r="CT425" i="39"/>
  <c r="CV425" i="39"/>
  <c r="CX425" i="39"/>
  <c r="CZ425" i="39"/>
  <c r="DB425" i="39"/>
  <c r="CR424" i="39"/>
  <c r="R424" i="39"/>
  <c r="CT424" i="39"/>
  <c r="CV424" i="39"/>
  <c r="CX424" i="39"/>
  <c r="CZ424" i="39"/>
  <c r="DB424" i="39"/>
  <c r="CR423" i="39"/>
  <c r="R423" i="39"/>
  <c r="CT423" i="39"/>
  <c r="CV423" i="39"/>
  <c r="CX423" i="39"/>
  <c r="CZ423" i="39"/>
  <c r="DB423" i="39"/>
  <c r="CR422" i="39"/>
  <c r="R422" i="39"/>
  <c r="CT422" i="39"/>
  <c r="CV422" i="39"/>
  <c r="CX422" i="39"/>
  <c r="CZ422" i="39"/>
  <c r="DB422" i="39"/>
  <c r="CR421" i="39"/>
  <c r="R421" i="39"/>
  <c r="CT421" i="39"/>
  <c r="CV421" i="39"/>
  <c r="CX421" i="39"/>
  <c r="CZ421" i="39"/>
  <c r="DB421" i="39"/>
  <c r="CR420" i="39"/>
  <c r="R420" i="39"/>
  <c r="CT420" i="39"/>
  <c r="CV420" i="39"/>
  <c r="CX420" i="39"/>
  <c r="CZ420" i="39"/>
  <c r="DB420" i="39"/>
  <c r="CR419" i="39"/>
  <c r="R419" i="39"/>
  <c r="CT419" i="39"/>
  <c r="CV419" i="39"/>
  <c r="CX419" i="39"/>
  <c r="CZ419" i="39"/>
  <c r="DB419" i="39"/>
  <c r="CR418" i="39"/>
  <c r="R418" i="39"/>
  <c r="CT418" i="39"/>
  <c r="CV418" i="39"/>
  <c r="CX418" i="39"/>
  <c r="CZ418" i="39"/>
  <c r="DB418" i="39"/>
  <c r="CR417" i="39"/>
  <c r="R417" i="39"/>
  <c r="CT417" i="39"/>
  <c r="CV417" i="39"/>
  <c r="CX417" i="39"/>
  <c r="CZ417" i="39"/>
  <c r="DB417" i="39"/>
  <c r="CR416" i="39"/>
  <c r="R416" i="39"/>
  <c r="CT416" i="39"/>
  <c r="CV416" i="39"/>
  <c r="CX416" i="39"/>
  <c r="CZ416" i="39"/>
  <c r="DB416" i="39"/>
  <c r="CR415" i="39"/>
  <c r="R415" i="39"/>
  <c r="CT415" i="39"/>
  <c r="CV415" i="39"/>
  <c r="CX415" i="39"/>
  <c r="CZ415" i="39"/>
  <c r="DB415" i="39"/>
  <c r="CR414" i="39"/>
  <c r="R414" i="39"/>
  <c r="CT414" i="39"/>
  <c r="CV414" i="39"/>
  <c r="CX414" i="39"/>
  <c r="CZ414" i="39"/>
  <c r="DB414" i="39"/>
  <c r="CR413" i="39"/>
  <c r="R413" i="39"/>
  <c r="CT413" i="39"/>
  <c r="CV413" i="39"/>
  <c r="CX413" i="39"/>
  <c r="CZ413" i="39"/>
  <c r="DB413" i="39"/>
  <c r="CR412" i="39"/>
  <c r="R412" i="39"/>
  <c r="CT412" i="39"/>
  <c r="CV412" i="39"/>
  <c r="CX412" i="39"/>
  <c r="CZ412" i="39"/>
  <c r="DB412" i="39"/>
  <c r="CR411" i="39"/>
  <c r="R411" i="39"/>
  <c r="CT411" i="39"/>
  <c r="CV411" i="39"/>
  <c r="CX411" i="39"/>
  <c r="CZ411" i="39"/>
  <c r="DB411" i="39"/>
  <c r="CR410" i="39"/>
  <c r="R410" i="39"/>
  <c r="CT410" i="39"/>
  <c r="CV410" i="39"/>
  <c r="CX410" i="39"/>
  <c r="CZ410" i="39"/>
  <c r="DB410" i="39"/>
  <c r="CR409" i="39"/>
  <c r="R409" i="39"/>
  <c r="CT409" i="39"/>
  <c r="CV409" i="39"/>
  <c r="CX409" i="39"/>
  <c r="CZ409" i="39"/>
  <c r="DB409" i="39"/>
  <c r="CR408" i="39"/>
  <c r="R408" i="39"/>
  <c r="CT408" i="39"/>
  <c r="CV408" i="39"/>
  <c r="CX408" i="39"/>
  <c r="CZ408" i="39"/>
  <c r="DB408" i="39"/>
  <c r="CR407" i="39"/>
  <c r="R407" i="39"/>
  <c r="CT407" i="39"/>
  <c r="CV407" i="39"/>
  <c r="CX407" i="39"/>
  <c r="CZ407" i="39"/>
  <c r="DB407" i="39"/>
  <c r="CS59" i="39"/>
  <c r="CU59" i="39"/>
  <c r="CW59" i="39"/>
  <c r="CY59" i="39"/>
  <c r="DA59" i="39"/>
  <c r="DB59" i="39"/>
  <c r="CS58" i="39"/>
  <c r="CU58" i="39"/>
  <c r="CW58" i="39"/>
  <c r="CY58" i="39"/>
  <c r="DA58" i="39"/>
  <c r="DB58" i="39"/>
  <c r="CS33" i="39"/>
  <c r="E57" i="39"/>
  <c r="Q57" i="39"/>
  <c r="CS57" i="39"/>
  <c r="CU33" i="39"/>
  <c r="CU57" i="39"/>
  <c r="CW33" i="39"/>
  <c r="CW57" i="39"/>
  <c r="CY33" i="39"/>
  <c r="CY57" i="39"/>
  <c r="DA33" i="39"/>
  <c r="DA57" i="39"/>
  <c r="DB57" i="39"/>
  <c r="CS32" i="39"/>
  <c r="E56" i="39"/>
  <c r="Q56" i="39"/>
  <c r="CS56" i="39"/>
  <c r="CU32" i="39"/>
  <c r="CU56" i="39"/>
  <c r="CW32" i="39"/>
  <c r="CW56" i="39"/>
  <c r="CY32" i="39"/>
  <c r="CY56" i="39"/>
  <c r="DA32" i="39"/>
  <c r="DA56" i="39"/>
  <c r="DB56" i="39"/>
  <c r="CS31" i="39"/>
  <c r="E55" i="39"/>
  <c r="Q55" i="39"/>
  <c r="CS55" i="39"/>
  <c r="CU31" i="39"/>
  <c r="CU55" i="39"/>
  <c r="CW31" i="39"/>
  <c r="CW55" i="39"/>
  <c r="CY31" i="39"/>
  <c r="CY55" i="39"/>
  <c r="DA31" i="39"/>
  <c r="DA55" i="39"/>
  <c r="DB55" i="39"/>
  <c r="CS30" i="39"/>
  <c r="E54" i="39"/>
  <c r="Q54" i="39"/>
  <c r="CS54" i="39"/>
  <c r="CU30" i="39"/>
  <c r="CU54" i="39"/>
  <c r="CW30" i="39"/>
  <c r="CW54" i="39"/>
  <c r="CY30" i="39"/>
  <c r="CY54" i="39"/>
  <c r="DA30" i="39"/>
  <c r="DA54" i="39"/>
  <c r="DB54" i="39"/>
  <c r="Q27" i="39"/>
  <c r="CS27" i="39"/>
  <c r="E52" i="39"/>
  <c r="Q52" i="39"/>
  <c r="CS52" i="39"/>
  <c r="R27" i="39"/>
  <c r="CU27" i="39"/>
  <c r="CU52" i="39"/>
  <c r="CW27" i="39"/>
  <c r="CW52" i="39"/>
  <c r="CY27" i="39"/>
  <c r="CY52" i="39"/>
  <c r="DA27" i="39"/>
  <c r="DA52" i="39"/>
  <c r="DB52" i="39"/>
  <c r="Q26" i="39"/>
  <c r="CS26" i="39"/>
  <c r="E51" i="39"/>
  <c r="Q51" i="39"/>
  <c r="CS51" i="39"/>
  <c r="R26" i="39"/>
  <c r="CU26" i="39"/>
  <c r="CU51" i="39"/>
  <c r="CW26" i="39"/>
  <c r="CW51" i="39"/>
  <c r="CY26" i="39"/>
  <c r="CY51" i="39"/>
  <c r="DA26" i="39"/>
  <c r="DA51" i="39"/>
  <c r="DB51" i="39"/>
  <c r="Q25" i="39"/>
  <c r="CS25" i="39"/>
  <c r="E50" i="39"/>
  <c r="Q50" i="39"/>
  <c r="CS50" i="39"/>
  <c r="R25" i="39"/>
  <c r="CU25" i="39"/>
  <c r="CU50" i="39"/>
  <c r="CW25" i="39"/>
  <c r="CW50" i="39"/>
  <c r="CY25" i="39"/>
  <c r="CY50" i="39"/>
  <c r="DA25" i="39"/>
  <c r="DA50" i="39"/>
  <c r="DB50" i="39"/>
  <c r="Q24" i="39"/>
  <c r="CS24" i="39"/>
  <c r="E49" i="39"/>
  <c r="Q49" i="39"/>
  <c r="CS49" i="39"/>
  <c r="R24" i="39"/>
  <c r="CU24" i="39"/>
  <c r="CU49" i="39"/>
  <c r="CW24" i="39"/>
  <c r="CW49" i="39"/>
  <c r="CY24" i="39"/>
  <c r="CY49" i="39"/>
  <c r="DA24" i="39"/>
  <c r="DA49" i="39"/>
  <c r="DB49" i="39"/>
  <c r="Q23" i="39"/>
  <c r="CS23" i="39"/>
  <c r="E48" i="39"/>
  <c r="Q48" i="39"/>
  <c r="CS48" i="39"/>
  <c r="R23" i="39"/>
  <c r="CU23" i="39"/>
  <c r="CU48" i="39"/>
  <c r="CW23" i="39"/>
  <c r="CW48" i="39"/>
  <c r="CY23" i="39"/>
  <c r="CY48" i="39"/>
  <c r="DA23" i="39"/>
  <c r="DA48" i="39"/>
  <c r="DB48" i="39"/>
  <c r="Q22" i="39"/>
  <c r="CS22" i="39"/>
  <c r="E47" i="39"/>
  <c r="Q47" i="39"/>
  <c r="CS47" i="39"/>
  <c r="R22" i="39"/>
  <c r="CU22" i="39"/>
  <c r="CU47" i="39"/>
  <c r="CW22" i="39"/>
  <c r="CW47" i="39"/>
  <c r="CY22" i="39"/>
  <c r="CY47" i="39"/>
  <c r="DA22" i="39"/>
  <c r="DA47" i="39"/>
  <c r="DB47" i="39"/>
  <c r="Q21" i="39"/>
  <c r="CS21" i="39"/>
  <c r="E46" i="39"/>
  <c r="Q46" i="39"/>
  <c r="CS46" i="39"/>
  <c r="R21" i="39"/>
  <c r="CU21" i="39"/>
  <c r="CU46" i="39"/>
  <c r="CW21" i="39"/>
  <c r="CW46" i="39"/>
  <c r="CY21" i="39"/>
  <c r="CY46" i="39"/>
  <c r="DA21" i="39"/>
  <c r="DA46" i="39"/>
  <c r="DB46" i="39"/>
  <c r="Q17" i="39"/>
  <c r="CS17" i="39"/>
  <c r="E43" i="39"/>
  <c r="Q43" i="39"/>
  <c r="CS43" i="39"/>
  <c r="R17" i="39"/>
  <c r="CU17" i="39"/>
  <c r="CU43" i="39"/>
  <c r="CW17" i="39"/>
  <c r="CW43" i="39"/>
  <c r="CY17" i="39"/>
  <c r="CY43" i="39"/>
  <c r="DA17" i="39"/>
  <c r="DA43" i="39"/>
  <c r="DB43" i="39"/>
  <c r="Q16" i="39"/>
  <c r="CS16" i="39"/>
  <c r="E42" i="39"/>
  <c r="Q42" i="39"/>
  <c r="CS42" i="39"/>
  <c r="R16" i="39"/>
  <c r="CU16" i="39"/>
  <c r="CU42" i="39"/>
  <c r="CW16" i="39"/>
  <c r="CW42" i="39"/>
  <c r="CY16" i="39"/>
  <c r="CY42" i="39"/>
  <c r="DA16" i="39"/>
  <c r="DA42" i="39"/>
  <c r="DB42" i="39"/>
  <c r="Q15" i="39"/>
  <c r="CS15" i="39"/>
  <c r="E41" i="39"/>
  <c r="Q41" i="39"/>
  <c r="CS41" i="39"/>
  <c r="R15" i="39"/>
  <c r="CU15" i="39"/>
  <c r="CU41" i="39"/>
  <c r="CW15" i="39"/>
  <c r="CW41" i="39"/>
  <c r="CY15" i="39"/>
  <c r="CY41" i="39"/>
  <c r="DA15" i="39"/>
  <c r="DA41" i="39"/>
  <c r="DB41" i="39"/>
  <c r="Q14" i="39"/>
  <c r="CS14" i="39"/>
  <c r="E40" i="39"/>
  <c r="Q40" i="39"/>
  <c r="CS40" i="39"/>
  <c r="R14" i="39"/>
  <c r="CU14" i="39"/>
  <c r="CU40" i="39"/>
  <c r="CW14" i="39"/>
  <c r="CW40" i="39"/>
  <c r="CY14" i="39"/>
  <c r="CY40" i="39"/>
  <c r="DA14" i="39"/>
  <c r="DA40" i="39"/>
  <c r="DB40" i="39"/>
  <c r="Q13" i="39"/>
  <c r="CS13" i="39"/>
  <c r="E39" i="39"/>
  <c r="Q39" i="39"/>
  <c r="CS39" i="39"/>
  <c r="R13" i="39"/>
  <c r="CU13" i="39"/>
  <c r="CU39" i="39"/>
  <c r="CW13" i="39"/>
  <c r="CW39" i="39"/>
  <c r="CY13" i="39"/>
  <c r="CY39" i="39"/>
  <c r="DA13" i="39"/>
  <c r="DA39" i="39"/>
  <c r="DB39" i="39"/>
  <c r="CS35" i="39"/>
  <c r="CU35" i="39"/>
  <c r="CW35" i="39"/>
  <c r="CY35" i="39"/>
  <c r="DA35" i="39"/>
  <c r="DB35" i="39"/>
  <c r="CS34" i="39"/>
  <c r="CU34" i="39"/>
  <c r="CW34" i="39"/>
  <c r="CY34" i="39"/>
  <c r="DA34" i="39"/>
  <c r="DB34" i="39"/>
  <c r="DB33" i="39"/>
  <c r="DB32" i="39"/>
  <c r="DB31" i="39"/>
  <c r="DB30" i="39"/>
  <c r="DB27" i="39"/>
  <c r="DB26" i="39"/>
  <c r="DB25" i="39"/>
  <c r="DB24" i="39"/>
  <c r="DB23" i="39"/>
  <c r="DB22" i="39"/>
  <c r="DB21" i="39"/>
  <c r="DB17" i="39"/>
  <c r="DB16" i="39"/>
  <c r="DB15" i="39"/>
  <c r="DB14" i="39"/>
  <c r="DB13" i="39"/>
  <c r="CQ646" i="39"/>
  <c r="CQ645" i="39"/>
  <c r="CQ644" i="39"/>
  <c r="CQ643" i="39"/>
  <c r="CQ640" i="39"/>
  <c r="Q639" i="39"/>
  <c r="CH639" i="39"/>
  <c r="CJ639" i="39"/>
  <c r="CL639" i="39"/>
  <c r="CN639" i="39"/>
  <c r="CP639" i="39"/>
  <c r="CQ639" i="39"/>
  <c r="Q638" i="39"/>
  <c r="CH638" i="39"/>
  <c r="CJ638" i="39"/>
  <c r="CL638" i="39"/>
  <c r="CN638" i="39"/>
  <c r="CP638" i="39"/>
  <c r="CQ638" i="39"/>
  <c r="Q637" i="39"/>
  <c r="CH637" i="39"/>
  <c r="CJ637" i="39"/>
  <c r="CL637" i="39"/>
  <c r="CN637" i="39"/>
  <c r="CP637" i="39"/>
  <c r="CQ637" i="39"/>
  <c r="Q636" i="39"/>
  <c r="CH636" i="39"/>
  <c r="CJ636" i="39"/>
  <c r="CL636" i="39"/>
  <c r="CN636" i="39"/>
  <c r="CP636" i="39"/>
  <c r="CQ636" i="39"/>
  <c r="CQ632" i="39"/>
  <c r="CQ631" i="39"/>
  <c r="CQ628" i="39"/>
  <c r="CQ627" i="39"/>
  <c r="CQ626" i="39"/>
  <c r="CQ625" i="39"/>
  <c r="CQ624" i="39"/>
  <c r="CQ621" i="39"/>
  <c r="CQ620" i="39"/>
  <c r="CQ617" i="39"/>
  <c r="CQ616" i="39"/>
  <c r="CQ615" i="39"/>
  <c r="CQ614" i="39"/>
  <c r="CQ613" i="39"/>
  <c r="CQ612" i="39"/>
  <c r="CQ611" i="39"/>
  <c r="CQ610" i="39"/>
  <c r="CQ609" i="39"/>
  <c r="CQ598" i="39"/>
  <c r="CQ597" i="39"/>
  <c r="CH594" i="39"/>
  <c r="CJ594" i="39"/>
  <c r="CL594" i="39"/>
  <c r="CN594" i="39"/>
  <c r="CP594" i="39"/>
  <c r="CQ594" i="39"/>
  <c r="CH593" i="39"/>
  <c r="CJ593" i="39"/>
  <c r="CL593" i="39"/>
  <c r="CN593" i="39"/>
  <c r="CP593" i="39"/>
  <c r="CQ593" i="39"/>
  <c r="CQ563" i="39"/>
  <c r="CQ562" i="39"/>
  <c r="CQ561" i="39"/>
  <c r="CQ560" i="39"/>
  <c r="CQ559" i="39"/>
  <c r="CQ555" i="39"/>
  <c r="CQ554" i="39"/>
  <c r="CQ551" i="39"/>
  <c r="CQ550" i="39"/>
  <c r="CQ549" i="39"/>
  <c r="CQ548" i="39"/>
  <c r="CQ547" i="39"/>
  <c r="CG403" i="39"/>
  <c r="R403" i="39"/>
  <c r="CI403" i="39"/>
  <c r="CK403" i="39"/>
  <c r="CM403" i="39"/>
  <c r="CO403" i="39"/>
  <c r="CQ403" i="39"/>
  <c r="CG402" i="39"/>
  <c r="R402" i="39"/>
  <c r="CI402" i="39"/>
  <c r="CK402" i="39"/>
  <c r="CM402" i="39"/>
  <c r="CO402" i="39"/>
  <c r="CQ402" i="39"/>
  <c r="CG401" i="39"/>
  <c r="R401" i="39"/>
  <c r="CI401" i="39"/>
  <c r="CK401" i="39"/>
  <c r="CM401" i="39"/>
  <c r="CO401" i="39"/>
  <c r="CQ401" i="39"/>
  <c r="CG400" i="39"/>
  <c r="R400" i="39"/>
  <c r="CI400" i="39"/>
  <c r="CK400" i="39"/>
  <c r="CM400" i="39"/>
  <c r="CO400" i="39"/>
  <c r="CQ400" i="39"/>
  <c r="CG399" i="39"/>
  <c r="R399" i="39"/>
  <c r="CI399" i="39"/>
  <c r="CK399" i="39"/>
  <c r="CM399" i="39"/>
  <c r="CO399" i="39"/>
  <c r="CQ399" i="39"/>
  <c r="CG398" i="39"/>
  <c r="R398" i="39"/>
  <c r="CI398" i="39"/>
  <c r="CK398" i="39"/>
  <c r="CM398" i="39"/>
  <c r="CO398" i="39"/>
  <c r="CQ398" i="39"/>
  <c r="CG397" i="39"/>
  <c r="R397" i="39"/>
  <c r="CI397" i="39"/>
  <c r="CK397" i="39"/>
  <c r="CM397" i="39"/>
  <c r="CO397" i="39"/>
  <c r="CQ397" i="39"/>
  <c r="CG396" i="39"/>
  <c r="R396" i="39"/>
  <c r="CI396" i="39"/>
  <c r="CK396" i="39"/>
  <c r="CM396" i="39"/>
  <c r="CO396" i="39"/>
  <c r="CQ396" i="39"/>
  <c r="CG395" i="39"/>
  <c r="R395" i="39"/>
  <c r="CI395" i="39"/>
  <c r="CK395" i="39"/>
  <c r="CM395" i="39"/>
  <c r="CO395" i="39"/>
  <c r="CQ395" i="39"/>
  <c r="CG394" i="39"/>
  <c r="R394" i="39"/>
  <c r="CI394" i="39"/>
  <c r="CK394" i="39"/>
  <c r="CM394" i="39"/>
  <c r="CO394" i="39"/>
  <c r="CQ394" i="39"/>
  <c r="CG393" i="39"/>
  <c r="R393" i="39"/>
  <c r="CI393" i="39"/>
  <c r="CK393" i="39"/>
  <c r="CM393" i="39"/>
  <c r="CO393" i="39"/>
  <c r="CQ393" i="39"/>
  <c r="CG392" i="39"/>
  <c r="R392" i="39"/>
  <c r="CI392" i="39"/>
  <c r="CK392" i="39"/>
  <c r="CM392" i="39"/>
  <c r="CO392" i="39"/>
  <c r="CQ392" i="39"/>
  <c r="CG391" i="39"/>
  <c r="R391" i="39"/>
  <c r="CI391" i="39"/>
  <c r="CK391" i="39"/>
  <c r="CM391" i="39"/>
  <c r="CO391" i="39"/>
  <c r="CQ391" i="39"/>
  <c r="CG390" i="39"/>
  <c r="R390" i="39"/>
  <c r="CI390" i="39"/>
  <c r="CK390" i="39"/>
  <c r="CM390" i="39"/>
  <c r="CO390" i="39"/>
  <c r="CQ390" i="39"/>
  <c r="CG389" i="39"/>
  <c r="R389" i="39"/>
  <c r="CI389" i="39"/>
  <c r="CK389" i="39"/>
  <c r="CM389" i="39"/>
  <c r="CO389" i="39"/>
  <c r="CQ389" i="39"/>
  <c r="CG388" i="39"/>
  <c r="R388" i="39"/>
  <c r="CI388" i="39"/>
  <c r="CK388" i="39"/>
  <c r="CM388" i="39"/>
  <c r="CO388" i="39"/>
  <c r="CQ388" i="39"/>
  <c r="CG387" i="39"/>
  <c r="R387" i="39"/>
  <c r="CI387" i="39"/>
  <c r="CK387" i="39"/>
  <c r="CM387" i="39"/>
  <c r="CO387" i="39"/>
  <c r="CQ387" i="39"/>
  <c r="CG386" i="39"/>
  <c r="R386" i="39"/>
  <c r="CI386" i="39"/>
  <c r="CK386" i="39"/>
  <c r="CM386" i="39"/>
  <c r="CO386" i="39"/>
  <c r="CQ386" i="39"/>
  <c r="CG385" i="39"/>
  <c r="R385" i="39"/>
  <c r="CI385" i="39"/>
  <c r="CK385" i="39"/>
  <c r="CM385" i="39"/>
  <c r="CO385" i="39"/>
  <c r="CQ385" i="39"/>
  <c r="CG384" i="39"/>
  <c r="R384" i="39"/>
  <c r="CI384" i="39"/>
  <c r="CK384" i="39"/>
  <c r="CM384" i="39"/>
  <c r="CO384" i="39"/>
  <c r="CQ384" i="39"/>
  <c r="CG383" i="39"/>
  <c r="R383" i="39"/>
  <c r="CI383" i="39"/>
  <c r="CK383" i="39"/>
  <c r="CM383" i="39"/>
  <c r="CO383" i="39"/>
  <c r="CQ383" i="39"/>
  <c r="CG382" i="39"/>
  <c r="R382" i="39"/>
  <c r="CI382" i="39"/>
  <c r="CK382" i="39"/>
  <c r="CM382" i="39"/>
  <c r="CO382" i="39"/>
  <c r="CQ382" i="39"/>
  <c r="CG381" i="39"/>
  <c r="R381" i="39"/>
  <c r="CI381" i="39"/>
  <c r="CK381" i="39"/>
  <c r="CM381" i="39"/>
  <c r="CO381" i="39"/>
  <c r="CQ381" i="39"/>
  <c r="CG380" i="39"/>
  <c r="R380" i="39"/>
  <c r="CI380" i="39"/>
  <c r="CK380" i="39"/>
  <c r="CM380" i="39"/>
  <c r="CO380" i="39"/>
  <c r="CQ380" i="39"/>
  <c r="CG376" i="39"/>
  <c r="R376" i="39"/>
  <c r="CI376" i="39"/>
  <c r="CK376" i="39"/>
  <c r="CM376" i="39"/>
  <c r="CO376" i="39"/>
  <c r="CQ376" i="39"/>
  <c r="CG375" i="39"/>
  <c r="R375" i="39"/>
  <c r="CI375" i="39"/>
  <c r="CK375" i="39"/>
  <c r="CM375" i="39"/>
  <c r="CO375" i="39"/>
  <c r="CQ375" i="39"/>
  <c r="CG374" i="39"/>
  <c r="R374" i="39"/>
  <c r="CI374" i="39"/>
  <c r="CK374" i="39"/>
  <c r="CM374" i="39"/>
  <c r="CO374" i="39"/>
  <c r="CQ374" i="39"/>
  <c r="CG373" i="39"/>
  <c r="R373" i="39"/>
  <c r="CI373" i="39"/>
  <c r="CK373" i="39"/>
  <c r="CM373" i="39"/>
  <c r="CO373" i="39"/>
  <c r="CQ373" i="39"/>
  <c r="CG372" i="39"/>
  <c r="R372" i="39"/>
  <c r="CI372" i="39"/>
  <c r="CK372" i="39"/>
  <c r="CM372" i="39"/>
  <c r="CO372" i="39"/>
  <c r="CQ372" i="39"/>
  <c r="CG371" i="39"/>
  <c r="R371" i="39"/>
  <c r="CI371" i="39"/>
  <c r="CK371" i="39"/>
  <c r="CM371" i="39"/>
  <c r="CO371" i="39"/>
  <c r="CQ371" i="39"/>
  <c r="CG370" i="39"/>
  <c r="R370" i="39"/>
  <c r="CI370" i="39"/>
  <c r="CK370" i="39"/>
  <c r="CM370" i="39"/>
  <c r="CO370" i="39"/>
  <c r="CQ370" i="39"/>
  <c r="CG369" i="39"/>
  <c r="R369" i="39"/>
  <c r="CI369" i="39"/>
  <c r="CK369" i="39"/>
  <c r="CM369" i="39"/>
  <c r="CO369" i="39"/>
  <c r="CQ369" i="39"/>
  <c r="CG368" i="39"/>
  <c r="R368" i="39"/>
  <c r="CI368" i="39"/>
  <c r="CK368" i="39"/>
  <c r="CM368" i="39"/>
  <c r="CO368" i="39"/>
  <c r="CQ368" i="39"/>
  <c r="CG367" i="39"/>
  <c r="R367" i="39"/>
  <c r="CI367" i="39"/>
  <c r="CK367" i="39"/>
  <c r="CM367" i="39"/>
  <c r="CO367" i="39"/>
  <c r="CQ367" i="39"/>
  <c r="CG366" i="39"/>
  <c r="R366" i="39"/>
  <c r="CI366" i="39"/>
  <c r="CK366" i="39"/>
  <c r="CM366" i="39"/>
  <c r="CO366" i="39"/>
  <c r="CQ366" i="39"/>
  <c r="CG365" i="39"/>
  <c r="R365" i="39"/>
  <c r="CI365" i="39"/>
  <c r="CK365" i="39"/>
  <c r="CM365" i="39"/>
  <c r="CO365" i="39"/>
  <c r="CQ365" i="39"/>
  <c r="CG364" i="39"/>
  <c r="R364" i="39"/>
  <c r="CI364" i="39"/>
  <c r="CK364" i="39"/>
  <c r="CM364" i="39"/>
  <c r="CO364" i="39"/>
  <c r="CQ364" i="39"/>
  <c r="CG363" i="39"/>
  <c r="R363" i="39"/>
  <c r="CI363" i="39"/>
  <c r="CK363" i="39"/>
  <c r="CM363" i="39"/>
  <c r="CO363" i="39"/>
  <c r="CQ363" i="39"/>
  <c r="CG362" i="39"/>
  <c r="R362" i="39"/>
  <c r="CI362" i="39"/>
  <c r="CK362" i="39"/>
  <c r="CM362" i="39"/>
  <c r="CO362" i="39"/>
  <c r="CQ362" i="39"/>
  <c r="CG361" i="39"/>
  <c r="R361" i="39"/>
  <c r="CI361" i="39"/>
  <c r="CK361" i="39"/>
  <c r="CM361" i="39"/>
  <c r="CO361" i="39"/>
  <c r="CQ361" i="39"/>
  <c r="CG360" i="39"/>
  <c r="R360" i="39"/>
  <c r="CI360" i="39"/>
  <c r="CK360" i="39"/>
  <c r="CM360" i="39"/>
  <c r="CO360" i="39"/>
  <c r="CQ360" i="39"/>
  <c r="CG359" i="39"/>
  <c r="R359" i="39"/>
  <c r="CI359" i="39"/>
  <c r="CK359" i="39"/>
  <c r="CM359" i="39"/>
  <c r="CO359" i="39"/>
  <c r="CQ359" i="39"/>
  <c r="CG358" i="39"/>
  <c r="R358" i="39"/>
  <c r="CI358" i="39"/>
  <c r="CK358" i="39"/>
  <c r="CM358" i="39"/>
  <c r="CO358" i="39"/>
  <c r="CQ358" i="39"/>
  <c r="CG357" i="39"/>
  <c r="R357" i="39"/>
  <c r="CI357" i="39"/>
  <c r="CK357" i="39"/>
  <c r="CM357" i="39"/>
  <c r="CO357" i="39"/>
  <c r="CQ357" i="39"/>
  <c r="CH59" i="39"/>
  <c r="CJ59" i="39"/>
  <c r="CL59" i="39"/>
  <c r="CN59" i="39"/>
  <c r="CP59" i="39"/>
  <c r="CQ59" i="39"/>
  <c r="CH58" i="39"/>
  <c r="CJ58" i="39"/>
  <c r="CL58" i="39"/>
  <c r="CN58" i="39"/>
  <c r="CP58" i="39"/>
  <c r="CQ58" i="39"/>
  <c r="CH33" i="39"/>
  <c r="CH57" i="39"/>
  <c r="CJ33" i="39"/>
  <c r="CJ57" i="39"/>
  <c r="CL33" i="39"/>
  <c r="CL57" i="39"/>
  <c r="CN33" i="39"/>
  <c r="CN57" i="39"/>
  <c r="CP33" i="39"/>
  <c r="CP57" i="39"/>
  <c r="CQ57" i="39"/>
  <c r="CH32" i="39"/>
  <c r="CH56" i="39"/>
  <c r="CJ32" i="39"/>
  <c r="CJ56" i="39"/>
  <c r="CL32" i="39"/>
  <c r="CL56" i="39"/>
  <c r="CN32" i="39"/>
  <c r="CN56" i="39"/>
  <c r="CP32" i="39"/>
  <c r="CP56" i="39"/>
  <c r="CQ56" i="39"/>
  <c r="CH31" i="39"/>
  <c r="CH55" i="39"/>
  <c r="CJ31" i="39"/>
  <c r="CJ55" i="39"/>
  <c r="CL31" i="39"/>
  <c r="CL55" i="39"/>
  <c r="CN31" i="39"/>
  <c r="CN55" i="39"/>
  <c r="CP31" i="39"/>
  <c r="CP55" i="39"/>
  <c r="CQ55" i="39"/>
  <c r="CH30" i="39"/>
  <c r="CH54" i="39"/>
  <c r="CJ30" i="39"/>
  <c r="CJ54" i="39"/>
  <c r="CL30" i="39"/>
  <c r="CL54" i="39"/>
  <c r="CN30" i="39"/>
  <c r="CN54" i="39"/>
  <c r="CP30" i="39"/>
  <c r="CP54" i="39"/>
  <c r="CQ54" i="39"/>
  <c r="CH27" i="39"/>
  <c r="CH52" i="39"/>
  <c r="CJ27" i="39"/>
  <c r="CJ52" i="39"/>
  <c r="CL27" i="39"/>
  <c r="CL52" i="39"/>
  <c r="CN27" i="39"/>
  <c r="CN52" i="39"/>
  <c r="CP27" i="39"/>
  <c r="CP52" i="39"/>
  <c r="CQ52" i="39"/>
  <c r="CH26" i="39"/>
  <c r="CH51" i="39"/>
  <c r="CJ26" i="39"/>
  <c r="CJ51" i="39"/>
  <c r="CL26" i="39"/>
  <c r="CL51" i="39"/>
  <c r="CN26" i="39"/>
  <c r="CN51" i="39"/>
  <c r="CP26" i="39"/>
  <c r="CP51" i="39"/>
  <c r="CQ51" i="39"/>
  <c r="CH25" i="39"/>
  <c r="CH50" i="39"/>
  <c r="CJ25" i="39"/>
  <c r="CJ50" i="39"/>
  <c r="CL25" i="39"/>
  <c r="CL50" i="39"/>
  <c r="CN25" i="39"/>
  <c r="CN50" i="39"/>
  <c r="CP25" i="39"/>
  <c r="CP50" i="39"/>
  <c r="CQ50" i="39"/>
  <c r="CH24" i="39"/>
  <c r="CH49" i="39"/>
  <c r="CJ24" i="39"/>
  <c r="CJ49" i="39"/>
  <c r="CL24" i="39"/>
  <c r="CL49" i="39"/>
  <c r="CN24" i="39"/>
  <c r="CN49" i="39"/>
  <c r="CP24" i="39"/>
  <c r="CP49" i="39"/>
  <c r="CQ49" i="39"/>
  <c r="CH23" i="39"/>
  <c r="CH48" i="39"/>
  <c r="CJ23" i="39"/>
  <c r="CJ48" i="39"/>
  <c r="CL23" i="39"/>
  <c r="CL48" i="39"/>
  <c r="CN23" i="39"/>
  <c r="CN48" i="39"/>
  <c r="CP23" i="39"/>
  <c r="CP48" i="39"/>
  <c r="CQ48" i="39"/>
  <c r="CH22" i="39"/>
  <c r="CH47" i="39"/>
  <c r="CJ22" i="39"/>
  <c r="CJ47" i="39"/>
  <c r="CL22" i="39"/>
  <c r="CL47" i="39"/>
  <c r="CN22" i="39"/>
  <c r="CN47" i="39"/>
  <c r="CP22" i="39"/>
  <c r="CP47" i="39"/>
  <c r="CQ47" i="39"/>
  <c r="CH21" i="39"/>
  <c r="CH46" i="39"/>
  <c r="CJ21" i="39"/>
  <c r="CJ46" i="39"/>
  <c r="CL21" i="39"/>
  <c r="CL46" i="39"/>
  <c r="CN21" i="39"/>
  <c r="CN46" i="39"/>
  <c r="CP21" i="39"/>
  <c r="CP46" i="39"/>
  <c r="CQ46" i="39"/>
  <c r="CH17" i="39"/>
  <c r="CH43" i="39"/>
  <c r="CJ17" i="39"/>
  <c r="CJ43" i="39"/>
  <c r="CL17" i="39"/>
  <c r="CL43" i="39"/>
  <c r="CN17" i="39"/>
  <c r="CN43" i="39"/>
  <c r="CP17" i="39"/>
  <c r="CP43" i="39"/>
  <c r="CQ43" i="39"/>
  <c r="CH16" i="39"/>
  <c r="CH42" i="39"/>
  <c r="CJ16" i="39"/>
  <c r="CJ42" i="39"/>
  <c r="CL16" i="39"/>
  <c r="CL42" i="39"/>
  <c r="CN16" i="39"/>
  <c r="CN42" i="39"/>
  <c r="CP16" i="39"/>
  <c r="CP42" i="39"/>
  <c r="CQ42" i="39"/>
  <c r="CH15" i="39"/>
  <c r="CH41" i="39"/>
  <c r="CJ15" i="39"/>
  <c r="CJ41" i="39"/>
  <c r="CL15" i="39"/>
  <c r="CL41" i="39"/>
  <c r="CN15" i="39"/>
  <c r="CN41" i="39"/>
  <c r="CP15" i="39"/>
  <c r="CP41" i="39"/>
  <c r="CQ41" i="39"/>
  <c r="CH14" i="39"/>
  <c r="CH40" i="39"/>
  <c r="CJ14" i="39"/>
  <c r="CJ40" i="39"/>
  <c r="CL14" i="39"/>
  <c r="CL40" i="39"/>
  <c r="CN14" i="39"/>
  <c r="CN40" i="39"/>
  <c r="CP14" i="39"/>
  <c r="CP40" i="39"/>
  <c r="CQ40" i="39"/>
  <c r="CH13" i="39"/>
  <c r="CH39" i="39"/>
  <c r="CJ13" i="39"/>
  <c r="CJ39" i="39"/>
  <c r="CL13" i="39"/>
  <c r="CL39" i="39"/>
  <c r="CN13" i="39"/>
  <c r="CN39" i="39"/>
  <c r="CP13" i="39"/>
  <c r="CP39" i="39"/>
  <c r="CQ39" i="39"/>
  <c r="CH35" i="39"/>
  <c r="CJ35" i="39"/>
  <c r="CL35" i="39"/>
  <c r="CN35" i="39"/>
  <c r="CP35" i="39"/>
  <c r="CQ35" i="39"/>
  <c r="CH34" i="39"/>
  <c r="CJ34" i="39"/>
  <c r="CL34" i="39"/>
  <c r="CN34" i="39"/>
  <c r="CP34" i="39"/>
  <c r="CQ34" i="39"/>
  <c r="CQ33" i="39"/>
  <c r="CQ32" i="39"/>
  <c r="CQ31" i="39"/>
  <c r="CQ30" i="39"/>
  <c r="CQ27" i="39"/>
  <c r="CQ26" i="39"/>
  <c r="CQ25" i="39"/>
  <c r="CQ24" i="39"/>
  <c r="CQ23" i="39"/>
  <c r="CQ22" i="39"/>
  <c r="CQ21" i="39"/>
  <c r="CQ17" i="39"/>
  <c r="CQ16" i="39"/>
  <c r="CQ15" i="39"/>
  <c r="CQ14" i="39"/>
  <c r="CQ13" i="39"/>
  <c r="CF646" i="39"/>
  <c r="CF645" i="39"/>
  <c r="CF644" i="39"/>
  <c r="CF643" i="39"/>
  <c r="CF640" i="39"/>
  <c r="BW638" i="39"/>
  <c r="BY638" i="39"/>
  <c r="CA638" i="39"/>
  <c r="CC638" i="39"/>
  <c r="CE638" i="39"/>
  <c r="CF638" i="39"/>
  <c r="BW639" i="39"/>
  <c r="BY639" i="39"/>
  <c r="CA639" i="39"/>
  <c r="CC639" i="39"/>
  <c r="CE639" i="39"/>
  <c r="CF639" i="39"/>
  <c r="BW637" i="39"/>
  <c r="BY637" i="39"/>
  <c r="CA637" i="39"/>
  <c r="CC637" i="39"/>
  <c r="CE637" i="39"/>
  <c r="CF637" i="39"/>
  <c r="BW636" i="39"/>
  <c r="BY636" i="39"/>
  <c r="CA636" i="39"/>
  <c r="CC636" i="39"/>
  <c r="CE636" i="39"/>
  <c r="CF636" i="39"/>
  <c r="CF632" i="39"/>
  <c r="CF631" i="39"/>
  <c r="CF628" i="39"/>
  <c r="CF627" i="39"/>
  <c r="CF626" i="39"/>
  <c r="CF625" i="39"/>
  <c r="CF624" i="39"/>
  <c r="CF621" i="39"/>
  <c r="CF620" i="39"/>
  <c r="CF617" i="39"/>
  <c r="CF616" i="39"/>
  <c r="CF615" i="39"/>
  <c r="CF614" i="39"/>
  <c r="CF613" i="39"/>
  <c r="CF612" i="39"/>
  <c r="CF611" i="39"/>
  <c r="CF610" i="39"/>
  <c r="CF609" i="39"/>
  <c r="BW594" i="39"/>
  <c r="BV598" i="39"/>
  <c r="BY594" i="39"/>
  <c r="BX598" i="39"/>
  <c r="CA594" i="39"/>
  <c r="BZ598" i="39"/>
  <c r="CC594" i="39"/>
  <c r="CB598" i="39"/>
  <c r="CE594" i="39"/>
  <c r="CD598" i="39"/>
  <c r="CF598" i="39"/>
  <c r="BW593" i="39"/>
  <c r="BV597" i="39"/>
  <c r="BY593" i="39"/>
  <c r="BX597" i="39"/>
  <c r="CA593" i="39"/>
  <c r="BZ597" i="39"/>
  <c r="CC593" i="39"/>
  <c r="CB597" i="39"/>
  <c r="CE593" i="39"/>
  <c r="CD597" i="39"/>
  <c r="CF597" i="39"/>
  <c r="CF594" i="39"/>
  <c r="CF593" i="39"/>
  <c r="CF563" i="39"/>
  <c r="CF562" i="39"/>
  <c r="CF561" i="39"/>
  <c r="CF560" i="39"/>
  <c r="CF559" i="39"/>
  <c r="CF555" i="39"/>
  <c r="CF554" i="39"/>
  <c r="CF551" i="39"/>
  <c r="CF550" i="39"/>
  <c r="CF549" i="39"/>
  <c r="CF548" i="39"/>
  <c r="CF547" i="39"/>
  <c r="BV353" i="39"/>
  <c r="R353" i="39"/>
  <c r="BX353" i="39"/>
  <c r="BZ353" i="39"/>
  <c r="CB353" i="39"/>
  <c r="CD353" i="39"/>
  <c r="CF353" i="39"/>
  <c r="BV352" i="39"/>
  <c r="R352" i="39"/>
  <c r="BX352" i="39"/>
  <c r="BZ352" i="39"/>
  <c r="CB352" i="39"/>
  <c r="CD352" i="39"/>
  <c r="CF352" i="39"/>
  <c r="BV351" i="39"/>
  <c r="R351" i="39"/>
  <c r="BX351" i="39"/>
  <c r="BZ351" i="39"/>
  <c r="CB351" i="39"/>
  <c r="CD351" i="39"/>
  <c r="CF351" i="39"/>
  <c r="BV350" i="39"/>
  <c r="R350" i="39"/>
  <c r="BX350" i="39"/>
  <c r="BZ350" i="39"/>
  <c r="CB350" i="39"/>
  <c r="CD350" i="39"/>
  <c r="CF350" i="39"/>
  <c r="BV349" i="39"/>
  <c r="R349" i="39"/>
  <c r="BX349" i="39"/>
  <c r="BZ349" i="39"/>
  <c r="CB349" i="39"/>
  <c r="CD349" i="39"/>
  <c r="CF349" i="39"/>
  <c r="BV348" i="39"/>
  <c r="R348" i="39"/>
  <c r="BX348" i="39"/>
  <c r="BZ348" i="39"/>
  <c r="CB348" i="39"/>
  <c r="CD348" i="39"/>
  <c r="CF348" i="39"/>
  <c r="BV347" i="39"/>
  <c r="R347" i="39"/>
  <c r="BX347" i="39"/>
  <c r="BZ347" i="39"/>
  <c r="CB347" i="39"/>
  <c r="CD347" i="39"/>
  <c r="CF347" i="39"/>
  <c r="BV346" i="39"/>
  <c r="R346" i="39"/>
  <c r="BX346" i="39"/>
  <c r="BZ346" i="39"/>
  <c r="CB346" i="39"/>
  <c r="CD346" i="39"/>
  <c r="CF346" i="39"/>
  <c r="BV345" i="39"/>
  <c r="R345" i="39"/>
  <c r="BX345" i="39"/>
  <c r="BZ345" i="39"/>
  <c r="CB345" i="39"/>
  <c r="CD345" i="39"/>
  <c r="CF345" i="39"/>
  <c r="BV344" i="39"/>
  <c r="R344" i="39"/>
  <c r="BX344" i="39"/>
  <c r="BZ344" i="39"/>
  <c r="CB344" i="39"/>
  <c r="CD344" i="39"/>
  <c r="CF344" i="39"/>
  <c r="BV343" i="39"/>
  <c r="R343" i="39"/>
  <c r="BX343" i="39"/>
  <c r="BZ343" i="39"/>
  <c r="CB343" i="39"/>
  <c r="CD343" i="39"/>
  <c r="CF343" i="39"/>
  <c r="BV342" i="39"/>
  <c r="R342" i="39"/>
  <c r="BX342" i="39"/>
  <c r="BZ342" i="39"/>
  <c r="CB342" i="39"/>
  <c r="CD342" i="39"/>
  <c r="CF342" i="39"/>
  <c r="BV341" i="39"/>
  <c r="R341" i="39"/>
  <c r="BX341" i="39"/>
  <c r="BZ341" i="39"/>
  <c r="CB341" i="39"/>
  <c r="CD341" i="39"/>
  <c r="CF341" i="39"/>
  <c r="BV340" i="39"/>
  <c r="R340" i="39"/>
  <c r="BX340" i="39"/>
  <c r="BZ340" i="39"/>
  <c r="CB340" i="39"/>
  <c r="CD340" i="39"/>
  <c r="CF340" i="39"/>
  <c r="BV339" i="39"/>
  <c r="R339" i="39"/>
  <c r="BX339" i="39"/>
  <c r="BZ339" i="39"/>
  <c r="CB339" i="39"/>
  <c r="CD339" i="39"/>
  <c r="CF339" i="39"/>
  <c r="BV338" i="39"/>
  <c r="R338" i="39"/>
  <c r="BX338" i="39"/>
  <c r="BZ338" i="39"/>
  <c r="CB338" i="39"/>
  <c r="CD338" i="39"/>
  <c r="CF338" i="39"/>
  <c r="BV337" i="39"/>
  <c r="R337" i="39"/>
  <c r="BX337" i="39"/>
  <c r="BZ337" i="39"/>
  <c r="CB337" i="39"/>
  <c r="CD337" i="39"/>
  <c r="CF337" i="39"/>
  <c r="BV336" i="39"/>
  <c r="R336" i="39"/>
  <c r="BX336" i="39"/>
  <c r="BZ336" i="39"/>
  <c r="CB336" i="39"/>
  <c r="CD336" i="39"/>
  <c r="CF336" i="39"/>
  <c r="BV335" i="39"/>
  <c r="R335" i="39"/>
  <c r="BX335" i="39"/>
  <c r="BZ335" i="39"/>
  <c r="CB335" i="39"/>
  <c r="CD335" i="39"/>
  <c r="CF335" i="39"/>
  <c r="BV334" i="39"/>
  <c r="R334" i="39"/>
  <c r="BX334" i="39"/>
  <c r="BZ334" i="39"/>
  <c r="CB334" i="39"/>
  <c r="CD334" i="39"/>
  <c r="CF334" i="39"/>
  <c r="BV333" i="39"/>
  <c r="R333" i="39"/>
  <c r="BX333" i="39"/>
  <c r="BZ333" i="39"/>
  <c r="CB333" i="39"/>
  <c r="CD333" i="39"/>
  <c r="CF333" i="39"/>
  <c r="BV332" i="39"/>
  <c r="R332" i="39"/>
  <c r="BX332" i="39"/>
  <c r="BZ332" i="39"/>
  <c r="CB332" i="39"/>
  <c r="CD332" i="39"/>
  <c r="CF332" i="39"/>
  <c r="BV331" i="39"/>
  <c r="R331" i="39"/>
  <c r="BX331" i="39"/>
  <c r="BZ331" i="39"/>
  <c r="CB331" i="39"/>
  <c r="CD331" i="39"/>
  <c r="CF331" i="39"/>
  <c r="BV330" i="39"/>
  <c r="R330" i="39"/>
  <c r="BX330" i="39"/>
  <c r="BZ330" i="39"/>
  <c r="CB330" i="39"/>
  <c r="CD330" i="39"/>
  <c r="CF330" i="39"/>
  <c r="BV326" i="39"/>
  <c r="R326" i="39"/>
  <c r="BX326" i="39"/>
  <c r="BZ326" i="39"/>
  <c r="CB326" i="39"/>
  <c r="CD326" i="39"/>
  <c r="CF326" i="39"/>
  <c r="BV325" i="39"/>
  <c r="R325" i="39"/>
  <c r="BX325" i="39"/>
  <c r="BZ325" i="39"/>
  <c r="CB325" i="39"/>
  <c r="CD325" i="39"/>
  <c r="CF325" i="39"/>
  <c r="BV324" i="39"/>
  <c r="R324" i="39"/>
  <c r="BX324" i="39"/>
  <c r="BZ324" i="39"/>
  <c r="CB324" i="39"/>
  <c r="CD324" i="39"/>
  <c r="CF324" i="39"/>
  <c r="BV323" i="39"/>
  <c r="R323" i="39"/>
  <c r="BX323" i="39"/>
  <c r="BZ323" i="39"/>
  <c r="CB323" i="39"/>
  <c r="CD323" i="39"/>
  <c r="CF323" i="39"/>
  <c r="BV322" i="39"/>
  <c r="R322" i="39"/>
  <c r="BX322" i="39"/>
  <c r="BZ322" i="39"/>
  <c r="CB322" i="39"/>
  <c r="CD322" i="39"/>
  <c r="CF322" i="39"/>
  <c r="BV321" i="39"/>
  <c r="R321" i="39"/>
  <c r="BX321" i="39"/>
  <c r="BZ321" i="39"/>
  <c r="CB321" i="39"/>
  <c r="CD321" i="39"/>
  <c r="CF321" i="39"/>
  <c r="BV320" i="39"/>
  <c r="R320" i="39"/>
  <c r="BX320" i="39"/>
  <c r="BZ320" i="39"/>
  <c r="CB320" i="39"/>
  <c r="CD320" i="39"/>
  <c r="CF320" i="39"/>
  <c r="BV319" i="39"/>
  <c r="R319" i="39"/>
  <c r="BX319" i="39"/>
  <c r="BZ319" i="39"/>
  <c r="CB319" i="39"/>
  <c r="CD319" i="39"/>
  <c r="CF319" i="39"/>
  <c r="BV318" i="39"/>
  <c r="R318" i="39"/>
  <c r="BX318" i="39"/>
  <c r="BZ318" i="39"/>
  <c r="CB318" i="39"/>
  <c r="CD318" i="39"/>
  <c r="CF318" i="39"/>
  <c r="BV317" i="39"/>
  <c r="R317" i="39"/>
  <c r="BX317" i="39"/>
  <c r="BZ317" i="39"/>
  <c r="CB317" i="39"/>
  <c r="CD317" i="39"/>
  <c r="CF317" i="39"/>
  <c r="BV316" i="39"/>
  <c r="R316" i="39"/>
  <c r="BX316" i="39"/>
  <c r="BZ316" i="39"/>
  <c r="CB316" i="39"/>
  <c r="CD316" i="39"/>
  <c r="CF316" i="39"/>
  <c r="BV315" i="39"/>
  <c r="R315" i="39"/>
  <c r="BX315" i="39"/>
  <c r="BZ315" i="39"/>
  <c r="CB315" i="39"/>
  <c r="CD315" i="39"/>
  <c r="CF315" i="39"/>
  <c r="BV314" i="39"/>
  <c r="R314" i="39"/>
  <c r="BX314" i="39"/>
  <c r="BZ314" i="39"/>
  <c r="CB314" i="39"/>
  <c r="CD314" i="39"/>
  <c r="CF314" i="39"/>
  <c r="BV313" i="39"/>
  <c r="R313" i="39"/>
  <c r="BX313" i="39"/>
  <c r="BZ313" i="39"/>
  <c r="CB313" i="39"/>
  <c r="CD313" i="39"/>
  <c r="CF313" i="39"/>
  <c r="BV312" i="39"/>
  <c r="R312" i="39"/>
  <c r="BX312" i="39"/>
  <c r="BZ312" i="39"/>
  <c r="CB312" i="39"/>
  <c r="CD312" i="39"/>
  <c r="CF312" i="39"/>
  <c r="BV311" i="39"/>
  <c r="R311" i="39"/>
  <c r="BX311" i="39"/>
  <c r="BZ311" i="39"/>
  <c r="CB311" i="39"/>
  <c r="CD311" i="39"/>
  <c r="CF311" i="39"/>
  <c r="BV310" i="39"/>
  <c r="R310" i="39"/>
  <c r="BX310" i="39"/>
  <c r="BZ310" i="39"/>
  <c r="CB310" i="39"/>
  <c r="CD310" i="39"/>
  <c r="CF310" i="39"/>
  <c r="BV309" i="39"/>
  <c r="R309" i="39"/>
  <c r="BX309" i="39"/>
  <c r="BZ309" i="39"/>
  <c r="CB309" i="39"/>
  <c r="CD309" i="39"/>
  <c r="CF309" i="39"/>
  <c r="BV308" i="39"/>
  <c r="R308" i="39"/>
  <c r="BX308" i="39"/>
  <c r="BZ308" i="39"/>
  <c r="CB308" i="39"/>
  <c r="CD308" i="39"/>
  <c r="CF308" i="39"/>
  <c r="BV307" i="39"/>
  <c r="R307" i="39"/>
  <c r="BX307" i="39"/>
  <c r="BZ307" i="39"/>
  <c r="CB307" i="39"/>
  <c r="CD307" i="39"/>
  <c r="CF307" i="39"/>
  <c r="BW59" i="39"/>
  <c r="BY59" i="39"/>
  <c r="CA59" i="39"/>
  <c r="CC59" i="39"/>
  <c r="CE59" i="39"/>
  <c r="CF59" i="39"/>
  <c r="BW58" i="39"/>
  <c r="BY58" i="39"/>
  <c r="CA58" i="39"/>
  <c r="CC58" i="39"/>
  <c r="CE58" i="39"/>
  <c r="CF58" i="39"/>
  <c r="BW33" i="39"/>
  <c r="BW57" i="39"/>
  <c r="BY33" i="39"/>
  <c r="BY57" i="39"/>
  <c r="CA33" i="39"/>
  <c r="CA57" i="39"/>
  <c r="CC33" i="39"/>
  <c r="CC57" i="39"/>
  <c r="CE33" i="39"/>
  <c r="CE57" i="39"/>
  <c r="CF57" i="39"/>
  <c r="BW32" i="39"/>
  <c r="BW56" i="39"/>
  <c r="BY32" i="39"/>
  <c r="BY56" i="39"/>
  <c r="CA32" i="39"/>
  <c r="CA56" i="39"/>
  <c r="CC32" i="39"/>
  <c r="CC56" i="39"/>
  <c r="CE32" i="39"/>
  <c r="CE56" i="39"/>
  <c r="CF56" i="39"/>
  <c r="BW31" i="39"/>
  <c r="BW55" i="39"/>
  <c r="BY31" i="39"/>
  <c r="BY55" i="39"/>
  <c r="CA31" i="39"/>
  <c r="CA55" i="39"/>
  <c r="CC31" i="39"/>
  <c r="CC55" i="39"/>
  <c r="CE31" i="39"/>
  <c r="CE55" i="39"/>
  <c r="CF55" i="39"/>
  <c r="BW30" i="39"/>
  <c r="BW54" i="39"/>
  <c r="BY30" i="39"/>
  <c r="BY54" i="39"/>
  <c r="CA30" i="39"/>
  <c r="CA54" i="39"/>
  <c r="CC30" i="39"/>
  <c r="CC54" i="39"/>
  <c r="CE30" i="39"/>
  <c r="CE54" i="39"/>
  <c r="CF54" i="39"/>
  <c r="BW27" i="39"/>
  <c r="BW52" i="39"/>
  <c r="BY27" i="39"/>
  <c r="BY52" i="39"/>
  <c r="CA27" i="39"/>
  <c r="CA52" i="39"/>
  <c r="CC27" i="39"/>
  <c r="CC52" i="39"/>
  <c r="CE27" i="39"/>
  <c r="CE52" i="39"/>
  <c r="CF52" i="39"/>
  <c r="BW26" i="39"/>
  <c r="BW51" i="39"/>
  <c r="BY26" i="39"/>
  <c r="BY51" i="39"/>
  <c r="CA26" i="39"/>
  <c r="CA51" i="39"/>
  <c r="CC26" i="39"/>
  <c r="CC51" i="39"/>
  <c r="CE26" i="39"/>
  <c r="CE51" i="39"/>
  <c r="CF51" i="39"/>
  <c r="BW25" i="39"/>
  <c r="BW50" i="39"/>
  <c r="BY25" i="39"/>
  <c r="BY50" i="39"/>
  <c r="CA25" i="39"/>
  <c r="CA50" i="39"/>
  <c r="CC25" i="39"/>
  <c r="CC50" i="39"/>
  <c r="CE25" i="39"/>
  <c r="CE50" i="39"/>
  <c r="CF50" i="39"/>
  <c r="BW24" i="39"/>
  <c r="BW49" i="39"/>
  <c r="BY24" i="39"/>
  <c r="BY49" i="39"/>
  <c r="CA24" i="39"/>
  <c r="CA49" i="39"/>
  <c r="CC24" i="39"/>
  <c r="CC49" i="39"/>
  <c r="CE24" i="39"/>
  <c r="CE49" i="39"/>
  <c r="CF49" i="39"/>
  <c r="BW23" i="39"/>
  <c r="BW48" i="39"/>
  <c r="BY23" i="39"/>
  <c r="BY48" i="39"/>
  <c r="CA23" i="39"/>
  <c r="CA48" i="39"/>
  <c r="CC23" i="39"/>
  <c r="CC48" i="39"/>
  <c r="CE23" i="39"/>
  <c r="CE48" i="39"/>
  <c r="CF48" i="39"/>
  <c r="BW22" i="39"/>
  <c r="BW47" i="39"/>
  <c r="BY22" i="39"/>
  <c r="BY47" i="39"/>
  <c r="CA22" i="39"/>
  <c r="CA47" i="39"/>
  <c r="CC22" i="39"/>
  <c r="CC47" i="39"/>
  <c r="CE22" i="39"/>
  <c r="CE47" i="39"/>
  <c r="CF47" i="39"/>
  <c r="BW21" i="39"/>
  <c r="BW46" i="39"/>
  <c r="BY21" i="39"/>
  <c r="BY46" i="39"/>
  <c r="CA21" i="39"/>
  <c r="CA46" i="39"/>
  <c r="CC21" i="39"/>
  <c r="CC46" i="39"/>
  <c r="CE21" i="39"/>
  <c r="CE46" i="39"/>
  <c r="CF46" i="39"/>
  <c r="BW17" i="39"/>
  <c r="BW43" i="39"/>
  <c r="BY17" i="39"/>
  <c r="BY43" i="39"/>
  <c r="CA17" i="39"/>
  <c r="CA43" i="39"/>
  <c r="CC17" i="39"/>
  <c r="CC43" i="39"/>
  <c r="CE17" i="39"/>
  <c r="CE43" i="39"/>
  <c r="CF43" i="39"/>
  <c r="BW16" i="39"/>
  <c r="BW42" i="39"/>
  <c r="BY16" i="39"/>
  <c r="BY42" i="39"/>
  <c r="CA16" i="39"/>
  <c r="CA42" i="39"/>
  <c r="CC16" i="39"/>
  <c r="CC42" i="39"/>
  <c r="CE16" i="39"/>
  <c r="CE42" i="39"/>
  <c r="CF42" i="39"/>
  <c r="BW15" i="39"/>
  <c r="BW41" i="39"/>
  <c r="BY15" i="39"/>
  <c r="BY41" i="39"/>
  <c r="CA15" i="39"/>
  <c r="CA41" i="39"/>
  <c r="CC15" i="39"/>
  <c r="CC41" i="39"/>
  <c r="CE15" i="39"/>
  <c r="CE41" i="39"/>
  <c r="CF41" i="39"/>
  <c r="BW14" i="39"/>
  <c r="BW40" i="39"/>
  <c r="BY14" i="39"/>
  <c r="BY40" i="39"/>
  <c r="CA14" i="39"/>
  <c r="CA40" i="39"/>
  <c r="CC14" i="39"/>
  <c r="CC40" i="39"/>
  <c r="CE14" i="39"/>
  <c r="CE40" i="39"/>
  <c r="CF40" i="39"/>
  <c r="BW13" i="39"/>
  <c r="BW39" i="39"/>
  <c r="BY13" i="39"/>
  <c r="BY39" i="39"/>
  <c r="CA13" i="39"/>
  <c r="CA39" i="39"/>
  <c r="CC13" i="39"/>
  <c r="CC39" i="39"/>
  <c r="CE13" i="39"/>
  <c r="CE39" i="39"/>
  <c r="CF39" i="39"/>
  <c r="BW35" i="39"/>
  <c r="BY35" i="39"/>
  <c r="CA35" i="39"/>
  <c r="CC35" i="39"/>
  <c r="CE35" i="39"/>
  <c r="CF35" i="39"/>
  <c r="BW34" i="39"/>
  <c r="BY34" i="39"/>
  <c r="CA34" i="39"/>
  <c r="CC34" i="39"/>
  <c r="CE34" i="39"/>
  <c r="CF34" i="39"/>
  <c r="CF33" i="39"/>
  <c r="CF32" i="39"/>
  <c r="CF31" i="39"/>
  <c r="CF30" i="39"/>
  <c r="CF27" i="39"/>
  <c r="CF26" i="39"/>
  <c r="CF25" i="39"/>
  <c r="CF24" i="39"/>
  <c r="CF23" i="39"/>
  <c r="CF22" i="39"/>
  <c r="CF21" i="39"/>
  <c r="CF17" i="39"/>
  <c r="CF16" i="39"/>
  <c r="CF15" i="39"/>
  <c r="CF14" i="39"/>
  <c r="CF13" i="39"/>
  <c r="BU646" i="39"/>
  <c r="BU645" i="39"/>
  <c r="BU644" i="39"/>
  <c r="BU643" i="39"/>
  <c r="BU640" i="39"/>
  <c r="BL639" i="39"/>
  <c r="BN639" i="39"/>
  <c r="BP639" i="39"/>
  <c r="BR639" i="39"/>
  <c r="BT639" i="39"/>
  <c r="BU639" i="39"/>
  <c r="BL638" i="39"/>
  <c r="BN638" i="39"/>
  <c r="BP638" i="39"/>
  <c r="BR638" i="39"/>
  <c r="BT638" i="39"/>
  <c r="BU638" i="39"/>
  <c r="BL637" i="39"/>
  <c r="BN637" i="39"/>
  <c r="BP637" i="39"/>
  <c r="BR637" i="39"/>
  <c r="BT637" i="39"/>
  <c r="BU637" i="39"/>
  <c r="BL636" i="39"/>
  <c r="BN636" i="39"/>
  <c r="BP636" i="39"/>
  <c r="BR636" i="39"/>
  <c r="BT636" i="39"/>
  <c r="BU636" i="39"/>
  <c r="BU632" i="39"/>
  <c r="BU631" i="39"/>
  <c r="BU628" i="39"/>
  <c r="BU627" i="39"/>
  <c r="BU626" i="39"/>
  <c r="BU625" i="39"/>
  <c r="BU624" i="39"/>
  <c r="BU621" i="39"/>
  <c r="BU620" i="39"/>
  <c r="BU617" i="39"/>
  <c r="BU616" i="39"/>
  <c r="BU615" i="39"/>
  <c r="BU614" i="39"/>
  <c r="BU613" i="39"/>
  <c r="BU612" i="39"/>
  <c r="BU611" i="39"/>
  <c r="BU610" i="39"/>
  <c r="BU609" i="39"/>
  <c r="BL594" i="39"/>
  <c r="BK598" i="39"/>
  <c r="BN594" i="39"/>
  <c r="BM598" i="39"/>
  <c r="BP594" i="39"/>
  <c r="BO598" i="39"/>
  <c r="BR594" i="39"/>
  <c r="BQ598" i="39"/>
  <c r="BT594" i="39"/>
  <c r="BS598" i="39"/>
  <c r="BU598" i="39"/>
  <c r="BL593" i="39"/>
  <c r="BK597" i="39"/>
  <c r="BN593" i="39"/>
  <c r="BM597" i="39"/>
  <c r="BP593" i="39"/>
  <c r="BO597" i="39"/>
  <c r="BR593" i="39"/>
  <c r="BQ597" i="39"/>
  <c r="BT593" i="39"/>
  <c r="BS597" i="39"/>
  <c r="BU597" i="39"/>
  <c r="BU594" i="39"/>
  <c r="BU593" i="39"/>
  <c r="BU563" i="39"/>
  <c r="BU562" i="39"/>
  <c r="BU561" i="39"/>
  <c r="BU560" i="39"/>
  <c r="BU559" i="39"/>
  <c r="BU555" i="39"/>
  <c r="BU554" i="39"/>
  <c r="BU551" i="39"/>
  <c r="BU550" i="39"/>
  <c r="BU549" i="39"/>
  <c r="BU548" i="39"/>
  <c r="BU547" i="39"/>
  <c r="BK303" i="39"/>
  <c r="R303" i="39"/>
  <c r="BM303" i="39"/>
  <c r="BO303" i="39"/>
  <c r="BQ303" i="39"/>
  <c r="BS303" i="39"/>
  <c r="BU303" i="39"/>
  <c r="BK302" i="39"/>
  <c r="R302" i="39"/>
  <c r="BM302" i="39"/>
  <c r="BO302" i="39"/>
  <c r="BQ302" i="39"/>
  <c r="BS302" i="39"/>
  <c r="BU302" i="39"/>
  <c r="BK301" i="39"/>
  <c r="R301" i="39"/>
  <c r="BM301" i="39"/>
  <c r="BO301" i="39"/>
  <c r="BQ301" i="39"/>
  <c r="BS301" i="39"/>
  <c r="BU301" i="39"/>
  <c r="BK300" i="39"/>
  <c r="R300" i="39"/>
  <c r="BM300" i="39"/>
  <c r="BO300" i="39"/>
  <c r="BQ300" i="39"/>
  <c r="BS300" i="39"/>
  <c r="BU300" i="39"/>
  <c r="BK299" i="39"/>
  <c r="R299" i="39"/>
  <c r="BM299" i="39"/>
  <c r="BO299" i="39"/>
  <c r="BQ299" i="39"/>
  <c r="BS299" i="39"/>
  <c r="BU299" i="39"/>
  <c r="BK298" i="39"/>
  <c r="R298" i="39"/>
  <c r="BM298" i="39"/>
  <c r="BO298" i="39"/>
  <c r="BQ298" i="39"/>
  <c r="BS298" i="39"/>
  <c r="BU298" i="39"/>
  <c r="BK297" i="39"/>
  <c r="R297" i="39"/>
  <c r="BM297" i="39"/>
  <c r="BO297" i="39"/>
  <c r="BQ297" i="39"/>
  <c r="BS297" i="39"/>
  <c r="BU297" i="39"/>
  <c r="BK296" i="39"/>
  <c r="R296" i="39"/>
  <c r="BM296" i="39"/>
  <c r="BO296" i="39"/>
  <c r="BQ296" i="39"/>
  <c r="BS296" i="39"/>
  <c r="BU296" i="39"/>
  <c r="BK295" i="39"/>
  <c r="R295" i="39"/>
  <c r="BM295" i="39"/>
  <c r="BO295" i="39"/>
  <c r="BQ295" i="39"/>
  <c r="BS295" i="39"/>
  <c r="BU295" i="39"/>
  <c r="BK294" i="39"/>
  <c r="R294" i="39"/>
  <c r="BM294" i="39"/>
  <c r="BO294" i="39"/>
  <c r="BQ294" i="39"/>
  <c r="BS294" i="39"/>
  <c r="BU294" i="39"/>
  <c r="BK293" i="39"/>
  <c r="R293" i="39"/>
  <c r="BM293" i="39"/>
  <c r="BO293" i="39"/>
  <c r="BQ293" i="39"/>
  <c r="BS293" i="39"/>
  <c r="BU293" i="39"/>
  <c r="BK292" i="39"/>
  <c r="R292" i="39"/>
  <c r="BM292" i="39"/>
  <c r="BO292" i="39"/>
  <c r="BQ292" i="39"/>
  <c r="BS292" i="39"/>
  <c r="BU292" i="39"/>
  <c r="BK291" i="39"/>
  <c r="R291" i="39"/>
  <c r="BM291" i="39"/>
  <c r="BO291" i="39"/>
  <c r="BQ291" i="39"/>
  <c r="BS291" i="39"/>
  <c r="BU291" i="39"/>
  <c r="BK290" i="39"/>
  <c r="R290" i="39"/>
  <c r="BM290" i="39"/>
  <c r="BO290" i="39"/>
  <c r="BQ290" i="39"/>
  <c r="BS290" i="39"/>
  <c r="BU290" i="39"/>
  <c r="BK289" i="39"/>
  <c r="R289" i="39"/>
  <c r="BM289" i="39"/>
  <c r="BO289" i="39"/>
  <c r="BQ289" i="39"/>
  <c r="BS289" i="39"/>
  <c r="BU289" i="39"/>
  <c r="BK288" i="39"/>
  <c r="R288" i="39"/>
  <c r="BM288" i="39"/>
  <c r="BO288" i="39"/>
  <c r="BQ288" i="39"/>
  <c r="BS288" i="39"/>
  <c r="BU288" i="39"/>
  <c r="BK287" i="39"/>
  <c r="R287" i="39"/>
  <c r="BM287" i="39"/>
  <c r="BO287" i="39"/>
  <c r="BQ287" i="39"/>
  <c r="BS287" i="39"/>
  <c r="BU287" i="39"/>
  <c r="BK286" i="39"/>
  <c r="R286" i="39"/>
  <c r="BM286" i="39"/>
  <c r="BO286" i="39"/>
  <c r="BQ286" i="39"/>
  <c r="BS286" i="39"/>
  <c r="BU286" i="39"/>
  <c r="BK285" i="39"/>
  <c r="R285" i="39"/>
  <c r="BM285" i="39"/>
  <c r="BO285" i="39"/>
  <c r="BQ285" i="39"/>
  <c r="BS285" i="39"/>
  <c r="BU285" i="39"/>
  <c r="BK284" i="39"/>
  <c r="R284" i="39"/>
  <c r="BM284" i="39"/>
  <c r="BO284" i="39"/>
  <c r="BQ284" i="39"/>
  <c r="BS284" i="39"/>
  <c r="BU284" i="39"/>
  <c r="BK280" i="39"/>
  <c r="R280" i="39"/>
  <c r="BM280" i="39"/>
  <c r="BO280" i="39"/>
  <c r="BQ280" i="39"/>
  <c r="BS280" i="39"/>
  <c r="BU280" i="39"/>
  <c r="BK279" i="39"/>
  <c r="R279" i="39"/>
  <c r="BM279" i="39"/>
  <c r="BO279" i="39"/>
  <c r="BQ279" i="39"/>
  <c r="BS279" i="39"/>
  <c r="BU279" i="39"/>
  <c r="BK278" i="39"/>
  <c r="R278" i="39"/>
  <c r="BM278" i="39"/>
  <c r="BO278" i="39"/>
  <c r="BQ278" i="39"/>
  <c r="BS278" i="39"/>
  <c r="BU278" i="39"/>
  <c r="BK277" i="39"/>
  <c r="R277" i="39"/>
  <c r="BM277" i="39"/>
  <c r="BO277" i="39"/>
  <c r="BQ277" i="39"/>
  <c r="BS277" i="39"/>
  <c r="BU277" i="39"/>
  <c r="BK276" i="39"/>
  <c r="R276" i="39"/>
  <c r="BM276" i="39"/>
  <c r="BO276" i="39"/>
  <c r="BQ276" i="39"/>
  <c r="BS276" i="39"/>
  <c r="BU276" i="39"/>
  <c r="BK275" i="39"/>
  <c r="R275" i="39"/>
  <c r="BM275" i="39"/>
  <c r="BO275" i="39"/>
  <c r="BQ275" i="39"/>
  <c r="BS275" i="39"/>
  <c r="BU275" i="39"/>
  <c r="BK274" i="39"/>
  <c r="R274" i="39"/>
  <c r="BM274" i="39"/>
  <c r="BO274" i="39"/>
  <c r="BQ274" i="39"/>
  <c r="BS274" i="39"/>
  <c r="BU274" i="39"/>
  <c r="BK273" i="39"/>
  <c r="R273" i="39"/>
  <c r="BM273" i="39"/>
  <c r="BO273" i="39"/>
  <c r="BQ273" i="39"/>
  <c r="BS273" i="39"/>
  <c r="BU273" i="39"/>
  <c r="BK272" i="39"/>
  <c r="R272" i="39"/>
  <c r="BM272" i="39"/>
  <c r="BO272" i="39"/>
  <c r="BQ272" i="39"/>
  <c r="BS272" i="39"/>
  <c r="BU272" i="39"/>
  <c r="BK271" i="39"/>
  <c r="R271" i="39"/>
  <c r="BM271" i="39"/>
  <c r="BO271" i="39"/>
  <c r="BQ271" i="39"/>
  <c r="BS271" i="39"/>
  <c r="BU271" i="39"/>
  <c r="BK270" i="39"/>
  <c r="R270" i="39"/>
  <c r="BM270" i="39"/>
  <c r="BO270" i="39"/>
  <c r="BQ270" i="39"/>
  <c r="BS270" i="39"/>
  <c r="BU270" i="39"/>
  <c r="BK269" i="39"/>
  <c r="R269" i="39"/>
  <c r="BM269" i="39"/>
  <c r="BO269" i="39"/>
  <c r="BQ269" i="39"/>
  <c r="BS269" i="39"/>
  <c r="BU269" i="39"/>
  <c r="BK268" i="39"/>
  <c r="R268" i="39"/>
  <c r="BM268" i="39"/>
  <c r="BO268" i="39"/>
  <c r="BQ268" i="39"/>
  <c r="BS268" i="39"/>
  <c r="BU268" i="39"/>
  <c r="BK267" i="39"/>
  <c r="R267" i="39"/>
  <c r="BM267" i="39"/>
  <c r="BO267" i="39"/>
  <c r="BQ267" i="39"/>
  <c r="BS267" i="39"/>
  <c r="BU267" i="39"/>
  <c r="BK266" i="39"/>
  <c r="R266" i="39"/>
  <c r="BM266" i="39"/>
  <c r="BO266" i="39"/>
  <c r="BQ266" i="39"/>
  <c r="BS266" i="39"/>
  <c r="BU266" i="39"/>
  <c r="BK265" i="39"/>
  <c r="R265" i="39"/>
  <c r="BM265" i="39"/>
  <c r="BO265" i="39"/>
  <c r="BQ265" i="39"/>
  <c r="BS265" i="39"/>
  <c r="BU265" i="39"/>
  <c r="BK264" i="39"/>
  <c r="R264" i="39"/>
  <c r="BM264" i="39"/>
  <c r="BO264" i="39"/>
  <c r="BQ264" i="39"/>
  <c r="BS264" i="39"/>
  <c r="BU264" i="39"/>
  <c r="BK263" i="39"/>
  <c r="R263" i="39"/>
  <c r="BM263" i="39"/>
  <c r="BO263" i="39"/>
  <c r="BQ263" i="39"/>
  <c r="BS263" i="39"/>
  <c r="BU263" i="39"/>
  <c r="BK262" i="39"/>
  <c r="R262" i="39"/>
  <c r="BM262" i="39"/>
  <c r="BO262" i="39"/>
  <c r="BQ262" i="39"/>
  <c r="BS262" i="39"/>
  <c r="BU262" i="39"/>
  <c r="BK261" i="39"/>
  <c r="R261" i="39"/>
  <c r="BM261" i="39"/>
  <c r="BO261" i="39"/>
  <c r="BQ261" i="39"/>
  <c r="BS261" i="39"/>
  <c r="BU261" i="39"/>
  <c r="BL59" i="39"/>
  <c r="BN59" i="39"/>
  <c r="BP59" i="39"/>
  <c r="BR59" i="39"/>
  <c r="BT59" i="39"/>
  <c r="BU59" i="39"/>
  <c r="BL58" i="39"/>
  <c r="BN58" i="39"/>
  <c r="BP58" i="39"/>
  <c r="BR58" i="39"/>
  <c r="BT58" i="39"/>
  <c r="BU58" i="39"/>
  <c r="BL33" i="39"/>
  <c r="BL57" i="39"/>
  <c r="BN33" i="39"/>
  <c r="BN57" i="39"/>
  <c r="BP33" i="39"/>
  <c r="BP57" i="39"/>
  <c r="BR33" i="39"/>
  <c r="BR57" i="39"/>
  <c r="BT33" i="39"/>
  <c r="BT57" i="39"/>
  <c r="BU57" i="39"/>
  <c r="BL32" i="39"/>
  <c r="BL56" i="39"/>
  <c r="BN32" i="39"/>
  <c r="BN56" i="39"/>
  <c r="BP32" i="39"/>
  <c r="BP56" i="39"/>
  <c r="BR32" i="39"/>
  <c r="BR56" i="39"/>
  <c r="BT32" i="39"/>
  <c r="BT56" i="39"/>
  <c r="BU56" i="39"/>
  <c r="BL31" i="39"/>
  <c r="BL55" i="39"/>
  <c r="BN31" i="39"/>
  <c r="BN55" i="39"/>
  <c r="BP31" i="39"/>
  <c r="BP55" i="39"/>
  <c r="BR31" i="39"/>
  <c r="BR55" i="39"/>
  <c r="BT31" i="39"/>
  <c r="BT55" i="39"/>
  <c r="BU55" i="39"/>
  <c r="BL30" i="39"/>
  <c r="BL54" i="39"/>
  <c r="BN30" i="39"/>
  <c r="BN54" i="39"/>
  <c r="BP30" i="39"/>
  <c r="BP54" i="39"/>
  <c r="BR30" i="39"/>
  <c r="BR54" i="39"/>
  <c r="BT30" i="39"/>
  <c r="BT54" i="39"/>
  <c r="BU54" i="39"/>
  <c r="BL27" i="39"/>
  <c r="BL52" i="39"/>
  <c r="BN27" i="39"/>
  <c r="BN52" i="39"/>
  <c r="BP27" i="39"/>
  <c r="BP52" i="39"/>
  <c r="BR27" i="39"/>
  <c r="BR52" i="39"/>
  <c r="BT27" i="39"/>
  <c r="BT52" i="39"/>
  <c r="BU52" i="39"/>
  <c r="BL26" i="39"/>
  <c r="BL51" i="39"/>
  <c r="BN26" i="39"/>
  <c r="BN51" i="39"/>
  <c r="BP26" i="39"/>
  <c r="BP51" i="39"/>
  <c r="BR26" i="39"/>
  <c r="BR51" i="39"/>
  <c r="BT26" i="39"/>
  <c r="BT51" i="39"/>
  <c r="BU51" i="39"/>
  <c r="BL25" i="39"/>
  <c r="BL50" i="39"/>
  <c r="BN25" i="39"/>
  <c r="BN50" i="39"/>
  <c r="BP25" i="39"/>
  <c r="BP50" i="39"/>
  <c r="BR25" i="39"/>
  <c r="BR50" i="39"/>
  <c r="BT25" i="39"/>
  <c r="BT50" i="39"/>
  <c r="BU50" i="39"/>
  <c r="BL24" i="39"/>
  <c r="BL49" i="39"/>
  <c r="BN24" i="39"/>
  <c r="BN49" i="39"/>
  <c r="BP24" i="39"/>
  <c r="BP49" i="39"/>
  <c r="BR24" i="39"/>
  <c r="BR49" i="39"/>
  <c r="BT24" i="39"/>
  <c r="BT49" i="39"/>
  <c r="BU49" i="39"/>
  <c r="BL23" i="39"/>
  <c r="BL48" i="39"/>
  <c r="BN23" i="39"/>
  <c r="BN48" i="39"/>
  <c r="BP23" i="39"/>
  <c r="BP48" i="39"/>
  <c r="BR23" i="39"/>
  <c r="BR48" i="39"/>
  <c r="BT23" i="39"/>
  <c r="BT48" i="39"/>
  <c r="BU48" i="39"/>
  <c r="BL22" i="39"/>
  <c r="BL47" i="39"/>
  <c r="BN22" i="39"/>
  <c r="BN47" i="39"/>
  <c r="BP22" i="39"/>
  <c r="BP47" i="39"/>
  <c r="BR22" i="39"/>
  <c r="BR47" i="39"/>
  <c r="BT22" i="39"/>
  <c r="BT47" i="39"/>
  <c r="BU47" i="39"/>
  <c r="BL21" i="39"/>
  <c r="BL46" i="39"/>
  <c r="BN21" i="39"/>
  <c r="BN46" i="39"/>
  <c r="BP21" i="39"/>
  <c r="BP46" i="39"/>
  <c r="BR21" i="39"/>
  <c r="BR46" i="39"/>
  <c r="BT21" i="39"/>
  <c r="BT46" i="39"/>
  <c r="BU46" i="39"/>
  <c r="BL17" i="39"/>
  <c r="BL43" i="39"/>
  <c r="BN17" i="39"/>
  <c r="BN43" i="39"/>
  <c r="BP17" i="39"/>
  <c r="BP43" i="39"/>
  <c r="BR17" i="39"/>
  <c r="BR43" i="39"/>
  <c r="BT17" i="39"/>
  <c r="BT43" i="39"/>
  <c r="BU43" i="39"/>
  <c r="BL16" i="39"/>
  <c r="BL42" i="39"/>
  <c r="BN16" i="39"/>
  <c r="BN42" i="39"/>
  <c r="BP16" i="39"/>
  <c r="BP42" i="39"/>
  <c r="BR16" i="39"/>
  <c r="BR42" i="39"/>
  <c r="BT16" i="39"/>
  <c r="BT42" i="39"/>
  <c r="BU42" i="39"/>
  <c r="BL15" i="39"/>
  <c r="BL41" i="39"/>
  <c r="BN15" i="39"/>
  <c r="BN41" i="39"/>
  <c r="BP15" i="39"/>
  <c r="BP41" i="39"/>
  <c r="BR15" i="39"/>
  <c r="BR41" i="39"/>
  <c r="BT15" i="39"/>
  <c r="BT41" i="39"/>
  <c r="BU41" i="39"/>
  <c r="BL14" i="39"/>
  <c r="BL40" i="39"/>
  <c r="BN14" i="39"/>
  <c r="BN40" i="39"/>
  <c r="BP14" i="39"/>
  <c r="BP40" i="39"/>
  <c r="BR14" i="39"/>
  <c r="BR40" i="39"/>
  <c r="BT14" i="39"/>
  <c r="BT40" i="39"/>
  <c r="BU40" i="39"/>
  <c r="BL13" i="39"/>
  <c r="BL39" i="39"/>
  <c r="BN13" i="39"/>
  <c r="BN39" i="39"/>
  <c r="BP13" i="39"/>
  <c r="BP39" i="39"/>
  <c r="BR13" i="39"/>
  <c r="BR39" i="39"/>
  <c r="BT13" i="39"/>
  <c r="BT39" i="39"/>
  <c r="BU39" i="39"/>
  <c r="BL35" i="39"/>
  <c r="BN35" i="39"/>
  <c r="BP35" i="39"/>
  <c r="BR35" i="39"/>
  <c r="BT35" i="39"/>
  <c r="BU35" i="39"/>
  <c r="BL34" i="39"/>
  <c r="BN34" i="39"/>
  <c r="BP34" i="39"/>
  <c r="BR34" i="39"/>
  <c r="BT34" i="39"/>
  <c r="BU34" i="39"/>
  <c r="BU33" i="39"/>
  <c r="BU32" i="39"/>
  <c r="BU31" i="39"/>
  <c r="BU30" i="39"/>
  <c r="BU27" i="39"/>
  <c r="BU26" i="39"/>
  <c r="BU25" i="39"/>
  <c r="BU24" i="39"/>
  <c r="BU23" i="39"/>
  <c r="BU22" i="39"/>
  <c r="BU21" i="39"/>
  <c r="BU17" i="39"/>
  <c r="BU16" i="39"/>
  <c r="BU15" i="39"/>
  <c r="BU14" i="39"/>
  <c r="BU13" i="39"/>
  <c r="BJ646" i="39"/>
  <c r="BJ645" i="39"/>
  <c r="BJ644" i="39"/>
  <c r="BJ643" i="39"/>
  <c r="BJ640" i="39"/>
  <c r="BA639" i="39"/>
  <c r="BC639" i="39"/>
  <c r="BE639" i="39"/>
  <c r="BG639" i="39"/>
  <c r="BI639" i="39"/>
  <c r="BJ639" i="39"/>
  <c r="BA638" i="39"/>
  <c r="BC638" i="39"/>
  <c r="BE638" i="39"/>
  <c r="BG638" i="39"/>
  <c r="BI638" i="39"/>
  <c r="BJ638" i="39"/>
  <c r="BA637" i="39"/>
  <c r="BC637" i="39"/>
  <c r="BE637" i="39"/>
  <c r="BG637" i="39"/>
  <c r="BI637" i="39"/>
  <c r="BJ637" i="39"/>
  <c r="BA636" i="39"/>
  <c r="BC636" i="39"/>
  <c r="BE636" i="39"/>
  <c r="BG636" i="39"/>
  <c r="BI636" i="39"/>
  <c r="BJ636" i="39"/>
  <c r="BJ632" i="39"/>
  <c r="BJ631" i="39"/>
  <c r="BJ628" i="39"/>
  <c r="BJ627" i="39"/>
  <c r="BJ626" i="39"/>
  <c r="BJ625" i="39"/>
  <c r="BJ624" i="39"/>
  <c r="BJ621" i="39"/>
  <c r="BJ620" i="39"/>
  <c r="BJ617" i="39"/>
  <c r="BJ616" i="39"/>
  <c r="BJ615" i="39"/>
  <c r="BJ614" i="39"/>
  <c r="BJ613" i="39"/>
  <c r="BJ612" i="39"/>
  <c r="BJ611" i="39"/>
  <c r="BJ610" i="39"/>
  <c r="BJ609" i="39"/>
  <c r="BA594" i="39"/>
  <c r="AZ598" i="39"/>
  <c r="BC594" i="39"/>
  <c r="BB598" i="39"/>
  <c r="BE594" i="39"/>
  <c r="BD598" i="39"/>
  <c r="BG594" i="39"/>
  <c r="BF598" i="39"/>
  <c r="BI594" i="39"/>
  <c r="BH598" i="39"/>
  <c r="BJ598" i="39"/>
  <c r="BA593" i="39"/>
  <c r="AZ597" i="39"/>
  <c r="BC593" i="39"/>
  <c r="BB597" i="39"/>
  <c r="BE593" i="39"/>
  <c r="BD597" i="39"/>
  <c r="BG593" i="39"/>
  <c r="BF597" i="39"/>
  <c r="BI593" i="39"/>
  <c r="BH597" i="39"/>
  <c r="BJ597" i="39"/>
  <c r="BJ594" i="39"/>
  <c r="BJ593" i="39"/>
  <c r="BJ563" i="39"/>
  <c r="BJ562" i="39"/>
  <c r="BJ561" i="39"/>
  <c r="BJ560" i="39"/>
  <c r="BJ559" i="39"/>
  <c r="BJ555" i="39"/>
  <c r="BJ554" i="39"/>
  <c r="BJ551" i="39"/>
  <c r="BJ550" i="39"/>
  <c r="BJ549" i="39"/>
  <c r="BJ548" i="39"/>
  <c r="BJ547" i="39"/>
  <c r="AZ257" i="39"/>
  <c r="R257" i="39"/>
  <c r="BB257" i="39"/>
  <c r="BD257" i="39"/>
  <c r="BF257" i="39"/>
  <c r="BH257" i="39"/>
  <c r="BJ257" i="39"/>
  <c r="AZ256" i="39"/>
  <c r="R256" i="39"/>
  <c r="BB256" i="39"/>
  <c r="BD256" i="39"/>
  <c r="BF256" i="39"/>
  <c r="BH256" i="39"/>
  <c r="BJ256" i="39"/>
  <c r="AZ255" i="39"/>
  <c r="R255" i="39"/>
  <c r="BB255" i="39"/>
  <c r="BD255" i="39"/>
  <c r="BF255" i="39"/>
  <c r="BH255" i="39"/>
  <c r="BJ255" i="39"/>
  <c r="AZ254" i="39"/>
  <c r="R254" i="39"/>
  <c r="BB254" i="39"/>
  <c r="BD254" i="39"/>
  <c r="BF254" i="39"/>
  <c r="BH254" i="39"/>
  <c r="BJ254" i="39"/>
  <c r="AZ253" i="39"/>
  <c r="R253" i="39"/>
  <c r="BB253" i="39"/>
  <c r="BD253" i="39"/>
  <c r="BF253" i="39"/>
  <c r="BH253" i="39"/>
  <c r="BJ253" i="39"/>
  <c r="AZ252" i="39"/>
  <c r="R252" i="39"/>
  <c r="BB252" i="39"/>
  <c r="BD252" i="39"/>
  <c r="BF252" i="39"/>
  <c r="BH252" i="39"/>
  <c r="BJ252" i="39"/>
  <c r="AZ251" i="39"/>
  <c r="R251" i="39"/>
  <c r="BB251" i="39"/>
  <c r="BD251" i="39"/>
  <c r="BF251" i="39"/>
  <c r="BH251" i="39"/>
  <c r="BJ251" i="39"/>
  <c r="AZ250" i="39"/>
  <c r="R250" i="39"/>
  <c r="BB250" i="39"/>
  <c r="BD250" i="39"/>
  <c r="BF250" i="39"/>
  <c r="BH250" i="39"/>
  <c r="BJ250" i="39"/>
  <c r="AZ249" i="39"/>
  <c r="R249" i="39"/>
  <c r="BB249" i="39"/>
  <c r="BD249" i="39"/>
  <c r="BF249" i="39"/>
  <c r="BH249" i="39"/>
  <c r="BJ249" i="39"/>
  <c r="AZ248" i="39"/>
  <c r="R248" i="39"/>
  <c r="BB248" i="39"/>
  <c r="BD248" i="39"/>
  <c r="BF248" i="39"/>
  <c r="BH248" i="39"/>
  <c r="BJ248" i="39"/>
  <c r="AZ247" i="39"/>
  <c r="R247" i="39"/>
  <c r="BB247" i="39"/>
  <c r="BD247" i="39"/>
  <c r="BF247" i="39"/>
  <c r="BH247" i="39"/>
  <c r="BJ247" i="39"/>
  <c r="AZ246" i="39"/>
  <c r="R246" i="39"/>
  <c r="BB246" i="39"/>
  <c r="BD246" i="39"/>
  <c r="BF246" i="39"/>
  <c r="BH246" i="39"/>
  <c r="BJ246" i="39"/>
  <c r="AZ245" i="39"/>
  <c r="R245" i="39"/>
  <c r="BB245" i="39"/>
  <c r="BD245" i="39"/>
  <c r="BF245" i="39"/>
  <c r="BH245" i="39"/>
  <c r="BJ245" i="39"/>
  <c r="AZ244" i="39"/>
  <c r="R244" i="39"/>
  <c r="BB244" i="39"/>
  <c r="BD244" i="39"/>
  <c r="BF244" i="39"/>
  <c r="BH244" i="39"/>
  <c r="BJ244" i="39"/>
  <c r="AZ243" i="39"/>
  <c r="R243" i="39"/>
  <c r="BB243" i="39"/>
  <c r="BD243" i="39"/>
  <c r="BF243" i="39"/>
  <c r="BH243" i="39"/>
  <c r="BJ243" i="39"/>
  <c r="AZ242" i="39"/>
  <c r="R242" i="39"/>
  <c r="BB242" i="39"/>
  <c r="BD242" i="39"/>
  <c r="BF242" i="39"/>
  <c r="BH242" i="39"/>
  <c r="BJ242" i="39"/>
  <c r="AZ241" i="39"/>
  <c r="R241" i="39"/>
  <c r="BB241" i="39"/>
  <c r="BD241" i="39"/>
  <c r="BF241" i="39"/>
  <c r="BH241" i="39"/>
  <c r="BJ241" i="39"/>
  <c r="AZ240" i="39"/>
  <c r="R240" i="39"/>
  <c r="BB240" i="39"/>
  <c r="BD240" i="39"/>
  <c r="BF240" i="39"/>
  <c r="BH240" i="39"/>
  <c r="BJ240" i="39"/>
  <c r="AZ239" i="39"/>
  <c r="R239" i="39"/>
  <c r="BB239" i="39"/>
  <c r="BD239" i="39"/>
  <c r="BF239" i="39"/>
  <c r="BH239" i="39"/>
  <c r="BJ239" i="39"/>
  <c r="AZ238" i="39"/>
  <c r="R238" i="39"/>
  <c r="BB238" i="39"/>
  <c r="BD238" i="39"/>
  <c r="BF238" i="39"/>
  <c r="BH238" i="39"/>
  <c r="BJ238" i="39"/>
  <c r="AZ237" i="39"/>
  <c r="R237" i="39"/>
  <c r="BB237" i="39"/>
  <c r="BD237" i="39"/>
  <c r="BF237" i="39"/>
  <c r="BH237" i="39"/>
  <c r="BJ237" i="39"/>
  <c r="AZ236" i="39"/>
  <c r="R236" i="39"/>
  <c r="BB236" i="39"/>
  <c r="BD236" i="39"/>
  <c r="BF236" i="39"/>
  <c r="BH236" i="39"/>
  <c r="BJ236" i="39"/>
  <c r="AZ235" i="39"/>
  <c r="R235" i="39"/>
  <c r="BB235" i="39"/>
  <c r="BD235" i="39"/>
  <c r="BF235" i="39"/>
  <c r="BH235" i="39"/>
  <c r="BJ235" i="39"/>
  <c r="AZ234" i="39"/>
  <c r="R234" i="39"/>
  <c r="BB234" i="39"/>
  <c r="BD234" i="39"/>
  <c r="BF234" i="39"/>
  <c r="BH234" i="39"/>
  <c r="BJ234" i="39"/>
  <c r="AZ230" i="39"/>
  <c r="R230" i="39"/>
  <c r="BB230" i="39"/>
  <c r="BD230" i="39"/>
  <c r="BF230" i="39"/>
  <c r="BH230" i="39"/>
  <c r="BJ230" i="39"/>
  <c r="AZ229" i="39"/>
  <c r="R229" i="39"/>
  <c r="BB229" i="39"/>
  <c r="BD229" i="39"/>
  <c r="BF229" i="39"/>
  <c r="BH229" i="39"/>
  <c r="BJ229" i="39"/>
  <c r="AZ228" i="39"/>
  <c r="R228" i="39"/>
  <c r="BB228" i="39"/>
  <c r="BD228" i="39"/>
  <c r="BF228" i="39"/>
  <c r="BH228" i="39"/>
  <c r="BJ228" i="39"/>
  <c r="AZ227" i="39"/>
  <c r="R227" i="39"/>
  <c r="BB227" i="39"/>
  <c r="BD227" i="39"/>
  <c r="BF227" i="39"/>
  <c r="BH227" i="39"/>
  <c r="BJ227" i="39"/>
  <c r="AZ226" i="39"/>
  <c r="R226" i="39"/>
  <c r="BB226" i="39"/>
  <c r="BD226" i="39"/>
  <c r="BF226" i="39"/>
  <c r="BH226" i="39"/>
  <c r="BJ226" i="39"/>
  <c r="AZ225" i="39"/>
  <c r="R225" i="39"/>
  <c r="BB225" i="39"/>
  <c r="BD225" i="39"/>
  <c r="BF225" i="39"/>
  <c r="BH225" i="39"/>
  <c r="BJ225" i="39"/>
  <c r="AZ224" i="39"/>
  <c r="R224" i="39"/>
  <c r="BB224" i="39"/>
  <c r="BD224" i="39"/>
  <c r="BF224" i="39"/>
  <c r="BH224" i="39"/>
  <c r="BJ224" i="39"/>
  <c r="AZ223" i="39"/>
  <c r="R223" i="39"/>
  <c r="BB223" i="39"/>
  <c r="BD223" i="39"/>
  <c r="BF223" i="39"/>
  <c r="BH223" i="39"/>
  <c r="BJ223" i="39"/>
  <c r="AZ222" i="39"/>
  <c r="R222" i="39"/>
  <c r="BB222" i="39"/>
  <c r="BD222" i="39"/>
  <c r="BF222" i="39"/>
  <c r="BH222" i="39"/>
  <c r="BJ222" i="39"/>
  <c r="AZ221" i="39"/>
  <c r="R221" i="39"/>
  <c r="BB221" i="39"/>
  <c r="BD221" i="39"/>
  <c r="BF221" i="39"/>
  <c r="BH221" i="39"/>
  <c r="BJ221" i="39"/>
  <c r="AZ220" i="39"/>
  <c r="R220" i="39"/>
  <c r="BB220" i="39"/>
  <c r="BD220" i="39"/>
  <c r="BF220" i="39"/>
  <c r="BH220" i="39"/>
  <c r="BJ220" i="39"/>
  <c r="AZ219" i="39"/>
  <c r="R219" i="39"/>
  <c r="BB219" i="39"/>
  <c r="BD219" i="39"/>
  <c r="BF219" i="39"/>
  <c r="BH219" i="39"/>
  <c r="BJ219" i="39"/>
  <c r="AZ218" i="39"/>
  <c r="R218" i="39"/>
  <c r="BB218" i="39"/>
  <c r="BD218" i="39"/>
  <c r="BF218" i="39"/>
  <c r="BH218" i="39"/>
  <c r="BJ218" i="39"/>
  <c r="AZ217" i="39"/>
  <c r="R217" i="39"/>
  <c r="BB217" i="39"/>
  <c r="BD217" i="39"/>
  <c r="BF217" i="39"/>
  <c r="BH217" i="39"/>
  <c r="BJ217" i="39"/>
  <c r="AZ216" i="39"/>
  <c r="R216" i="39"/>
  <c r="BB216" i="39"/>
  <c r="BD216" i="39"/>
  <c r="BF216" i="39"/>
  <c r="BH216" i="39"/>
  <c r="BJ216" i="39"/>
  <c r="AZ215" i="39"/>
  <c r="R215" i="39"/>
  <c r="BB215" i="39"/>
  <c r="BD215" i="39"/>
  <c r="BF215" i="39"/>
  <c r="BH215" i="39"/>
  <c r="BJ215" i="39"/>
  <c r="AZ214" i="39"/>
  <c r="R214" i="39"/>
  <c r="BB214" i="39"/>
  <c r="BD214" i="39"/>
  <c r="BF214" i="39"/>
  <c r="BH214" i="39"/>
  <c r="BJ214" i="39"/>
  <c r="AZ213" i="39"/>
  <c r="R213" i="39"/>
  <c r="BB213" i="39"/>
  <c r="BD213" i="39"/>
  <c r="BF213" i="39"/>
  <c r="BH213" i="39"/>
  <c r="BJ213" i="39"/>
  <c r="AZ212" i="39"/>
  <c r="R212" i="39"/>
  <c r="BB212" i="39"/>
  <c r="BD212" i="39"/>
  <c r="BF212" i="39"/>
  <c r="BH212" i="39"/>
  <c r="BJ212" i="39"/>
  <c r="AZ211" i="39"/>
  <c r="R211" i="39"/>
  <c r="BB211" i="39"/>
  <c r="BD211" i="39"/>
  <c r="BF211" i="39"/>
  <c r="BH211" i="39"/>
  <c r="BJ211" i="39"/>
  <c r="BA59" i="39"/>
  <c r="BC59" i="39"/>
  <c r="BE59" i="39"/>
  <c r="BG59" i="39"/>
  <c r="BI59" i="39"/>
  <c r="BJ59" i="39"/>
  <c r="BA58" i="39"/>
  <c r="BC58" i="39"/>
  <c r="BE58" i="39"/>
  <c r="BG58" i="39"/>
  <c r="BI58" i="39"/>
  <c r="BJ58" i="39"/>
  <c r="BA33" i="39"/>
  <c r="BA57" i="39"/>
  <c r="BC33" i="39"/>
  <c r="BC57" i="39"/>
  <c r="BE33" i="39"/>
  <c r="BE57" i="39"/>
  <c r="BG33" i="39"/>
  <c r="BG57" i="39"/>
  <c r="BI33" i="39"/>
  <c r="BI57" i="39"/>
  <c r="BJ57" i="39"/>
  <c r="BA32" i="39"/>
  <c r="BA56" i="39"/>
  <c r="BC32" i="39"/>
  <c r="BC56" i="39"/>
  <c r="BE32" i="39"/>
  <c r="BE56" i="39"/>
  <c r="BG32" i="39"/>
  <c r="BG56" i="39"/>
  <c r="BI32" i="39"/>
  <c r="BI56" i="39"/>
  <c r="BJ56" i="39"/>
  <c r="BA31" i="39"/>
  <c r="BA55" i="39"/>
  <c r="BC31" i="39"/>
  <c r="BC55" i="39"/>
  <c r="BE31" i="39"/>
  <c r="BE55" i="39"/>
  <c r="BG31" i="39"/>
  <c r="BG55" i="39"/>
  <c r="BI31" i="39"/>
  <c r="BI55" i="39"/>
  <c r="BJ55" i="39"/>
  <c r="BA30" i="39"/>
  <c r="BA54" i="39"/>
  <c r="BC30" i="39"/>
  <c r="BC54" i="39"/>
  <c r="BE30" i="39"/>
  <c r="BE54" i="39"/>
  <c r="BG30" i="39"/>
  <c r="BG54" i="39"/>
  <c r="BI30" i="39"/>
  <c r="BI54" i="39"/>
  <c r="BJ54" i="39"/>
  <c r="BA27" i="39"/>
  <c r="BA52" i="39"/>
  <c r="BC27" i="39"/>
  <c r="BC52" i="39"/>
  <c r="BE27" i="39"/>
  <c r="BE52" i="39"/>
  <c r="BG27" i="39"/>
  <c r="BG52" i="39"/>
  <c r="BI27" i="39"/>
  <c r="BI52" i="39"/>
  <c r="BJ52" i="39"/>
  <c r="BA26" i="39"/>
  <c r="BA51" i="39"/>
  <c r="BC26" i="39"/>
  <c r="BC51" i="39"/>
  <c r="BE26" i="39"/>
  <c r="BE51" i="39"/>
  <c r="BG26" i="39"/>
  <c r="BG51" i="39"/>
  <c r="BI26" i="39"/>
  <c r="BI51" i="39"/>
  <c r="BJ51" i="39"/>
  <c r="BA25" i="39"/>
  <c r="BA50" i="39"/>
  <c r="BC25" i="39"/>
  <c r="BC50" i="39"/>
  <c r="BE25" i="39"/>
  <c r="BE50" i="39"/>
  <c r="BG25" i="39"/>
  <c r="BG50" i="39"/>
  <c r="BI25" i="39"/>
  <c r="BI50" i="39"/>
  <c r="BJ50" i="39"/>
  <c r="BA24" i="39"/>
  <c r="BA49" i="39"/>
  <c r="BC24" i="39"/>
  <c r="BC49" i="39"/>
  <c r="BE24" i="39"/>
  <c r="BE49" i="39"/>
  <c r="BG24" i="39"/>
  <c r="BG49" i="39"/>
  <c r="BI24" i="39"/>
  <c r="BI49" i="39"/>
  <c r="BJ49" i="39"/>
  <c r="BA23" i="39"/>
  <c r="BA48" i="39"/>
  <c r="BC23" i="39"/>
  <c r="BC48" i="39"/>
  <c r="BE23" i="39"/>
  <c r="BE48" i="39"/>
  <c r="BG23" i="39"/>
  <c r="BG48" i="39"/>
  <c r="BI23" i="39"/>
  <c r="BI48" i="39"/>
  <c r="BJ48" i="39"/>
  <c r="BA22" i="39"/>
  <c r="BA47" i="39"/>
  <c r="BC22" i="39"/>
  <c r="BC47" i="39"/>
  <c r="BE22" i="39"/>
  <c r="BE47" i="39"/>
  <c r="BG22" i="39"/>
  <c r="BG47" i="39"/>
  <c r="BI22" i="39"/>
  <c r="BI47" i="39"/>
  <c r="BJ47" i="39"/>
  <c r="BA21" i="39"/>
  <c r="BA46" i="39"/>
  <c r="BC21" i="39"/>
  <c r="BC46" i="39"/>
  <c r="BE21" i="39"/>
  <c r="BE46" i="39"/>
  <c r="BG21" i="39"/>
  <c r="BG46" i="39"/>
  <c r="BI21" i="39"/>
  <c r="BI46" i="39"/>
  <c r="BJ46" i="39"/>
  <c r="BA17" i="39"/>
  <c r="BA43" i="39"/>
  <c r="BC17" i="39"/>
  <c r="BC43" i="39"/>
  <c r="BE17" i="39"/>
  <c r="BE43" i="39"/>
  <c r="BG17" i="39"/>
  <c r="BG43" i="39"/>
  <c r="BI17" i="39"/>
  <c r="BI43" i="39"/>
  <c r="BJ43" i="39"/>
  <c r="BA16" i="39"/>
  <c r="BA42" i="39"/>
  <c r="BC16" i="39"/>
  <c r="BC42" i="39"/>
  <c r="BE16" i="39"/>
  <c r="BE42" i="39"/>
  <c r="BG16" i="39"/>
  <c r="BG42" i="39"/>
  <c r="BI16" i="39"/>
  <c r="BI42" i="39"/>
  <c r="BJ42" i="39"/>
  <c r="BA15" i="39"/>
  <c r="BA41" i="39"/>
  <c r="BC15" i="39"/>
  <c r="BC41" i="39"/>
  <c r="BE15" i="39"/>
  <c r="BE41" i="39"/>
  <c r="BG15" i="39"/>
  <c r="BG41" i="39"/>
  <c r="BI15" i="39"/>
  <c r="BI41" i="39"/>
  <c r="BJ41" i="39"/>
  <c r="BA14" i="39"/>
  <c r="BA40" i="39"/>
  <c r="BC14" i="39"/>
  <c r="BC40" i="39"/>
  <c r="BE14" i="39"/>
  <c r="BE40" i="39"/>
  <c r="BG14" i="39"/>
  <c r="BG40" i="39"/>
  <c r="BI14" i="39"/>
  <c r="BI40" i="39"/>
  <c r="BJ40" i="39"/>
  <c r="BA13" i="39"/>
  <c r="BA39" i="39"/>
  <c r="BC13" i="39"/>
  <c r="BC39" i="39"/>
  <c r="BE13" i="39"/>
  <c r="BE39" i="39"/>
  <c r="BG13" i="39"/>
  <c r="BG39" i="39"/>
  <c r="BI13" i="39"/>
  <c r="BI39" i="39"/>
  <c r="BJ39" i="39"/>
  <c r="BA35" i="39"/>
  <c r="BC35" i="39"/>
  <c r="BE35" i="39"/>
  <c r="BG35" i="39"/>
  <c r="BI35" i="39"/>
  <c r="BJ35" i="39"/>
  <c r="BA34" i="39"/>
  <c r="BC34" i="39"/>
  <c r="BE34" i="39"/>
  <c r="BG34" i="39"/>
  <c r="BI34" i="39"/>
  <c r="BJ34" i="39"/>
  <c r="BJ33" i="39"/>
  <c r="BJ32" i="39"/>
  <c r="BJ31" i="39"/>
  <c r="BJ30" i="39"/>
  <c r="BJ27" i="39"/>
  <c r="BJ26" i="39"/>
  <c r="BJ25" i="39"/>
  <c r="BJ24" i="39"/>
  <c r="BJ23" i="39"/>
  <c r="BJ22" i="39"/>
  <c r="BJ21" i="39"/>
  <c r="BJ17" i="39"/>
  <c r="BJ16" i="39"/>
  <c r="BJ15" i="39"/>
  <c r="BJ14" i="39"/>
  <c r="BJ13" i="39"/>
  <c r="AY646" i="39"/>
  <c r="AY645" i="39"/>
  <c r="AY644" i="39"/>
  <c r="AY643" i="39"/>
  <c r="AY640" i="39"/>
  <c r="AP639" i="39"/>
  <c r="AR639" i="39"/>
  <c r="AT639" i="39"/>
  <c r="AV639" i="39"/>
  <c r="AX639" i="39"/>
  <c r="AY639" i="39"/>
  <c r="AP638" i="39"/>
  <c r="AR638" i="39"/>
  <c r="AT638" i="39"/>
  <c r="AV638" i="39"/>
  <c r="AX638" i="39"/>
  <c r="AY638" i="39"/>
  <c r="AP637" i="39"/>
  <c r="AR637" i="39"/>
  <c r="AT637" i="39"/>
  <c r="AV637" i="39"/>
  <c r="AX637" i="39"/>
  <c r="AY637" i="39"/>
  <c r="AP636" i="39"/>
  <c r="AR636" i="39"/>
  <c r="AT636" i="39"/>
  <c r="AV636" i="39"/>
  <c r="AX636" i="39"/>
  <c r="AY636" i="39"/>
  <c r="AY632" i="39"/>
  <c r="AY631" i="39"/>
  <c r="AY628" i="39"/>
  <c r="AY627" i="39"/>
  <c r="AY626" i="39"/>
  <c r="AY625" i="39"/>
  <c r="AY624" i="39"/>
  <c r="AY621" i="39"/>
  <c r="AY620" i="39"/>
  <c r="AY617" i="39"/>
  <c r="AY616" i="39"/>
  <c r="AY615" i="39"/>
  <c r="AY614" i="39"/>
  <c r="AY613" i="39"/>
  <c r="AY612" i="39"/>
  <c r="AY611" i="39"/>
  <c r="AY610" i="39"/>
  <c r="AY609" i="39"/>
  <c r="AP594" i="39"/>
  <c r="AO598" i="39"/>
  <c r="AR594" i="39"/>
  <c r="AQ598" i="39"/>
  <c r="AT594" i="39"/>
  <c r="AS598" i="39"/>
  <c r="AV594" i="39"/>
  <c r="AU598" i="39"/>
  <c r="AX594" i="39"/>
  <c r="AW598" i="39"/>
  <c r="AY598" i="39"/>
  <c r="AP593" i="39"/>
  <c r="AO597" i="39"/>
  <c r="AR593" i="39"/>
  <c r="AQ597" i="39"/>
  <c r="AT593" i="39"/>
  <c r="AS597" i="39"/>
  <c r="AV593" i="39"/>
  <c r="AU597" i="39"/>
  <c r="AX593" i="39"/>
  <c r="AW597" i="39"/>
  <c r="AY597" i="39"/>
  <c r="AY594" i="39"/>
  <c r="AY593" i="39"/>
  <c r="AY563" i="39"/>
  <c r="AY562" i="39"/>
  <c r="AY561" i="39"/>
  <c r="AY560" i="39"/>
  <c r="AY559" i="39"/>
  <c r="AY555" i="39"/>
  <c r="AY554" i="39"/>
  <c r="AY551" i="39"/>
  <c r="AY550" i="39"/>
  <c r="AY549" i="39"/>
  <c r="AY548" i="39"/>
  <c r="AY547" i="39"/>
  <c r="AO207" i="39"/>
  <c r="R207" i="39"/>
  <c r="AQ207" i="39"/>
  <c r="AS207" i="39"/>
  <c r="AU207" i="39"/>
  <c r="AW207" i="39"/>
  <c r="AY207" i="39"/>
  <c r="AO206" i="39"/>
  <c r="R206" i="39"/>
  <c r="AQ206" i="39"/>
  <c r="AS206" i="39"/>
  <c r="AU206" i="39"/>
  <c r="AW206" i="39"/>
  <c r="AY206" i="39"/>
  <c r="AO205" i="39"/>
  <c r="R205" i="39"/>
  <c r="AQ205" i="39"/>
  <c r="AS205" i="39"/>
  <c r="AU205" i="39"/>
  <c r="AW205" i="39"/>
  <c r="AY205" i="39"/>
  <c r="AO204" i="39"/>
  <c r="R204" i="39"/>
  <c r="AQ204" i="39"/>
  <c r="AS204" i="39"/>
  <c r="AU204" i="39"/>
  <c r="AW204" i="39"/>
  <c r="AY204" i="39"/>
  <c r="AO203" i="39"/>
  <c r="R203" i="39"/>
  <c r="AQ203" i="39"/>
  <c r="AS203" i="39"/>
  <c r="AU203" i="39"/>
  <c r="AW203" i="39"/>
  <c r="AY203" i="39"/>
  <c r="AO202" i="39"/>
  <c r="R202" i="39"/>
  <c r="AQ202" i="39"/>
  <c r="AS202" i="39"/>
  <c r="AU202" i="39"/>
  <c r="AW202" i="39"/>
  <c r="AY202" i="39"/>
  <c r="AO201" i="39"/>
  <c r="R201" i="39"/>
  <c r="AQ201" i="39"/>
  <c r="AS201" i="39"/>
  <c r="AU201" i="39"/>
  <c r="AW201" i="39"/>
  <c r="AY201" i="39"/>
  <c r="AO200" i="39"/>
  <c r="R200" i="39"/>
  <c r="AQ200" i="39"/>
  <c r="AS200" i="39"/>
  <c r="AU200" i="39"/>
  <c r="AW200" i="39"/>
  <c r="AY200" i="39"/>
  <c r="AO199" i="39"/>
  <c r="R199" i="39"/>
  <c r="AQ199" i="39"/>
  <c r="AS199" i="39"/>
  <c r="AU199" i="39"/>
  <c r="AW199" i="39"/>
  <c r="AY199" i="39"/>
  <c r="AO198" i="39"/>
  <c r="R198" i="39"/>
  <c r="AQ198" i="39"/>
  <c r="AS198" i="39"/>
  <c r="AU198" i="39"/>
  <c r="AW198" i="39"/>
  <c r="AY198" i="39"/>
  <c r="AO197" i="39"/>
  <c r="R197" i="39"/>
  <c r="AQ197" i="39"/>
  <c r="AS197" i="39"/>
  <c r="AU197" i="39"/>
  <c r="AW197" i="39"/>
  <c r="AY197" i="39"/>
  <c r="AO196" i="39"/>
  <c r="R196" i="39"/>
  <c r="AQ196" i="39"/>
  <c r="AS196" i="39"/>
  <c r="AU196" i="39"/>
  <c r="AW196" i="39"/>
  <c r="AY196" i="39"/>
  <c r="AO195" i="39"/>
  <c r="R195" i="39"/>
  <c r="AQ195" i="39"/>
  <c r="AS195" i="39"/>
  <c r="AU195" i="39"/>
  <c r="AW195" i="39"/>
  <c r="AY195" i="39"/>
  <c r="AO194" i="39"/>
  <c r="R194" i="39"/>
  <c r="AQ194" i="39"/>
  <c r="AS194" i="39"/>
  <c r="AU194" i="39"/>
  <c r="AW194" i="39"/>
  <c r="AY194" i="39"/>
  <c r="AO193" i="39"/>
  <c r="R193" i="39"/>
  <c r="AQ193" i="39"/>
  <c r="AS193" i="39"/>
  <c r="AU193" i="39"/>
  <c r="AW193" i="39"/>
  <c r="AY193" i="39"/>
  <c r="AO192" i="39"/>
  <c r="R192" i="39"/>
  <c r="AQ192" i="39"/>
  <c r="AS192" i="39"/>
  <c r="AU192" i="39"/>
  <c r="AW192" i="39"/>
  <c r="AY192" i="39"/>
  <c r="AO191" i="39"/>
  <c r="R191" i="39"/>
  <c r="AQ191" i="39"/>
  <c r="AS191" i="39"/>
  <c r="AU191" i="39"/>
  <c r="AW191" i="39"/>
  <c r="AY191" i="39"/>
  <c r="AO190" i="39"/>
  <c r="R190" i="39"/>
  <c r="AQ190" i="39"/>
  <c r="AS190" i="39"/>
  <c r="AU190" i="39"/>
  <c r="AW190" i="39"/>
  <c r="AY190" i="39"/>
  <c r="AO189" i="39"/>
  <c r="R189" i="39"/>
  <c r="AQ189" i="39"/>
  <c r="AS189" i="39"/>
  <c r="AU189" i="39"/>
  <c r="AW189" i="39"/>
  <c r="AY189" i="39"/>
  <c r="AO188" i="39"/>
  <c r="R188" i="39"/>
  <c r="AQ188" i="39"/>
  <c r="AS188" i="39"/>
  <c r="AU188" i="39"/>
  <c r="AW188" i="39"/>
  <c r="AY188" i="39"/>
  <c r="AO184" i="39"/>
  <c r="R184" i="39"/>
  <c r="AQ184" i="39"/>
  <c r="AS184" i="39"/>
  <c r="AU184" i="39"/>
  <c r="AW184" i="39"/>
  <c r="AY184" i="39"/>
  <c r="AO183" i="39"/>
  <c r="R183" i="39"/>
  <c r="AQ183" i="39"/>
  <c r="AS183" i="39"/>
  <c r="AU183" i="39"/>
  <c r="AW183" i="39"/>
  <c r="AY183" i="39"/>
  <c r="AO182" i="39"/>
  <c r="R182" i="39"/>
  <c r="AQ182" i="39"/>
  <c r="AS182" i="39"/>
  <c r="AU182" i="39"/>
  <c r="AW182" i="39"/>
  <c r="AY182" i="39"/>
  <c r="AO181" i="39"/>
  <c r="R181" i="39"/>
  <c r="AQ181" i="39"/>
  <c r="AS181" i="39"/>
  <c r="AU181" i="39"/>
  <c r="AW181" i="39"/>
  <c r="AY181" i="39"/>
  <c r="AO180" i="39"/>
  <c r="R180" i="39"/>
  <c r="AQ180" i="39"/>
  <c r="AS180" i="39"/>
  <c r="AU180" i="39"/>
  <c r="AW180" i="39"/>
  <c r="AY180" i="39"/>
  <c r="AO179" i="39"/>
  <c r="R179" i="39"/>
  <c r="AQ179" i="39"/>
  <c r="AS179" i="39"/>
  <c r="AU179" i="39"/>
  <c r="AW179" i="39"/>
  <c r="AY179" i="39"/>
  <c r="AO178" i="39"/>
  <c r="R178" i="39"/>
  <c r="AQ178" i="39"/>
  <c r="AS178" i="39"/>
  <c r="AU178" i="39"/>
  <c r="AW178" i="39"/>
  <c r="AY178" i="39"/>
  <c r="AO177" i="39"/>
  <c r="R177" i="39"/>
  <c r="AQ177" i="39"/>
  <c r="AS177" i="39"/>
  <c r="AU177" i="39"/>
  <c r="AW177" i="39"/>
  <c r="AY177" i="39"/>
  <c r="AO176" i="39"/>
  <c r="R176" i="39"/>
  <c r="AQ176" i="39"/>
  <c r="AS176" i="39"/>
  <c r="AU176" i="39"/>
  <c r="AW176" i="39"/>
  <c r="AY176" i="39"/>
  <c r="AO175" i="39"/>
  <c r="R175" i="39"/>
  <c r="AQ175" i="39"/>
  <c r="AS175" i="39"/>
  <c r="AU175" i="39"/>
  <c r="AW175" i="39"/>
  <c r="AY175" i="39"/>
  <c r="AO174" i="39"/>
  <c r="R174" i="39"/>
  <c r="AQ174" i="39"/>
  <c r="AS174" i="39"/>
  <c r="AU174" i="39"/>
  <c r="AW174" i="39"/>
  <c r="AY174" i="39"/>
  <c r="AO173" i="39"/>
  <c r="R173" i="39"/>
  <c r="AQ173" i="39"/>
  <c r="AS173" i="39"/>
  <c r="AU173" i="39"/>
  <c r="AW173" i="39"/>
  <c r="AY173" i="39"/>
  <c r="AO172" i="39"/>
  <c r="R172" i="39"/>
  <c r="AQ172" i="39"/>
  <c r="AS172" i="39"/>
  <c r="AU172" i="39"/>
  <c r="AW172" i="39"/>
  <c r="AY172" i="39"/>
  <c r="AO171" i="39"/>
  <c r="R171" i="39"/>
  <c r="AQ171" i="39"/>
  <c r="AS171" i="39"/>
  <c r="AU171" i="39"/>
  <c r="AW171" i="39"/>
  <c r="AY171" i="39"/>
  <c r="AO170" i="39"/>
  <c r="R170" i="39"/>
  <c r="AQ170" i="39"/>
  <c r="AS170" i="39"/>
  <c r="AU170" i="39"/>
  <c r="AW170" i="39"/>
  <c r="AY170" i="39"/>
  <c r="AO169" i="39"/>
  <c r="R169" i="39"/>
  <c r="AQ169" i="39"/>
  <c r="AS169" i="39"/>
  <c r="AU169" i="39"/>
  <c r="AW169" i="39"/>
  <c r="AY169" i="39"/>
  <c r="AO168" i="39"/>
  <c r="R168" i="39"/>
  <c r="AQ168" i="39"/>
  <c r="AS168" i="39"/>
  <c r="AU168" i="39"/>
  <c r="AW168" i="39"/>
  <c r="AY168" i="39"/>
  <c r="AO167" i="39"/>
  <c r="R167" i="39"/>
  <c r="AQ167" i="39"/>
  <c r="AS167" i="39"/>
  <c r="AU167" i="39"/>
  <c r="AW167" i="39"/>
  <c r="AY167" i="39"/>
  <c r="AO166" i="39"/>
  <c r="R166" i="39"/>
  <c r="AQ166" i="39"/>
  <c r="AS166" i="39"/>
  <c r="AU166" i="39"/>
  <c r="AW166" i="39"/>
  <c r="AY166" i="39"/>
  <c r="AO165" i="39"/>
  <c r="R165" i="39"/>
  <c r="AQ165" i="39"/>
  <c r="AS165" i="39"/>
  <c r="AU165" i="39"/>
  <c r="AW165" i="39"/>
  <c r="AY165" i="39"/>
  <c r="AP59" i="39"/>
  <c r="AR59" i="39"/>
  <c r="AT59" i="39"/>
  <c r="AV59" i="39"/>
  <c r="AX59" i="39"/>
  <c r="AY59" i="39"/>
  <c r="AP58" i="39"/>
  <c r="AR58" i="39"/>
  <c r="AT58" i="39"/>
  <c r="AV58" i="39"/>
  <c r="AX58" i="39"/>
  <c r="AY58" i="39"/>
  <c r="AP33" i="39"/>
  <c r="AP57" i="39"/>
  <c r="AR33" i="39"/>
  <c r="AR57" i="39"/>
  <c r="AT33" i="39"/>
  <c r="AT57" i="39"/>
  <c r="AV33" i="39"/>
  <c r="AV57" i="39"/>
  <c r="AX33" i="39"/>
  <c r="AX57" i="39"/>
  <c r="AY57" i="39"/>
  <c r="AP32" i="39"/>
  <c r="AP56" i="39"/>
  <c r="AR32" i="39"/>
  <c r="AR56" i="39"/>
  <c r="AT32" i="39"/>
  <c r="AT56" i="39"/>
  <c r="AV32" i="39"/>
  <c r="AV56" i="39"/>
  <c r="AX32" i="39"/>
  <c r="AX56" i="39"/>
  <c r="AY56" i="39"/>
  <c r="AP31" i="39"/>
  <c r="AP55" i="39"/>
  <c r="AR31" i="39"/>
  <c r="AR55" i="39"/>
  <c r="AT31" i="39"/>
  <c r="AT55" i="39"/>
  <c r="AV31" i="39"/>
  <c r="AV55" i="39"/>
  <c r="AX31" i="39"/>
  <c r="AX55" i="39"/>
  <c r="AY55" i="39"/>
  <c r="AP30" i="39"/>
  <c r="AP54" i="39"/>
  <c r="AR30" i="39"/>
  <c r="AR54" i="39"/>
  <c r="AT30" i="39"/>
  <c r="AT54" i="39"/>
  <c r="AV30" i="39"/>
  <c r="AV54" i="39"/>
  <c r="AX30" i="39"/>
  <c r="AX54" i="39"/>
  <c r="AY54" i="39"/>
  <c r="AP27" i="39"/>
  <c r="AP52" i="39"/>
  <c r="AR27" i="39"/>
  <c r="AR52" i="39"/>
  <c r="AT27" i="39"/>
  <c r="AT52" i="39"/>
  <c r="AV27" i="39"/>
  <c r="AV52" i="39"/>
  <c r="AX27" i="39"/>
  <c r="AX52" i="39"/>
  <c r="AY52" i="39"/>
  <c r="AP26" i="39"/>
  <c r="AP51" i="39"/>
  <c r="AR26" i="39"/>
  <c r="AR51" i="39"/>
  <c r="AT26" i="39"/>
  <c r="AT51" i="39"/>
  <c r="AV26" i="39"/>
  <c r="AV51" i="39"/>
  <c r="AX26" i="39"/>
  <c r="AX51" i="39"/>
  <c r="AY51" i="39"/>
  <c r="AP25" i="39"/>
  <c r="AP50" i="39"/>
  <c r="AR25" i="39"/>
  <c r="AR50" i="39"/>
  <c r="AT25" i="39"/>
  <c r="AT50" i="39"/>
  <c r="AV25" i="39"/>
  <c r="AV50" i="39"/>
  <c r="AX25" i="39"/>
  <c r="AX50" i="39"/>
  <c r="AY50" i="39"/>
  <c r="AP24" i="39"/>
  <c r="AP49" i="39"/>
  <c r="AR24" i="39"/>
  <c r="AR49" i="39"/>
  <c r="AT24" i="39"/>
  <c r="AT49" i="39"/>
  <c r="AV24" i="39"/>
  <c r="AV49" i="39"/>
  <c r="AX24" i="39"/>
  <c r="AX49" i="39"/>
  <c r="AY49" i="39"/>
  <c r="AP23" i="39"/>
  <c r="AP48" i="39"/>
  <c r="AR23" i="39"/>
  <c r="AR48" i="39"/>
  <c r="AT23" i="39"/>
  <c r="AT48" i="39"/>
  <c r="AV23" i="39"/>
  <c r="AV48" i="39"/>
  <c r="AX23" i="39"/>
  <c r="AX48" i="39"/>
  <c r="AY48" i="39"/>
  <c r="AP22" i="39"/>
  <c r="AP47" i="39"/>
  <c r="AR22" i="39"/>
  <c r="AR47" i="39"/>
  <c r="AT22" i="39"/>
  <c r="AT47" i="39"/>
  <c r="AV22" i="39"/>
  <c r="AV47" i="39"/>
  <c r="AX22" i="39"/>
  <c r="AX47" i="39"/>
  <c r="AY47" i="39"/>
  <c r="AP21" i="39"/>
  <c r="AP46" i="39"/>
  <c r="AR21" i="39"/>
  <c r="AR46" i="39"/>
  <c r="AT21" i="39"/>
  <c r="AT46" i="39"/>
  <c r="AV21" i="39"/>
  <c r="AV46" i="39"/>
  <c r="AX21" i="39"/>
  <c r="AX46" i="39"/>
  <c r="AY46" i="39"/>
  <c r="AP17" i="39"/>
  <c r="AP43" i="39"/>
  <c r="AR17" i="39"/>
  <c r="AR43" i="39"/>
  <c r="AT17" i="39"/>
  <c r="AT43" i="39"/>
  <c r="AV17" i="39"/>
  <c r="AV43" i="39"/>
  <c r="AX17" i="39"/>
  <c r="AX43" i="39"/>
  <c r="AY43" i="39"/>
  <c r="AP16" i="39"/>
  <c r="AP42" i="39"/>
  <c r="AR16" i="39"/>
  <c r="AR42" i="39"/>
  <c r="AT16" i="39"/>
  <c r="AT42" i="39"/>
  <c r="AV16" i="39"/>
  <c r="AV42" i="39"/>
  <c r="AX16" i="39"/>
  <c r="AX42" i="39"/>
  <c r="AY42" i="39"/>
  <c r="AP15" i="39"/>
  <c r="AP41" i="39"/>
  <c r="AR15" i="39"/>
  <c r="AR41" i="39"/>
  <c r="AT15" i="39"/>
  <c r="AT41" i="39"/>
  <c r="AV15" i="39"/>
  <c r="AV41" i="39"/>
  <c r="AX15" i="39"/>
  <c r="AX41" i="39"/>
  <c r="AY41" i="39"/>
  <c r="AP14" i="39"/>
  <c r="AP40" i="39"/>
  <c r="AR14" i="39"/>
  <c r="AR40" i="39"/>
  <c r="AT14" i="39"/>
  <c r="AT40" i="39"/>
  <c r="AV14" i="39"/>
  <c r="AV40" i="39"/>
  <c r="AX14" i="39"/>
  <c r="AX40" i="39"/>
  <c r="AY40" i="39"/>
  <c r="AP13" i="39"/>
  <c r="AP39" i="39"/>
  <c r="AR13" i="39"/>
  <c r="AR39" i="39"/>
  <c r="AT13" i="39"/>
  <c r="AT39" i="39"/>
  <c r="AV13" i="39"/>
  <c r="AV39" i="39"/>
  <c r="AX13" i="39"/>
  <c r="AX39" i="39"/>
  <c r="AY39" i="39"/>
  <c r="AP35" i="39"/>
  <c r="AR35" i="39"/>
  <c r="AT35" i="39"/>
  <c r="AV35" i="39"/>
  <c r="AX35" i="39"/>
  <c r="AY35" i="39"/>
  <c r="AP34" i="39"/>
  <c r="AR34" i="39"/>
  <c r="AT34" i="39"/>
  <c r="AV34" i="39"/>
  <c r="AX34" i="39"/>
  <c r="AY34" i="39"/>
  <c r="AY33" i="39"/>
  <c r="AY32" i="39"/>
  <c r="AY31" i="39"/>
  <c r="AY30" i="39"/>
  <c r="AY27" i="39"/>
  <c r="AY26" i="39"/>
  <c r="AY25" i="39"/>
  <c r="AY24" i="39"/>
  <c r="AY23" i="39"/>
  <c r="AY22" i="39"/>
  <c r="AY21" i="39"/>
  <c r="AY17" i="39"/>
  <c r="AY16" i="39"/>
  <c r="AY15" i="39"/>
  <c r="AY14" i="39"/>
  <c r="AY13" i="39"/>
  <c r="DM646" i="39"/>
  <c r="DM645" i="39"/>
  <c r="DM644" i="39"/>
  <c r="DM643" i="39"/>
  <c r="DM640" i="39"/>
  <c r="DD639" i="39"/>
  <c r="DF639" i="39"/>
  <c r="DH639" i="39"/>
  <c r="DJ639" i="39"/>
  <c r="DL639" i="39"/>
  <c r="DM639" i="39"/>
  <c r="DD638" i="39"/>
  <c r="DF638" i="39"/>
  <c r="DH638" i="39"/>
  <c r="DJ638" i="39"/>
  <c r="DL638" i="39"/>
  <c r="DM638" i="39"/>
  <c r="DD637" i="39"/>
  <c r="DF637" i="39"/>
  <c r="DH637" i="39"/>
  <c r="DJ637" i="39"/>
  <c r="DL637" i="39"/>
  <c r="DM637" i="39"/>
  <c r="DD636" i="39"/>
  <c r="DF636" i="39"/>
  <c r="DH636" i="39"/>
  <c r="DJ636" i="39"/>
  <c r="DL636" i="39"/>
  <c r="DM636" i="39"/>
  <c r="DM632" i="39"/>
  <c r="DM631" i="39"/>
  <c r="DM628" i="39"/>
  <c r="DM627" i="39"/>
  <c r="DM626" i="39"/>
  <c r="DM625" i="39"/>
  <c r="DM624" i="39"/>
  <c r="DM621" i="39"/>
  <c r="DM620" i="39"/>
  <c r="DM617" i="39"/>
  <c r="DM616" i="39"/>
  <c r="DM615" i="39"/>
  <c r="DM614" i="39"/>
  <c r="DM613" i="39"/>
  <c r="DM612" i="39"/>
  <c r="DM611" i="39"/>
  <c r="DM610" i="39"/>
  <c r="DM609" i="39"/>
  <c r="DD594" i="39"/>
  <c r="DC598" i="39"/>
  <c r="DF594" i="39"/>
  <c r="DE598" i="39"/>
  <c r="DH594" i="39"/>
  <c r="DG598" i="39"/>
  <c r="DJ594" i="39"/>
  <c r="DI598" i="39"/>
  <c r="DL594" i="39"/>
  <c r="DK598" i="39"/>
  <c r="DM598" i="39"/>
  <c r="DD593" i="39"/>
  <c r="DC597" i="39"/>
  <c r="DF593" i="39"/>
  <c r="DE597" i="39"/>
  <c r="DH593" i="39"/>
  <c r="DG597" i="39"/>
  <c r="DJ593" i="39"/>
  <c r="DI597" i="39"/>
  <c r="DL593" i="39"/>
  <c r="DK597" i="39"/>
  <c r="DM597" i="39"/>
  <c r="DM594" i="39"/>
  <c r="DM593" i="39"/>
  <c r="DM563" i="39"/>
  <c r="DM562" i="39"/>
  <c r="DM561" i="39"/>
  <c r="DM560" i="39"/>
  <c r="DM559" i="39"/>
  <c r="DM555" i="39"/>
  <c r="DM554" i="39"/>
  <c r="DM551" i="39"/>
  <c r="DM550" i="39"/>
  <c r="DM549" i="39"/>
  <c r="DM548" i="39"/>
  <c r="DM547" i="39"/>
  <c r="DC495" i="39"/>
  <c r="R495" i="39"/>
  <c r="DE495" i="39"/>
  <c r="DG495" i="39"/>
  <c r="DI495" i="39"/>
  <c r="DK495" i="39"/>
  <c r="DM495" i="39"/>
  <c r="DC494" i="39"/>
  <c r="R494" i="39"/>
  <c r="DE494" i="39"/>
  <c r="DG494" i="39"/>
  <c r="DI494" i="39"/>
  <c r="DK494" i="39"/>
  <c r="DM494" i="39"/>
  <c r="DC493" i="39"/>
  <c r="R493" i="39"/>
  <c r="DE493" i="39"/>
  <c r="DG493" i="39"/>
  <c r="DI493" i="39"/>
  <c r="DK493" i="39"/>
  <c r="DM493" i="39"/>
  <c r="DC492" i="39"/>
  <c r="R492" i="39"/>
  <c r="DE492" i="39"/>
  <c r="DG492" i="39"/>
  <c r="DI492" i="39"/>
  <c r="DK492" i="39"/>
  <c r="DM492" i="39"/>
  <c r="DC491" i="39"/>
  <c r="R491" i="39"/>
  <c r="DE491" i="39"/>
  <c r="DG491" i="39"/>
  <c r="DI491" i="39"/>
  <c r="DK491" i="39"/>
  <c r="DM491" i="39"/>
  <c r="DC490" i="39"/>
  <c r="R490" i="39"/>
  <c r="DE490" i="39"/>
  <c r="DG490" i="39"/>
  <c r="DI490" i="39"/>
  <c r="DK490" i="39"/>
  <c r="DM490" i="39"/>
  <c r="DC489" i="39"/>
  <c r="R489" i="39"/>
  <c r="DE489" i="39"/>
  <c r="DG489" i="39"/>
  <c r="DI489" i="39"/>
  <c r="DK489" i="39"/>
  <c r="DM489" i="39"/>
  <c r="DC488" i="39"/>
  <c r="R488" i="39"/>
  <c r="DE488" i="39"/>
  <c r="DG488" i="39"/>
  <c r="DI488" i="39"/>
  <c r="DK488" i="39"/>
  <c r="DM488" i="39"/>
  <c r="DC487" i="39"/>
  <c r="R487" i="39"/>
  <c r="DE487" i="39"/>
  <c r="DG487" i="39"/>
  <c r="DI487" i="39"/>
  <c r="DK487" i="39"/>
  <c r="DM487" i="39"/>
  <c r="DC486" i="39"/>
  <c r="R486" i="39"/>
  <c r="DE486" i="39"/>
  <c r="DG486" i="39"/>
  <c r="DI486" i="39"/>
  <c r="DK486" i="39"/>
  <c r="DM486" i="39"/>
  <c r="DC485" i="39"/>
  <c r="R485" i="39"/>
  <c r="DE485" i="39"/>
  <c r="DG485" i="39"/>
  <c r="DI485" i="39"/>
  <c r="DK485" i="39"/>
  <c r="DM485" i="39"/>
  <c r="DC484" i="39"/>
  <c r="R484" i="39"/>
  <c r="DE484" i="39"/>
  <c r="DG484" i="39"/>
  <c r="DI484" i="39"/>
  <c r="DK484" i="39"/>
  <c r="DM484" i="39"/>
  <c r="DC483" i="39"/>
  <c r="R483" i="39"/>
  <c r="DE483" i="39"/>
  <c r="DG483" i="39"/>
  <c r="DI483" i="39"/>
  <c r="DK483" i="39"/>
  <c r="DM483" i="39"/>
  <c r="DC482" i="39"/>
  <c r="R482" i="39"/>
  <c r="DE482" i="39"/>
  <c r="DG482" i="39"/>
  <c r="DI482" i="39"/>
  <c r="DK482" i="39"/>
  <c r="DM482" i="39"/>
  <c r="DC481" i="39"/>
  <c r="R481" i="39"/>
  <c r="DE481" i="39"/>
  <c r="DG481" i="39"/>
  <c r="DI481" i="39"/>
  <c r="DK481" i="39"/>
  <c r="DM481" i="39"/>
  <c r="DC480" i="39"/>
  <c r="R480" i="39"/>
  <c r="DE480" i="39"/>
  <c r="DG480" i="39"/>
  <c r="DI480" i="39"/>
  <c r="DK480" i="39"/>
  <c r="DM480" i="39"/>
  <c r="DC479" i="39"/>
  <c r="R479" i="39"/>
  <c r="DE479" i="39"/>
  <c r="DG479" i="39"/>
  <c r="DI479" i="39"/>
  <c r="DK479" i="39"/>
  <c r="DM479" i="39"/>
  <c r="DC478" i="39"/>
  <c r="R478" i="39"/>
  <c r="DE478" i="39"/>
  <c r="DG478" i="39"/>
  <c r="DI478" i="39"/>
  <c r="DK478" i="39"/>
  <c r="DM478" i="39"/>
  <c r="DC477" i="39"/>
  <c r="R477" i="39"/>
  <c r="DE477" i="39"/>
  <c r="DG477" i="39"/>
  <c r="DI477" i="39"/>
  <c r="DK477" i="39"/>
  <c r="DM477" i="39"/>
  <c r="DC476" i="39"/>
  <c r="R476" i="39"/>
  <c r="DE476" i="39"/>
  <c r="DG476" i="39"/>
  <c r="DI476" i="39"/>
  <c r="DK476" i="39"/>
  <c r="DM476" i="39"/>
  <c r="DC472" i="39"/>
  <c r="R472" i="39"/>
  <c r="DE472" i="39"/>
  <c r="DG472" i="39"/>
  <c r="DI472" i="39"/>
  <c r="DK472" i="39"/>
  <c r="DM472" i="39"/>
  <c r="DC471" i="39"/>
  <c r="R471" i="39"/>
  <c r="DE471" i="39"/>
  <c r="DG471" i="39"/>
  <c r="DI471" i="39"/>
  <c r="DK471" i="39"/>
  <c r="DM471" i="39"/>
  <c r="DC470" i="39"/>
  <c r="R470" i="39"/>
  <c r="DE470" i="39"/>
  <c r="DG470" i="39"/>
  <c r="DI470" i="39"/>
  <c r="DK470" i="39"/>
  <c r="DM470" i="39"/>
  <c r="DC469" i="39"/>
  <c r="R469" i="39"/>
  <c r="DE469" i="39"/>
  <c r="DG469" i="39"/>
  <c r="DI469" i="39"/>
  <c r="DK469" i="39"/>
  <c r="DM469" i="39"/>
  <c r="DC468" i="39"/>
  <c r="R468" i="39"/>
  <c r="DE468" i="39"/>
  <c r="DG468" i="39"/>
  <c r="DI468" i="39"/>
  <c r="DK468" i="39"/>
  <c r="DM468" i="39"/>
  <c r="DC467" i="39"/>
  <c r="R467" i="39"/>
  <c r="DE467" i="39"/>
  <c r="DG467" i="39"/>
  <c r="DI467" i="39"/>
  <c r="DK467" i="39"/>
  <c r="DM467" i="39"/>
  <c r="DC466" i="39"/>
  <c r="R466" i="39"/>
  <c r="DE466" i="39"/>
  <c r="DG466" i="39"/>
  <c r="DI466" i="39"/>
  <c r="DK466" i="39"/>
  <c r="DM466" i="39"/>
  <c r="DC465" i="39"/>
  <c r="R465" i="39"/>
  <c r="DE465" i="39"/>
  <c r="DG465" i="39"/>
  <c r="DI465" i="39"/>
  <c r="DK465" i="39"/>
  <c r="DM465" i="39"/>
  <c r="DC464" i="39"/>
  <c r="R464" i="39"/>
  <c r="DE464" i="39"/>
  <c r="DG464" i="39"/>
  <c r="DI464" i="39"/>
  <c r="DK464" i="39"/>
  <c r="DM464" i="39"/>
  <c r="DC463" i="39"/>
  <c r="R463" i="39"/>
  <c r="DE463" i="39"/>
  <c r="DG463" i="39"/>
  <c r="DI463" i="39"/>
  <c r="DK463" i="39"/>
  <c r="DM463" i="39"/>
  <c r="DC462" i="39"/>
  <c r="R462" i="39"/>
  <c r="DE462" i="39"/>
  <c r="DG462" i="39"/>
  <c r="DI462" i="39"/>
  <c r="DK462" i="39"/>
  <c r="DM462" i="39"/>
  <c r="DC461" i="39"/>
  <c r="R461" i="39"/>
  <c r="DE461" i="39"/>
  <c r="DG461" i="39"/>
  <c r="DI461" i="39"/>
  <c r="DK461" i="39"/>
  <c r="DM461" i="39"/>
  <c r="DC460" i="39"/>
  <c r="R460" i="39"/>
  <c r="DE460" i="39"/>
  <c r="DG460" i="39"/>
  <c r="DI460" i="39"/>
  <c r="DK460" i="39"/>
  <c r="DM460" i="39"/>
  <c r="DC459" i="39"/>
  <c r="R459" i="39"/>
  <c r="DE459" i="39"/>
  <c r="DG459" i="39"/>
  <c r="DI459" i="39"/>
  <c r="DK459" i="39"/>
  <c r="DM459" i="39"/>
  <c r="DC458" i="39"/>
  <c r="R458" i="39"/>
  <c r="DE458" i="39"/>
  <c r="DG458" i="39"/>
  <c r="DI458" i="39"/>
  <c r="DK458" i="39"/>
  <c r="DM458" i="39"/>
  <c r="DC457" i="39"/>
  <c r="R457" i="39"/>
  <c r="DE457" i="39"/>
  <c r="DG457" i="39"/>
  <c r="DI457" i="39"/>
  <c r="DK457" i="39"/>
  <c r="DM457" i="39"/>
  <c r="DC456" i="39"/>
  <c r="R456" i="39"/>
  <c r="DE456" i="39"/>
  <c r="DG456" i="39"/>
  <c r="DI456" i="39"/>
  <c r="DK456" i="39"/>
  <c r="DM456" i="39"/>
  <c r="DC455" i="39"/>
  <c r="R455" i="39"/>
  <c r="DE455" i="39"/>
  <c r="DG455" i="39"/>
  <c r="DI455" i="39"/>
  <c r="DK455" i="39"/>
  <c r="DM455" i="39"/>
  <c r="DC454" i="39"/>
  <c r="R454" i="39"/>
  <c r="DE454" i="39"/>
  <c r="DG454" i="39"/>
  <c r="DI454" i="39"/>
  <c r="DK454" i="39"/>
  <c r="DM454" i="39"/>
  <c r="DC453" i="39"/>
  <c r="R453" i="39"/>
  <c r="DE453" i="39"/>
  <c r="DG453" i="39"/>
  <c r="DI453" i="39"/>
  <c r="DK453" i="39"/>
  <c r="DM453" i="39"/>
  <c r="DD59" i="39"/>
  <c r="DF59" i="39"/>
  <c r="DH59" i="39"/>
  <c r="DJ59" i="39"/>
  <c r="DL59" i="39"/>
  <c r="DM59" i="39"/>
  <c r="DD58" i="39"/>
  <c r="DF58" i="39"/>
  <c r="DH58" i="39"/>
  <c r="DJ58" i="39"/>
  <c r="DL58" i="39"/>
  <c r="DM58" i="39"/>
  <c r="DD33" i="39"/>
  <c r="DD57" i="39"/>
  <c r="DF33" i="39"/>
  <c r="DF57" i="39"/>
  <c r="DH33" i="39"/>
  <c r="DH57" i="39"/>
  <c r="DJ33" i="39"/>
  <c r="DJ57" i="39"/>
  <c r="DL33" i="39"/>
  <c r="DL57" i="39"/>
  <c r="DM57" i="39"/>
  <c r="DD32" i="39"/>
  <c r="DD56" i="39"/>
  <c r="DF32" i="39"/>
  <c r="DF56" i="39"/>
  <c r="DH32" i="39"/>
  <c r="DH56" i="39"/>
  <c r="DJ32" i="39"/>
  <c r="DJ56" i="39"/>
  <c r="DL32" i="39"/>
  <c r="DL56" i="39"/>
  <c r="DM56" i="39"/>
  <c r="DD31" i="39"/>
  <c r="DD55" i="39"/>
  <c r="DF31" i="39"/>
  <c r="DF55" i="39"/>
  <c r="DH31" i="39"/>
  <c r="DH55" i="39"/>
  <c r="DJ31" i="39"/>
  <c r="DJ55" i="39"/>
  <c r="DL31" i="39"/>
  <c r="DL55" i="39"/>
  <c r="DM55" i="39"/>
  <c r="DD30" i="39"/>
  <c r="DD54" i="39"/>
  <c r="DF30" i="39"/>
  <c r="DF54" i="39"/>
  <c r="DH30" i="39"/>
  <c r="DH54" i="39"/>
  <c r="DJ30" i="39"/>
  <c r="DJ54" i="39"/>
  <c r="DL30" i="39"/>
  <c r="DL54" i="39"/>
  <c r="DM54" i="39"/>
  <c r="DD27" i="39"/>
  <c r="DD52" i="39"/>
  <c r="DF27" i="39"/>
  <c r="DF52" i="39"/>
  <c r="DH27" i="39"/>
  <c r="DH52" i="39"/>
  <c r="DJ27" i="39"/>
  <c r="DJ52" i="39"/>
  <c r="DL27" i="39"/>
  <c r="DL52" i="39"/>
  <c r="DM52" i="39"/>
  <c r="DD26" i="39"/>
  <c r="DD51" i="39"/>
  <c r="DF26" i="39"/>
  <c r="DF51" i="39"/>
  <c r="DH26" i="39"/>
  <c r="DH51" i="39"/>
  <c r="DJ26" i="39"/>
  <c r="DJ51" i="39"/>
  <c r="DL26" i="39"/>
  <c r="DL51" i="39"/>
  <c r="DM51" i="39"/>
  <c r="DD25" i="39"/>
  <c r="DD50" i="39"/>
  <c r="DF25" i="39"/>
  <c r="DF50" i="39"/>
  <c r="DH25" i="39"/>
  <c r="DH50" i="39"/>
  <c r="DJ25" i="39"/>
  <c r="DJ50" i="39"/>
  <c r="DL25" i="39"/>
  <c r="DL50" i="39"/>
  <c r="DM50" i="39"/>
  <c r="DD24" i="39"/>
  <c r="DD49" i="39"/>
  <c r="DF24" i="39"/>
  <c r="DF49" i="39"/>
  <c r="DH24" i="39"/>
  <c r="DH49" i="39"/>
  <c r="DJ24" i="39"/>
  <c r="DJ49" i="39"/>
  <c r="DL24" i="39"/>
  <c r="DL49" i="39"/>
  <c r="DM49" i="39"/>
  <c r="DD23" i="39"/>
  <c r="DD48" i="39"/>
  <c r="DF23" i="39"/>
  <c r="DF48" i="39"/>
  <c r="DH23" i="39"/>
  <c r="DH48" i="39"/>
  <c r="DJ23" i="39"/>
  <c r="DJ48" i="39"/>
  <c r="DL23" i="39"/>
  <c r="DL48" i="39"/>
  <c r="DM48" i="39"/>
  <c r="DD22" i="39"/>
  <c r="DD47" i="39"/>
  <c r="DF22" i="39"/>
  <c r="DF47" i="39"/>
  <c r="DH22" i="39"/>
  <c r="DH47" i="39"/>
  <c r="DJ22" i="39"/>
  <c r="DJ47" i="39"/>
  <c r="DL22" i="39"/>
  <c r="DL47" i="39"/>
  <c r="DM47" i="39"/>
  <c r="DD21" i="39"/>
  <c r="DD46" i="39"/>
  <c r="DF21" i="39"/>
  <c r="DF46" i="39"/>
  <c r="DH21" i="39"/>
  <c r="DH46" i="39"/>
  <c r="DJ21" i="39"/>
  <c r="DJ46" i="39"/>
  <c r="DL21" i="39"/>
  <c r="DL46" i="39"/>
  <c r="DM46" i="39"/>
  <c r="DD17" i="39"/>
  <c r="DD43" i="39"/>
  <c r="DF17" i="39"/>
  <c r="DF43" i="39"/>
  <c r="DH17" i="39"/>
  <c r="DH43" i="39"/>
  <c r="DJ17" i="39"/>
  <c r="DJ43" i="39"/>
  <c r="DL17" i="39"/>
  <c r="DL43" i="39"/>
  <c r="DM43" i="39"/>
  <c r="DD16" i="39"/>
  <c r="DD42" i="39"/>
  <c r="DF16" i="39"/>
  <c r="DF42" i="39"/>
  <c r="DH16" i="39"/>
  <c r="DH42" i="39"/>
  <c r="DJ16" i="39"/>
  <c r="DJ42" i="39"/>
  <c r="DL16" i="39"/>
  <c r="DL42" i="39"/>
  <c r="DM42" i="39"/>
  <c r="DD15" i="39"/>
  <c r="DD41" i="39"/>
  <c r="DF15" i="39"/>
  <c r="DF41" i="39"/>
  <c r="DH15" i="39"/>
  <c r="DH41" i="39"/>
  <c r="DJ15" i="39"/>
  <c r="DJ41" i="39"/>
  <c r="DL15" i="39"/>
  <c r="DL41" i="39"/>
  <c r="DM41" i="39"/>
  <c r="DD14" i="39"/>
  <c r="DD40" i="39"/>
  <c r="DF14" i="39"/>
  <c r="DF40" i="39"/>
  <c r="DH14" i="39"/>
  <c r="DH40" i="39"/>
  <c r="DJ14" i="39"/>
  <c r="DJ40" i="39"/>
  <c r="DL14" i="39"/>
  <c r="DL40" i="39"/>
  <c r="DM40" i="39"/>
  <c r="DD13" i="39"/>
  <c r="DD39" i="39"/>
  <c r="DF13" i="39"/>
  <c r="DF39" i="39"/>
  <c r="DH13" i="39"/>
  <c r="DH39" i="39"/>
  <c r="DJ13" i="39"/>
  <c r="DJ39" i="39"/>
  <c r="DL13" i="39"/>
  <c r="DL39" i="39"/>
  <c r="DM39" i="39"/>
  <c r="DD35" i="39"/>
  <c r="DF35" i="39"/>
  <c r="DH35" i="39"/>
  <c r="DJ35" i="39"/>
  <c r="DL35" i="39"/>
  <c r="DM35" i="39"/>
  <c r="DD34" i="39"/>
  <c r="DF34" i="39"/>
  <c r="DH34" i="39"/>
  <c r="DJ34" i="39"/>
  <c r="DL34" i="39"/>
  <c r="DM34" i="39"/>
  <c r="DM33" i="39"/>
  <c r="DM32" i="39"/>
  <c r="DM31" i="39"/>
  <c r="DM30" i="39"/>
  <c r="DM27" i="39"/>
  <c r="DM26" i="39"/>
  <c r="DM25" i="39"/>
  <c r="DM24" i="39"/>
  <c r="DM23" i="39"/>
  <c r="DM22" i="39"/>
  <c r="DM21" i="39"/>
  <c r="DM17" i="39"/>
  <c r="DM16" i="39"/>
  <c r="DM15" i="39"/>
  <c r="DM14" i="39"/>
  <c r="DM13" i="39"/>
  <c r="DX646" i="39"/>
  <c r="DX645" i="39"/>
  <c r="DX644" i="39"/>
  <c r="DX643" i="39"/>
  <c r="DX640" i="39"/>
  <c r="DO639" i="39"/>
  <c r="DQ639" i="39"/>
  <c r="DS639" i="39"/>
  <c r="DU639" i="39"/>
  <c r="DW639" i="39"/>
  <c r="DX639" i="39"/>
  <c r="DO638" i="39"/>
  <c r="DQ638" i="39"/>
  <c r="DS638" i="39"/>
  <c r="DU638" i="39"/>
  <c r="DW638" i="39"/>
  <c r="DX638" i="39"/>
  <c r="DO637" i="39"/>
  <c r="DQ637" i="39"/>
  <c r="DS637" i="39"/>
  <c r="DU637" i="39"/>
  <c r="DW637" i="39"/>
  <c r="DX637" i="39"/>
  <c r="DO636" i="39"/>
  <c r="DQ636" i="39"/>
  <c r="DS636" i="39"/>
  <c r="DU636" i="39"/>
  <c r="DW636" i="39"/>
  <c r="DX636" i="39"/>
  <c r="DX632" i="39"/>
  <c r="DX631" i="39"/>
  <c r="DX628" i="39"/>
  <c r="DX627" i="39"/>
  <c r="DX626" i="39"/>
  <c r="DX625" i="39"/>
  <c r="DX624" i="39"/>
  <c r="DX621" i="39"/>
  <c r="DX620" i="39"/>
  <c r="DX617" i="39"/>
  <c r="DX616" i="39"/>
  <c r="DX615" i="39"/>
  <c r="DX614" i="39"/>
  <c r="DX613" i="39"/>
  <c r="DX612" i="39"/>
  <c r="DX611" i="39"/>
  <c r="DX610" i="39"/>
  <c r="DX609" i="39"/>
  <c r="DO594" i="39"/>
  <c r="DN598" i="39"/>
  <c r="DQ594" i="39"/>
  <c r="DP598" i="39"/>
  <c r="DS594" i="39"/>
  <c r="DR598" i="39"/>
  <c r="DU594" i="39"/>
  <c r="DT598" i="39"/>
  <c r="DW594" i="39"/>
  <c r="DV598" i="39"/>
  <c r="DX598" i="39"/>
  <c r="DO593" i="39"/>
  <c r="DN597" i="39"/>
  <c r="DQ593" i="39"/>
  <c r="DP597" i="39"/>
  <c r="DS593" i="39"/>
  <c r="DR597" i="39"/>
  <c r="DU593" i="39"/>
  <c r="DT597" i="39"/>
  <c r="DW593" i="39"/>
  <c r="DV597" i="39"/>
  <c r="DX597" i="39"/>
  <c r="DX594" i="39"/>
  <c r="DX593" i="39"/>
  <c r="DX563" i="39"/>
  <c r="DX562" i="39"/>
  <c r="DX561" i="39"/>
  <c r="DX560" i="39"/>
  <c r="DX559" i="39"/>
  <c r="DX555" i="39"/>
  <c r="DX554" i="39"/>
  <c r="DX551" i="39"/>
  <c r="DX550" i="39"/>
  <c r="DX549" i="39"/>
  <c r="DX548" i="39"/>
  <c r="DX547" i="39"/>
  <c r="DN541" i="39"/>
  <c r="R541" i="39"/>
  <c r="DP541" i="39"/>
  <c r="DR541" i="39"/>
  <c r="DT541" i="39"/>
  <c r="DV541" i="39"/>
  <c r="DX541" i="39"/>
  <c r="DN540" i="39"/>
  <c r="R540" i="39"/>
  <c r="DP540" i="39"/>
  <c r="DR540" i="39"/>
  <c r="DT540" i="39"/>
  <c r="DV540" i="39"/>
  <c r="DX540" i="39"/>
  <c r="DN539" i="39"/>
  <c r="R539" i="39"/>
  <c r="DP539" i="39"/>
  <c r="DR539" i="39"/>
  <c r="DT539" i="39"/>
  <c r="DV539" i="39"/>
  <c r="DX539" i="39"/>
  <c r="DN538" i="39"/>
  <c r="R538" i="39"/>
  <c r="DP538" i="39"/>
  <c r="DR538" i="39"/>
  <c r="DT538" i="39"/>
  <c r="DV538" i="39"/>
  <c r="DX538" i="39"/>
  <c r="DN537" i="39"/>
  <c r="R537" i="39"/>
  <c r="DP537" i="39"/>
  <c r="DR537" i="39"/>
  <c r="DT537" i="39"/>
  <c r="DV537" i="39"/>
  <c r="DX537" i="39"/>
  <c r="DN536" i="39"/>
  <c r="R536" i="39"/>
  <c r="DP536" i="39"/>
  <c r="DR536" i="39"/>
  <c r="DT536" i="39"/>
  <c r="DV536" i="39"/>
  <c r="DX536" i="39"/>
  <c r="DN535" i="39"/>
  <c r="R535" i="39"/>
  <c r="DP535" i="39"/>
  <c r="DR535" i="39"/>
  <c r="DT535" i="39"/>
  <c r="DV535" i="39"/>
  <c r="DX535" i="39"/>
  <c r="DN534" i="39"/>
  <c r="R534" i="39"/>
  <c r="DP534" i="39"/>
  <c r="DR534" i="39"/>
  <c r="DT534" i="39"/>
  <c r="DV534" i="39"/>
  <c r="DX534" i="39"/>
  <c r="DN533" i="39"/>
  <c r="R533" i="39"/>
  <c r="DP533" i="39"/>
  <c r="DR533" i="39"/>
  <c r="DT533" i="39"/>
  <c r="DV533" i="39"/>
  <c r="DX533" i="39"/>
  <c r="DN532" i="39"/>
  <c r="R532" i="39"/>
  <c r="DP532" i="39"/>
  <c r="DR532" i="39"/>
  <c r="DT532" i="39"/>
  <c r="DV532" i="39"/>
  <c r="DX532" i="39"/>
  <c r="DN531" i="39"/>
  <c r="R531" i="39"/>
  <c r="DP531" i="39"/>
  <c r="DR531" i="39"/>
  <c r="DT531" i="39"/>
  <c r="DV531" i="39"/>
  <c r="DX531" i="39"/>
  <c r="DN530" i="39"/>
  <c r="R530" i="39"/>
  <c r="DP530" i="39"/>
  <c r="DR530" i="39"/>
  <c r="DT530" i="39"/>
  <c r="DV530" i="39"/>
  <c r="DX530" i="39"/>
  <c r="DN529" i="39"/>
  <c r="R529" i="39"/>
  <c r="DP529" i="39"/>
  <c r="DR529" i="39"/>
  <c r="DT529" i="39"/>
  <c r="DV529" i="39"/>
  <c r="DX529" i="39"/>
  <c r="DN528" i="39"/>
  <c r="R528" i="39"/>
  <c r="DP528" i="39"/>
  <c r="DR528" i="39"/>
  <c r="DT528" i="39"/>
  <c r="DV528" i="39"/>
  <c r="DX528" i="39"/>
  <c r="DN527" i="39"/>
  <c r="R527" i="39"/>
  <c r="DP527" i="39"/>
  <c r="DR527" i="39"/>
  <c r="DT527" i="39"/>
  <c r="DV527" i="39"/>
  <c r="DX527" i="39"/>
  <c r="DN526" i="39"/>
  <c r="R526" i="39"/>
  <c r="DP526" i="39"/>
  <c r="DR526" i="39"/>
  <c r="DT526" i="39"/>
  <c r="DV526" i="39"/>
  <c r="DX526" i="39"/>
  <c r="DN525" i="39"/>
  <c r="R525" i="39"/>
  <c r="DP525" i="39"/>
  <c r="DR525" i="39"/>
  <c r="DT525" i="39"/>
  <c r="DV525" i="39"/>
  <c r="DX525" i="39"/>
  <c r="DN524" i="39"/>
  <c r="R524" i="39"/>
  <c r="DP524" i="39"/>
  <c r="DR524" i="39"/>
  <c r="DT524" i="39"/>
  <c r="DV524" i="39"/>
  <c r="DX524" i="39"/>
  <c r="DN523" i="39"/>
  <c r="R523" i="39"/>
  <c r="DP523" i="39"/>
  <c r="DR523" i="39"/>
  <c r="DT523" i="39"/>
  <c r="DV523" i="39"/>
  <c r="DX523" i="39"/>
  <c r="DN522" i="39"/>
  <c r="R522" i="39"/>
  <c r="DP522" i="39"/>
  <c r="DR522" i="39"/>
  <c r="DT522" i="39"/>
  <c r="DV522" i="39"/>
  <c r="DX522" i="39"/>
  <c r="DN518" i="39"/>
  <c r="R518" i="39"/>
  <c r="DP518" i="39"/>
  <c r="DR518" i="39"/>
  <c r="DT518" i="39"/>
  <c r="DV518" i="39"/>
  <c r="DX518" i="39"/>
  <c r="DN517" i="39"/>
  <c r="R517" i="39"/>
  <c r="DP517" i="39"/>
  <c r="DR517" i="39"/>
  <c r="DT517" i="39"/>
  <c r="DV517" i="39"/>
  <c r="DX517" i="39"/>
  <c r="DN516" i="39"/>
  <c r="R516" i="39"/>
  <c r="DP516" i="39"/>
  <c r="DR516" i="39"/>
  <c r="DT516" i="39"/>
  <c r="DV516" i="39"/>
  <c r="DX516" i="39"/>
  <c r="DN515" i="39"/>
  <c r="R515" i="39"/>
  <c r="DP515" i="39"/>
  <c r="DR515" i="39"/>
  <c r="DT515" i="39"/>
  <c r="DV515" i="39"/>
  <c r="DX515" i="39"/>
  <c r="DN514" i="39"/>
  <c r="R514" i="39"/>
  <c r="DP514" i="39"/>
  <c r="DR514" i="39"/>
  <c r="DT514" i="39"/>
  <c r="DV514" i="39"/>
  <c r="DX514" i="39"/>
  <c r="DN513" i="39"/>
  <c r="R513" i="39"/>
  <c r="DP513" i="39"/>
  <c r="DR513" i="39"/>
  <c r="DT513" i="39"/>
  <c r="DV513" i="39"/>
  <c r="DX513" i="39"/>
  <c r="DN512" i="39"/>
  <c r="R512" i="39"/>
  <c r="DP512" i="39"/>
  <c r="DR512" i="39"/>
  <c r="DT512" i="39"/>
  <c r="DV512" i="39"/>
  <c r="DX512" i="39"/>
  <c r="DN511" i="39"/>
  <c r="R511" i="39"/>
  <c r="DP511" i="39"/>
  <c r="DR511" i="39"/>
  <c r="DT511" i="39"/>
  <c r="DV511" i="39"/>
  <c r="DX511" i="39"/>
  <c r="DN510" i="39"/>
  <c r="R510" i="39"/>
  <c r="DP510" i="39"/>
  <c r="DR510" i="39"/>
  <c r="DT510" i="39"/>
  <c r="DV510" i="39"/>
  <c r="DX510" i="39"/>
  <c r="DN509" i="39"/>
  <c r="R509" i="39"/>
  <c r="DP509" i="39"/>
  <c r="DR509" i="39"/>
  <c r="DT509" i="39"/>
  <c r="DV509" i="39"/>
  <c r="DX509" i="39"/>
  <c r="DN508" i="39"/>
  <c r="R508" i="39"/>
  <c r="DP508" i="39"/>
  <c r="DR508" i="39"/>
  <c r="DT508" i="39"/>
  <c r="DV508" i="39"/>
  <c r="DX508" i="39"/>
  <c r="DN507" i="39"/>
  <c r="R507" i="39"/>
  <c r="DP507" i="39"/>
  <c r="DR507" i="39"/>
  <c r="DT507" i="39"/>
  <c r="DV507" i="39"/>
  <c r="DX507" i="39"/>
  <c r="DN506" i="39"/>
  <c r="R506" i="39"/>
  <c r="DP506" i="39"/>
  <c r="DR506" i="39"/>
  <c r="DT506" i="39"/>
  <c r="DV506" i="39"/>
  <c r="DX506" i="39"/>
  <c r="DN505" i="39"/>
  <c r="R505" i="39"/>
  <c r="DP505" i="39"/>
  <c r="DR505" i="39"/>
  <c r="DT505" i="39"/>
  <c r="DV505" i="39"/>
  <c r="DX505" i="39"/>
  <c r="DN504" i="39"/>
  <c r="R504" i="39"/>
  <c r="DP504" i="39"/>
  <c r="DR504" i="39"/>
  <c r="DT504" i="39"/>
  <c r="DV504" i="39"/>
  <c r="DX504" i="39"/>
  <c r="DN503" i="39"/>
  <c r="R503" i="39"/>
  <c r="DP503" i="39"/>
  <c r="DR503" i="39"/>
  <c r="DT503" i="39"/>
  <c r="DV503" i="39"/>
  <c r="DX503" i="39"/>
  <c r="DN502" i="39"/>
  <c r="R502" i="39"/>
  <c r="DP502" i="39"/>
  <c r="DR502" i="39"/>
  <c r="DT502" i="39"/>
  <c r="DV502" i="39"/>
  <c r="DX502" i="39"/>
  <c r="DN501" i="39"/>
  <c r="R501" i="39"/>
  <c r="DP501" i="39"/>
  <c r="DR501" i="39"/>
  <c r="DT501" i="39"/>
  <c r="DV501" i="39"/>
  <c r="DX501" i="39"/>
  <c r="DN500" i="39"/>
  <c r="R500" i="39"/>
  <c r="DP500" i="39"/>
  <c r="DR500" i="39"/>
  <c r="DT500" i="39"/>
  <c r="DV500" i="39"/>
  <c r="DX500" i="39"/>
  <c r="DN499" i="39"/>
  <c r="R499" i="39"/>
  <c r="DP499" i="39"/>
  <c r="DR499" i="39"/>
  <c r="DT499" i="39"/>
  <c r="DV499" i="39"/>
  <c r="DX499" i="39"/>
  <c r="DO59" i="39"/>
  <c r="DQ59" i="39"/>
  <c r="DS59" i="39"/>
  <c r="DU59" i="39"/>
  <c r="DW59" i="39"/>
  <c r="DX59" i="39"/>
  <c r="DO58" i="39"/>
  <c r="DQ58" i="39"/>
  <c r="DS58" i="39"/>
  <c r="DU58" i="39"/>
  <c r="DW58" i="39"/>
  <c r="DX58" i="39"/>
  <c r="DO33" i="39"/>
  <c r="DO57" i="39"/>
  <c r="DQ33" i="39"/>
  <c r="DQ57" i="39"/>
  <c r="DS33" i="39"/>
  <c r="DS57" i="39"/>
  <c r="DU33" i="39"/>
  <c r="DU57" i="39"/>
  <c r="DW33" i="39"/>
  <c r="DW57" i="39"/>
  <c r="DX57" i="39"/>
  <c r="DO32" i="39"/>
  <c r="DO56" i="39"/>
  <c r="DQ32" i="39"/>
  <c r="DQ56" i="39"/>
  <c r="DS32" i="39"/>
  <c r="DS56" i="39"/>
  <c r="DU32" i="39"/>
  <c r="DU56" i="39"/>
  <c r="DW32" i="39"/>
  <c r="DW56" i="39"/>
  <c r="DX56" i="39"/>
  <c r="DO31" i="39"/>
  <c r="DO55" i="39"/>
  <c r="DQ31" i="39"/>
  <c r="DQ55" i="39"/>
  <c r="DS31" i="39"/>
  <c r="DS55" i="39"/>
  <c r="DU31" i="39"/>
  <c r="DU55" i="39"/>
  <c r="DW31" i="39"/>
  <c r="DW55" i="39"/>
  <c r="DX55" i="39"/>
  <c r="DO30" i="39"/>
  <c r="DO54" i="39"/>
  <c r="DQ30" i="39"/>
  <c r="DQ54" i="39"/>
  <c r="DS30" i="39"/>
  <c r="DS54" i="39"/>
  <c r="DU30" i="39"/>
  <c r="DU54" i="39"/>
  <c r="DW30" i="39"/>
  <c r="DW54" i="39"/>
  <c r="DX54" i="39"/>
  <c r="DO27" i="39"/>
  <c r="DO52" i="39"/>
  <c r="DQ27" i="39"/>
  <c r="DQ52" i="39"/>
  <c r="DS27" i="39"/>
  <c r="DS52" i="39"/>
  <c r="DU27" i="39"/>
  <c r="DU52" i="39"/>
  <c r="DW27" i="39"/>
  <c r="DW52" i="39"/>
  <c r="DX52" i="39"/>
  <c r="DO26" i="39"/>
  <c r="DO51" i="39"/>
  <c r="DQ26" i="39"/>
  <c r="DQ51" i="39"/>
  <c r="DS26" i="39"/>
  <c r="DS51" i="39"/>
  <c r="DU26" i="39"/>
  <c r="DU51" i="39"/>
  <c r="DW26" i="39"/>
  <c r="DW51" i="39"/>
  <c r="DX51" i="39"/>
  <c r="DO25" i="39"/>
  <c r="DO50" i="39"/>
  <c r="DQ25" i="39"/>
  <c r="DQ50" i="39"/>
  <c r="DS25" i="39"/>
  <c r="DS50" i="39"/>
  <c r="DU25" i="39"/>
  <c r="DU50" i="39"/>
  <c r="DW25" i="39"/>
  <c r="DW50" i="39"/>
  <c r="DX50" i="39"/>
  <c r="DO24" i="39"/>
  <c r="DO49" i="39"/>
  <c r="DQ24" i="39"/>
  <c r="DQ49" i="39"/>
  <c r="DS24" i="39"/>
  <c r="DS49" i="39"/>
  <c r="DU24" i="39"/>
  <c r="DU49" i="39"/>
  <c r="DW24" i="39"/>
  <c r="DW49" i="39"/>
  <c r="DX49" i="39"/>
  <c r="DO23" i="39"/>
  <c r="DO48" i="39"/>
  <c r="DQ23" i="39"/>
  <c r="DQ48" i="39"/>
  <c r="DS23" i="39"/>
  <c r="DS48" i="39"/>
  <c r="DU23" i="39"/>
  <c r="DU48" i="39"/>
  <c r="DW23" i="39"/>
  <c r="DW48" i="39"/>
  <c r="DX48" i="39"/>
  <c r="DO22" i="39"/>
  <c r="DO47" i="39"/>
  <c r="DQ22" i="39"/>
  <c r="DQ47" i="39"/>
  <c r="DS22" i="39"/>
  <c r="DS47" i="39"/>
  <c r="DU22" i="39"/>
  <c r="DU47" i="39"/>
  <c r="DW22" i="39"/>
  <c r="DW47" i="39"/>
  <c r="DX47" i="39"/>
  <c r="DO21" i="39"/>
  <c r="DO46" i="39"/>
  <c r="DQ21" i="39"/>
  <c r="DQ46" i="39"/>
  <c r="DS21" i="39"/>
  <c r="DS46" i="39"/>
  <c r="DU21" i="39"/>
  <c r="DU46" i="39"/>
  <c r="DW21" i="39"/>
  <c r="DW46" i="39"/>
  <c r="DX46" i="39"/>
  <c r="DO17" i="39"/>
  <c r="DO43" i="39"/>
  <c r="DQ17" i="39"/>
  <c r="DQ43" i="39"/>
  <c r="DS17" i="39"/>
  <c r="DS43" i="39"/>
  <c r="DU17" i="39"/>
  <c r="DU43" i="39"/>
  <c r="DW17" i="39"/>
  <c r="DW43" i="39"/>
  <c r="DX43" i="39"/>
  <c r="DO16" i="39"/>
  <c r="DO42" i="39"/>
  <c r="DQ16" i="39"/>
  <c r="DQ42" i="39"/>
  <c r="DS16" i="39"/>
  <c r="DS42" i="39"/>
  <c r="DU16" i="39"/>
  <c r="DU42" i="39"/>
  <c r="DW16" i="39"/>
  <c r="DW42" i="39"/>
  <c r="DX42" i="39"/>
  <c r="DO15" i="39"/>
  <c r="DO41" i="39"/>
  <c r="DQ15" i="39"/>
  <c r="DQ41" i="39"/>
  <c r="DS15" i="39"/>
  <c r="DS41" i="39"/>
  <c r="DU15" i="39"/>
  <c r="DU41" i="39"/>
  <c r="DW15" i="39"/>
  <c r="DW41" i="39"/>
  <c r="DX41" i="39"/>
  <c r="DO14" i="39"/>
  <c r="DO40" i="39"/>
  <c r="DQ14" i="39"/>
  <c r="DQ40" i="39"/>
  <c r="DS14" i="39"/>
  <c r="DS40" i="39"/>
  <c r="DU14" i="39"/>
  <c r="DU40" i="39"/>
  <c r="DW14" i="39"/>
  <c r="DW40" i="39"/>
  <c r="DX40" i="39"/>
  <c r="DO13" i="39"/>
  <c r="DO39" i="39"/>
  <c r="DQ13" i="39"/>
  <c r="DQ39" i="39"/>
  <c r="DS13" i="39"/>
  <c r="DS39" i="39"/>
  <c r="DU13" i="39"/>
  <c r="DU39" i="39"/>
  <c r="DW13" i="39"/>
  <c r="DW39" i="39"/>
  <c r="DX39" i="39"/>
  <c r="DO35" i="39"/>
  <c r="DQ35" i="39"/>
  <c r="DS35" i="39"/>
  <c r="DU35" i="39"/>
  <c r="DW35" i="39"/>
  <c r="DX35" i="39"/>
  <c r="DO34" i="39"/>
  <c r="DQ34" i="39"/>
  <c r="DS34" i="39"/>
  <c r="DU34" i="39"/>
  <c r="DW34" i="39"/>
  <c r="DX34" i="39"/>
  <c r="DX33" i="39"/>
  <c r="DX32" i="39"/>
  <c r="DX31" i="39"/>
  <c r="DX30" i="39"/>
  <c r="DX27" i="39"/>
  <c r="DX26" i="39"/>
  <c r="DX25" i="39"/>
  <c r="DX24" i="39"/>
  <c r="DX23" i="39"/>
  <c r="DX22" i="39"/>
  <c r="DX21" i="39"/>
  <c r="DX17" i="39"/>
  <c r="DX16" i="39"/>
  <c r="DX15" i="39"/>
  <c r="DX14" i="39"/>
  <c r="DX13" i="39"/>
  <c r="DY602" i="39"/>
  <c r="DY606" i="39"/>
  <c r="DY607" i="39"/>
  <c r="DZ602" i="39"/>
  <c r="DZ606" i="39"/>
  <c r="DZ607" i="39"/>
  <c r="EA602" i="39"/>
  <c r="EA606" i="39"/>
  <c r="EA607" i="39"/>
  <c r="EB602" i="39"/>
  <c r="EB606" i="39"/>
  <c r="EB607" i="39"/>
  <c r="EC602" i="39"/>
  <c r="EC606" i="39"/>
  <c r="EC607" i="39"/>
  <c r="ED607" i="39"/>
  <c r="ED606" i="39"/>
  <c r="DY605" i="39"/>
  <c r="DZ605" i="39"/>
  <c r="EA605" i="39"/>
  <c r="EB605" i="39"/>
  <c r="EC605" i="39"/>
  <c r="ED605" i="39"/>
  <c r="DY604" i="39"/>
  <c r="DZ604" i="39"/>
  <c r="EA604" i="39"/>
  <c r="EB604" i="39"/>
  <c r="EC604" i="39"/>
  <c r="ED604" i="39"/>
  <c r="DY603" i="39"/>
  <c r="DZ603" i="39"/>
  <c r="EA603" i="39"/>
  <c r="EB603" i="39"/>
  <c r="EC603" i="39"/>
  <c r="ED603" i="39"/>
  <c r="ED602" i="39"/>
  <c r="DX607" i="39"/>
  <c r="DX606" i="39"/>
  <c r="DX605" i="39"/>
  <c r="DX604" i="39"/>
  <c r="DX603" i="39"/>
  <c r="DX602" i="39"/>
  <c r="DM607" i="39"/>
  <c r="DM606" i="39"/>
  <c r="DM605" i="39"/>
  <c r="DM604" i="39"/>
  <c r="DM603" i="39"/>
  <c r="DM602" i="39"/>
  <c r="DB607" i="39"/>
  <c r="DB606" i="39"/>
  <c r="DB605" i="39"/>
  <c r="DB604" i="39"/>
  <c r="DB603" i="39"/>
  <c r="DB602" i="39"/>
  <c r="CQ607" i="39"/>
  <c r="CQ606" i="39"/>
  <c r="CQ605" i="39"/>
  <c r="CQ604" i="39"/>
  <c r="CQ603" i="39"/>
  <c r="CQ602" i="39"/>
  <c r="CF607" i="39"/>
  <c r="CF606" i="39"/>
  <c r="CF605" i="39"/>
  <c r="CF604" i="39"/>
  <c r="CF603" i="39"/>
  <c r="CF602" i="39"/>
  <c r="BU607" i="39"/>
  <c r="BU606" i="39"/>
  <c r="BU605" i="39"/>
  <c r="BU604" i="39"/>
  <c r="BU603" i="39"/>
  <c r="BU602" i="39"/>
  <c r="BJ607" i="39"/>
  <c r="BJ606" i="39"/>
  <c r="BJ605" i="39"/>
  <c r="BJ604" i="39"/>
  <c r="BJ603" i="39"/>
  <c r="BJ602" i="39"/>
  <c r="AY607" i="39"/>
  <c r="AY606" i="39"/>
  <c r="AY605" i="39"/>
  <c r="AY604" i="39"/>
  <c r="AY603" i="39"/>
  <c r="AY602" i="39"/>
  <c r="AN607" i="39"/>
  <c r="AN606" i="39"/>
  <c r="AN605" i="39"/>
  <c r="AN604" i="39"/>
  <c r="AN603" i="39"/>
  <c r="AN602" i="39"/>
  <c r="AE594" i="39"/>
  <c r="AD598" i="39"/>
  <c r="AG594" i="39"/>
  <c r="AF598" i="39"/>
  <c r="AI594" i="39"/>
  <c r="AH598" i="39"/>
  <c r="AK594" i="39"/>
  <c r="AJ598" i="39"/>
  <c r="AM594" i="39"/>
  <c r="AL598" i="39"/>
  <c r="AN598" i="39"/>
  <c r="AE593" i="39"/>
  <c r="AD597" i="39"/>
  <c r="AG593" i="39"/>
  <c r="AF597" i="39"/>
  <c r="AI593" i="39"/>
  <c r="AH597" i="39"/>
  <c r="AK593" i="39"/>
  <c r="AJ597" i="39"/>
  <c r="AM593" i="39"/>
  <c r="AL597" i="39"/>
  <c r="AN597" i="39"/>
  <c r="AN594" i="39"/>
  <c r="AN593" i="39"/>
  <c r="AN563" i="39"/>
  <c r="AN562" i="39"/>
  <c r="AN561" i="39"/>
  <c r="AN560" i="39"/>
  <c r="AN559" i="39"/>
  <c r="AN555" i="39"/>
  <c r="AN554" i="39"/>
  <c r="AN551" i="39"/>
  <c r="AN550" i="39"/>
  <c r="AN549" i="39"/>
  <c r="AN548" i="39"/>
  <c r="AN547" i="39"/>
  <c r="AD161" i="39"/>
  <c r="R161" i="39"/>
  <c r="AF161" i="39"/>
  <c r="AH161" i="39"/>
  <c r="AJ161" i="39"/>
  <c r="AL161" i="39"/>
  <c r="AN161" i="39"/>
  <c r="AD160" i="39"/>
  <c r="R160" i="39"/>
  <c r="AF160" i="39"/>
  <c r="AH160" i="39"/>
  <c r="AJ160" i="39"/>
  <c r="AL160" i="39"/>
  <c r="AN160" i="39"/>
  <c r="AD159" i="39"/>
  <c r="R159" i="39"/>
  <c r="AF159" i="39"/>
  <c r="AH159" i="39"/>
  <c r="AJ159" i="39"/>
  <c r="AL159" i="39"/>
  <c r="AN159" i="39"/>
  <c r="AD158" i="39"/>
  <c r="R158" i="39"/>
  <c r="AF158" i="39"/>
  <c r="AH158" i="39"/>
  <c r="AJ158" i="39"/>
  <c r="AL158" i="39"/>
  <c r="AN158" i="39"/>
  <c r="AD157" i="39"/>
  <c r="R157" i="39"/>
  <c r="AF157" i="39"/>
  <c r="AH157" i="39"/>
  <c r="AJ157" i="39"/>
  <c r="AL157" i="39"/>
  <c r="AN157" i="39"/>
  <c r="AD156" i="39"/>
  <c r="R156" i="39"/>
  <c r="AF156" i="39"/>
  <c r="AH156" i="39"/>
  <c r="AJ156" i="39"/>
  <c r="AL156" i="39"/>
  <c r="AN156" i="39"/>
  <c r="AD155" i="39"/>
  <c r="R155" i="39"/>
  <c r="AF155" i="39"/>
  <c r="AH155" i="39"/>
  <c r="AJ155" i="39"/>
  <c r="AL155" i="39"/>
  <c r="AN155" i="39"/>
  <c r="AD154" i="39"/>
  <c r="R154" i="39"/>
  <c r="AF154" i="39"/>
  <c r="AH154" i="39"/>
  <c r="AJ154" i="39"/>
  <c r="AL154" i="39"/>
  <c r="AN154" i="39"/>
  <c r="AD153" i="39"/>
  <c r="R153" i="39"/>
  <c r="AF153" i="39"/>
  <c r="AH153" i="39"/>
  <c r="AJ153" i="39"/>
  <c r="AL153" i="39"/>
  <c r="AN153" i="39"/>
  <c r="AD152" i="39"/>
  <c r="R152" i="39"/>
  <c r="AF152" i="39"/>
  <c r="AH152" i="39"/>
  <c r="AJ152" i="39"/>
  <c r="AL152" i="39"/>
  <c r="AN152" i="39"/>
  <c r="AD151" i="39"/>
  <c r="R151" i="39"/>
  <c r="AF151" i="39"/>
  <c r="AH151" i="39"/>
  <c r="AJ151" i="39"/>
  <c r="AL151" i="39"/>
  <c r="AN151" i="39"/>
  <c r="AD150" i="39"/>
  <c r="R150" i="39"/>
  <c r="AF150" i="39"/>
  <c r="AH150" i="39"/>
  <c r="AJ150" i="39"/>
  <c r="AL150" i="39"/>
  <c r="AN150" i="39"/>
  <c r="AD149" i="39"/>
  <c r="R149" i="39"/>
  <c r="AF149" i="39"/>
  <c r="AH149" i="39"/>
  <c r="AJ149" i="39"/>
  <c r="AL149" i="39"/>
  <c r="AN149" i="39"/>
  <c r="AD148" i="39"/>
  <c r="R148" i="39"/>
  <c r="AF148" i="39"/>
  <c r="AH148" i="39"/>
  <c r="AJ148" i="39"/>
  <c r="AL148" i="39"/>
  <c r="AN148" i="39"/>
  <c r="AD147" i="39"/>
  <c r="R147" i="39"/>
  <c r="AF147" i="39"/>
  <c r="AH147" i="39"/>
  <c r="AJ147" i="39"/>
  <c r="AL147" i="39"/>
  <c r="AN147" i="39"/>
  <c r="AD146" i="39"/>
  <c r="R146" i="39"/>
  <c r="AF146" i="39"/>
  <c r="AH146" i="39"/>
  <c r="AJ146" i="39"/>
  <c r="AL146" i="39"/>
  <c r="AN146" i="39"/>
  <c r="AD145" i="39"/>
  <c r="R145" i="39"/>
  <c r="AF145" i="39"/>
  <c r="AH145" i="39"/>
  <c r="AJ145" i="39"/>
  <c r="AL145" i="39"/>
  <c r="AN145" i="39"/>
  <c r="AD144" i="39"/>
  <c r="R144" i="39"/>
  <c r="AF144" i="39"/>
  <c r="AH144" i="39"/>
  <c r="AJ144" i="39"/>
  <c r="AL144" i="39"/>
  <c r="AN144" i="39"/>
  <c r="AD143" i="39"/>
  <c r="R143" i="39"/>
  <c r="AF143" i="39"/>
  <c r="AH143" i="39"/>
  <c r="AJ143" i="39"/>
  <c r="AL143" i="39"/>
  <c r="AN143" i="39"/>
  <c r="AD142" i="39"/>
  <c r="R142" i="39"/>
  <c r="AF142" i="39"/>
  <c r="AH142" i="39"/>
  <c r="AJ142" i="39"/>
  <c r="AL142" i="39"/>
  <c r="AN142" i="39"/>
  <c r="AD138" i="39"/>
  <c r="R138" i="39"/>
  <c r="AF138" i="39"/>
  <c r="AH138" i="39"/>
  <c r="AJ138" i="39"/>
  <c r="AL138" i="39"/>
  <c r="AN138" i="39"/>
  <c r="AD137" i="39"/>
  <c r="R137" i="39"/>
  <c r="AF137" i="39"/>
  <c r="AH137" i="39"/>
  <c r="AJ137" i="39"/>
  <c r="AL137" i="39"/>
  <c r="AN137" i="39"/>
  <c r="AD136" i="39"/>
  <c r="R136" i="39"/>
  <c r="AF136" i="39"/>
  <c r="AH136" i="39"/>
  <c r="AJ136" i="39"/>
  <c r="AL136" i="39"/>
  <c r="AN136" i="39"/>
  <c r="AD135" i="39"/>
  <c r="R135" i="39"/>
  <c r="AF135" i="39"/>
  <c r="AH135" i="39"/>
  <c r="AJ135" i="39"/>
  <c r="AL135" i="39"/>
  <c r="AN135" i="39"/>
  <c r="AD134" i="39"/>
  <c r="R134" i="39"/>
  <c r="AF134" i="39"/>
  <c r="AH134" i="39"/>
  <c r="AJ134" i="39"/>
  <c r="AL134" i="39"/>
  <c r="AN134" i="39"/>
  <c r="AD133" i="39"/>
  <c r="R133" i="39"/>
  <c r="AF133" i="39"/>
  <c r="AH133" i="39"/>
  <c r="AJ133" i="39"/>
  <c r="AL133" i="39"/>
  <c r="AN133" i="39"/>
  <c r="AD132" i="39"/>
  <c r="R132" i="39"/>
  <c r="AF132" i="39"/>
  <c r="AH132" i="39"/>
  <c r="AJ132" i="39"/>
  <c r="AL132" i="39"/>
  <c r="AN132" i="39"/>
  <c r="AD131" i="39"/>
  <c r="R131" i="39"/>
  <c r="AF131" i="39"/>
  <c r="AH131" i="39"/>
  <c r="AJ131" i="39"/>
  <c r="AL131" i="39"/>
  <c r="AN131" i="39"/>
  <c r="AD130" i="39"/>
  <c r="R130" i="39"/>
  <c r="AF130" i="39"/>
  <c r="AH130" i="39"/>
  <c r="AJ130" i="39"/>
  <c r="AL130" i="39"/>
  <c r="AN130" i="39"/>
  <c r="AD129" i="39"/>
  <c r="R129" i="39"/>
  <c r="AF129" i="39"/>
  <c r="AH129" i="39"/>
  <c r="AJ129" i="39"/>
  <c r="AL129" i="39"/>
  <c r="AN129" i="39"/>
  <c r="AD128" i="39"/>
  <c r="R128" i="39"/>
  <c r="AF128" i="39"/>
  <c r="AH128" i="39"/>
  <c r="AJ128" i="39"/>
  <c r="AL128" i="39"/>
  <c r="AN128" i="39"/>
  <c r="AD127" i="39"/>
  <c r="R127" i="39"/>
  <c r="AF127" i="39"/>
  <c r="AH127" i="39"/>
  <c r="AJ127" i="39"/>
  <c r="AL127" i="39"/>
  <c r="AN127" i="39"/>
  <c r="AD126" i="39"/>
  <c r="R126" i="39"/>
  <c r="AF126" i="39"/>
  <c r="AH126" i="39"/>
  <c r="AJ126" i="39"/>
  <c r="AL126" i="39"/>
  <c r="AN126" i="39"/>
  <c r="AD125" i="39"/>
  <c r="R125" i="39"/>
  <c r="AF125" i="39"/>
  <c r="AH125" i="39"/>
  <c r="AJ125" i="39"/>
  <c r="AL125" i="39"/>
  <c r="AN125" i="39"/>
  <c r="AD124" i="39"/>
  <c r="R124" i="39"/>
  <c r="AF124" i="39"/>
  <c r="AH124" i="39"/>
  <c r="AJ124" i="39"/>
  <c r="AL124" i="39"/>
  <c r="AN124" i="39"/>
  <c r="AD123" i="39"/>
  <c r="R123" i="39"/>
  <c r="AF123" i="39"/>
  <c r="AH123" i="39"/>
  <c r="AJ123" i="39"/>
  <c r="AL123" i="39"/>
  <c r="AN123" i="39"/>
  <c r="AD122" i="39"/>
  <c r="R122" i="39"/>
  <c r="AF122" i="39"/>
  <c r="AH122" i="39"/>
  <c r="AJ122" i="39"/>
  <c r="AL122" i="39"/>
  <c r="AN122" i="39"/>
  <c r="AD121" i="39"/>
  <c r="R121" i="39"/>
  <c r="AF121" i="39"/>
  <c r="AH121" i="39"/>
  <c r="AJ121" i="39"/>
  <c r="AL121" i="39"/>
  <c r="AN121" i="39"/>
  <c r="AD120" i="39"/>
  <c r="R120" i="39"/>
  <c r="AF120" i="39"/>
  <c r="AH120" i="39"/>
  <c r="AJ120" i="39"/>
  <c r="AL120" i="39"/>
  <c r="AN120" i="39"/>
  <c r="AD119" i="39"/>
  <c r="R119" i="39"/>
  <c r="AF119" i="39"/>
  <c r="AH119" i="39"/>
  <c r="AJ119" i="39"/>
  <c r="AL119" i="39"/>
  <c r="AN119" i="39"/>
  <c r="AD118" i="39"/>
  <c r="R118" i="39"/>
  <c r="AF118" i="39"/>
  <c r="AH118" i="39"/>
  <c r="AJ118" i="39"/>
  <c r="AL118" i="39"/>
  <c r="AN118" i="39"/>
  <c r="AD117" i="39"/>
  <c r="R117" i="39"/>
  <c r="AF117" i="39"/>
  <c r="AH117" i="39"/>
  <c r="AJ117" i="39"/>
  <c r="AL117" i="39"/>
  <c r="AN117" i="39"/>
  <c r="AD116" i="39"/>
  <c r="R116" i="39"/>
  <c r="AF116" i="39"/>
  <c r="AH116" i="39"/>
  <c r="AJ116" i="39"/>
  <c r="AL116" i="39"/>
  <c r="AN116" i="39"/>
  <c r="AD115" i="39"/>
  <c r="R115" i="39"/>
  <c r="AF115" i="39"/>
  <c r="AH115" i="39"/>
  <c r="AJ115" i="39"/>
  <c r="AL115" i="39"/>
  <c r="AN115" i="39"/>
  <c r="AE59" i="39"/>
  <c r="AG59" i="39"/>
  <c r="AI59" i="39"/>
  <c r="AK59" i="39"/>
  <c r="AM59" i="39"/>
  <c r="AN59" i="39"/>
  <c r="AE58" i="39"/>
  <c r="AG58" i="39"/>
  <c r="AI58" i="39"/>
  <c r="AK58" i="39"/>
  <c r="AM58" i="39"/>
  <c r="AN58" i="39"/>
  <c r="AE33" i="39"/>
  <c r="AE57" i="39"/>
  <c r="AG33" i="39"/>
  <c r="AG57" i="39"/>
  <c r="AI33" i="39"/>
  <c r="AI57" i="39"/>
  <c r="AK33" i="39"/>
  <c r="AK57" i="39"/>
  <c r="AM33" i="39"/>
  <c r="AM57" i="39"/>
  <c r="AN57" i="39"/>
  <c r="AE32" i="39"/>
  <c r="AE56" i="39"/>
  <c r="AG32" i="39"/>
  <c r="AG56" i="39"/>
  <c r="AI32" i="39"/>
  <c r="AI56" i="39"/>
  <c r="AK32" i="39"/>
  <c r="AK56" i="39"/>
  <c r="AM32" i="39"/>
  <c r="AM56" i="39"/>
  <c r="AN56" i="39"/>
  <c r="AE31" i="39"/>
  <c r="AE55" i="39"/>
  <c r="AG31" i="39"/>
  <c r="AG55" i="39"/>
  <c r="AI31" i="39"/>
  <c r="AI55" i="39"/>
  <c r="AK31" i="39"/>
  <c r="AK55" i="39"/>
  <c r="AM31" i="39"/>
  <c r="AM55" i="39"/>
  <c r="AN55" i="39"/>
  <c r="AE30" i="39"/>
  <c r="AE54" i="39"/>
  <c r="AG30" i="39"/>
  <c r="AG54" i="39"/>
  <c r="AI30" i="39"/>
  <c r="AI54" i="39"/>
  <c r="AK30" i="39"/>
  <c r="AK54" i="39"/>
  <c r="AM30" i="39"/>
  <c r="AM54" i="39"/>
  <c r="AN54" i="39"/>
  <c r="AE27" i="39"/>
  <c r="AE52" i="39"/>
  <c r="AG27" i="39"/>
  <c r="AG52" i="39"/>
  <c r="AI27" i="39"/>
  <c r="AI52" i="39"/>
  <c r="AK27" i="39"/>
  <c r="AK52" i="39"/>
  <c r="AM27" i="39"/>
  <c r="AM52" i="39"/>
  <c r="AN52" i="39"/>
  <c r="AE26" i="39"/>
  <c r="AE51" i="39"/>
  <c r="AG26" i="39"/>
  <c r="AG51" i="39"/>
  <c r="AI26" i="39"/>
  <c r="AI51" i="39"/>
  <c r="AK26" i="39"/>
  <c r="AK51" i="39"/>
  <c r="AM26" i="39"/>
  <c r="AM51" i="39"/>
  <c r="AN51" i="39"/>
  <c r="AE25" i="39"/>
  <c r="AE50" i="39"/>
  <c r="AG25" i="39"/>
  <c r="AG50" i="39"/>
  <c r="AI25" i="39"/>
  <c r="AI50" i="39"/>
  <c r="AK25" i="39"/>
  <c r="AK50" i="39"/>
  <c r="AM25" i="39"/>
  <c r="AM50" i="39"/>
  <c r="AN50" i="39"/>
  <c r="AE24" i="39"/>
  <c r="AE49" i="39"/>
  <c r="AG24" i="39"/>
  <c r="AG49" i="39"/>
  <c r="AI24" i="39"/>
  <c r="AI49" i="39"/>
  <c r="AK24" i="39"/>
  <c r="AK49" i="39"/>
  <c r="AM24" i="39"/>
  <c r="AM49" i="39"/>
  <c r="AN49" i="39"/>
  <c r="AE23" i="39"/>
  <c r="AE48" i="39"/>
  <c r="AG23" i="39"/>
  <c r="AG48" i="39"/>
  <c r="AI23" i="39"/>
  <c r="AI48" i="39"/>
  <c r="AK23" i="39"/>
  <c r="AK48" i="39"/>
  <c r="AM23" i="39"/>
  <c r="AM48" i="39"/>
  <c r="AN48" i="39"/>
  <c r="AE22" i="39"/>
  <c r="AE47" i="39"/>
  <c r="AG22" i="39"/>
  <c r="AG47" i="39"/>
  <c r="AI22" i="39"/>
  <c r="AI47" i="39"/>
  <c r="AK22" i="39"/>
  <c r="AK47" i="39"/>
  <c r="AM22" i="39"/>
  <c r="AM47" i="39"/>
  <c r="AN47" i="39"/>
  <c r="AE21" i="39"/>
  <c r="AE46" i="39"/>
  <c r="AG21" i="39"/>
  <c r="AG46" i="39"/>
  <c r="AI21" i="39"/>
  <c r="AI46" i="39"/>
  <c r="AK21" i="39"/>
  <c r="AK46" i="39"/>
  <c r="AM21" i="39"/>
  <c r="AM46" i="39"/>
  <c r="AN46" i="39"/>
  <c r="AE17" i="39"/>
  <c r="AE43" i="39"/>
  <c r="AG17" i="39"/>
  <c r="AG43" i="39"/>
  <c r="AI17" i="39"/>
  <c r="AI43" i="39"/>
  <c r="AK17" i="39"/>
  <c r="AK43" i="39"/>
  <c r="AM17" i="39"/>
  <c r="AM43" i="39"/>
  <c r="AN43" i="39"/>
  <c r="AE16" i="39"/>
  <c r="AE42" i="39"/>
  <c r="AG16" i="39"/>
  <c r="AG42" i="39"/>
  <c r="AI16" i="39"/>
  <c r="AI42" i="39"/>
  <c r="AK16" i="39"/>
  <c r="AK42" i="39"/>
  <c r="AM16" i="39"/>
  <c r="AM42" i="39"/>
  <c r="AN42" i="39"/>
  <c r="AE15" i="39"/>
  <c r="AE41" i="39"/>
  <c r="AG15" i="39"/>
  <c r="AG41" i="39"/>
  <c r="AI15" i="39"/>
  <c r="AI41" i="39"/>
  <c r="AK15" i="39"/>
  <c r="AK41" i="39"/>
  <c r="AM15" i="39"/>
  <c r="AM41" i="39"/>
  <c r="AN41" i="39"/>
  <c r="AE14" i="39"/>
  <c r="AE40" i="39"/>
  <c r="AG14" i="39"/>
  <c r="AG40" i="39"/>
  <c r="AI14" i="39"/>
  <c r="AI40" i="39"/>
  <c r="AK14" i="39"/>
  <c r="AK40" i="39"/>
  <c r="AM14" i="39"/>
  <c r="AM40" i="39"/>
  <c r="AN40" i="39"/>
  <c r="AE13" i="39"/>
  <c r="AE39" i="39"/>
  <c r="AG13" i="39"/>
  <c r="AG39" i="39"/>
  <c r="AI13" i="39"/>
  <c r="AI39" i="39"/>
  <c r="AK13" i="39"/>
  <c r="AK39" i="39"/>
  <c r="AM13" i="39"/>
  <c r="AM39" i="39"/>
  <c r="AN39" i="39"/>
  <c r="AE35" i="39"/>
  <c r="AG35" i="39"/>
  <c r="AI35" i="39"/>
  <c r="AK35" i="39"/>
  <c r="AM35" i="39"/>
  <c r="AN35" i="39"/>
  <c r="AE34" i="39"/>
  <c r="AG34" i="39"/>
  <c r="AI34" i="39"/>
  <c r="AK34" i="39"/>
  <c r="AM34" i="39"/>
  <c r="AN34" i="39"/>
  <c r="AN33" i="39"/>
  <c r="AN32" i="39"/>
  <c r="AN31" i="39"/>
  <c r="AN30" i="39"/>
  <c r="AN27" i="39"/>
  <c r="AN26" i="39"/>
  <c r="AN25" i="39"/>
  <c r="AN24" i="39"/>
  <c r="AN23" i="39"/>
  <c r="AN22" i="39"/>
  <c r="AN21" i="39"/>
  <c r="AN17" i="39"/>
  <c r="AN16" i="39"/>
  <c r="AN15" i="39"/>
  <c r="AN14" i="39"/>
  <c r="AN13" i="39"/>
  <c r="AC646" i="39"/>
  <c r="AC645" i="39"/>
  <c r="AC644" i="39"/>
  <c r="AC643" i="39"/>
  <c r="AC640" i="39"/>
  <c r="T639" i="39"/>
  <c r="V639" i="39"/>
  <c r="X639" i="39"/>
  <c r="Z639" i="39"/>
  <c r="AB639" i="39"/>
  <c r="AC639" i="39"/>
  <c r="T638" i="39"/>
  <c r="V638" i="39"/>
  <c r="X638" i="39"/>
  <c r="Z638" i="39"/>
  <c r="AB638" i="39"/>
  <c r="AC638" i="39"/>
  <c r="T637" i="39"/>
  <c r="V637" i="39"/>
  <c r="X637" i="39"/>
  <c r="Z637" i="39"/>
  <c r="AB637" i="39"/>
  <c r="AC637" i="39"/>
  <c r="T636" i="39"/>
  <c r="V636" i="39"/>
  <c r="X636" i="39"/>
  <c r="Z636" i="39"/>
  <c r="AB636" i="39"/>
  <c r="AC636" i="39"/>
  <c r="AC632" i="39"/>
  <c r="AC631" i="39"/>
  <c r="AC628" i="39"/>
  <c r="AC627" i="39"/>
  <c r="AC626" i="39"/>
  <c r="AC625" i="39"/>
  <c r="AC624" i="39"/>
  <c r="AC621" i="39"/>
  <c r="AC620" i="39"/>
  <c r="AC617" i="39"/>
  <c r="AC616" i="39"/>
  <c r="AC615" i="39"/>
  <c r="AC614" i="39"/>
  <c r="AC613" i="39"/>
  <c r="AC612" i="39"/>
  <c r="AC611" i="39"/>
  <c r="AC610" i="39"/>
  <c r="AC609" i="39"/>
  <c r="AC606" i="39"/>
  <c r="AC605" i="39"/>
  <c r="AC604" i="39"/>
  <c r="AC603" i="39"/>
  <c r="AC602" i="39"/>
  <c r="T594" i="39"/>
  <c r="S598" i="39"/>
  <c r="V594" i="39"/>
  <c r="U598" i="39"/>
  <c r="X594" i="39"/>
  <c r="W598" i="39"/>
  <c r="Z594" i="39"/>
  <c r="Y598" i="39"/>
  <c r="AB594" i="39"/>
  <c r="AA598" i="39"/>
  <c r="AC598" i="39"/>
  <c r="T593" i="39"/>
  <c r="S597" i="39"/>
  <c r="V593" i="39"/>
  <c r="U597" i="39"/>
  <c r="X593" i="39"/>
  <c r="W597" i="39"/>
  <c r="Z593" i="39"/>
  <c r="Y597" i="39"/>
  <c r="AB593" i="39"/>
  <c r="AA597" i="39"/>
  <c r="AC597" i="39"/>
  <c r="AC594" i="39"/>
  <c r="AC593" i="39"/>
  <c r="AC563" i="39"/>
  <c r="AC562" i="39"/>
  <c r="AC561" i="39"/>
  <c r="AC560" i="39"/>
  <c r="AC559" i="39"/>
  <c r="AC555" i="39"/>
  <c r="AC554" i="39"/>
  <c r="AC551" i="39"/>
  <c r="AC550" i="39"/>
  <c r="AC549" i="39"/>
  <c r="AC548" i="39"/>
  <c r="AC547" i="39"/>
  <c r="S111" i="39"/>
  <c r="R111" i="39"/>
  <c r="U111" i="39"/>
  <c r="W111" i="39"/>
  <c r="Y111" i="39"/>
  <c r="AA111" i="39"/>
  <c r="AC111" i="39"/>
  <c r="S110" i="39"/>
  <c r="R110" i="39"/>
  <c r="U110" i="39"/>
  <c r="W110" i="39"/>
  <c r="Y110" i="39"/>
  <c r="AA110" i="39"/>
  <c r="AC110" i="39"/>
  <c r="S109" i="39"/>
  <c r="R109" i="39"/>
  <c r="U109" i="39"/>
  <c r="W109" i="39"/>
  <c r="Y109" i="39"/>
  <c r="AA109" i="39"/>
  <c r="AC109" i="39"/>
  <c r="S108" i="39"/>
  <c r="R108" i="39"/>
  <c r="U108" i="39"/>
  <c r="W108" i="39"/>
  <c r="Y108" i="39"/>
  <c r="AA108" i="39"/>
  <c r="AC108" i="39"/>
  <c r="S107" i="39"/>
  <c r="R107" i="39"/>
  <c r="U107" i="39"/>
  <c r="W107" i="39"/>
  <c r="Y107" i="39"/>
  <c r="AA107" i="39"/>
  <c r="AC107" i="39"/>
  <c r="S106" i="39"/>
  <c r="R106" i="39"/>
  <c r="U106" i="39"/>
  <c r="W106" i="39"/>
  <c r="Y106" i="39"/>
  <c r="AA106" i="39"/>
  <c r="AC106" i="39"/>
  <c r="S105" i="39"/>
  <c r="R105" i="39"/>
  <c r="U105" i="39"/>
  <c r="W105" i="39"/>
  <c r="Y105" i="39"/>
  <c r="AA105" i="39"/>
  <c r="AC105" i="39"/>
  <c r="S104" i="39"/>
  <c r="R104" i="39"/>
  <c r="U104" i="39"/>
  <c r="W104" i="39"/>
  <c r="Y104" i="39"/>
  <c r="AA104" i="39"/>
  <c r="AC104" i="39"/>
  <c r="S103" i="39"/>
  <c r="R103" i="39"/>
  <c r="U103" i="39"/>
  <c r="W103" i="39"/>
  <c r="Y103" i="39"/>
  <c r="AA103" i="39"/>
  <c r="AC103" i="39"/>
  <c r="S102" i="39"/>
  <c r="R102" i="39"/>
  <c r="U102" i="39"/>
  <c r="W102" i="39"/>
  <c r="Y102" i="39"/>
  <c r="AA102" i="39"/>
  <c r="AC102" i="39"/>
  <c r="S101" i="39"/>
  <c r="R101" i="39"/>
  <c r="U101" i="39"/>
  <c r="W101" i="39"/>
  <c r="Y101" i="39"/>
  <c r="AA101" i="39"/>
  <c r="AC101" i="39"/>
  <c r="S100" i="39"/>
  <c r="R100" i="39"/>
  <c r="U100" i="39"/>
  <c r="W100" i="39"/>
  <c r="Y100" i="39"/>
  <c r="AA100" i="39"/>
  <c r="AC100" i="39"/>
  <c r="S99" i="39"/>
  <c r="R99" i="39"/>
  <c r="U99" i="39"/>
  <c r="W99" i="39"/>
  <c r="Y99" i="39"/>
  <c r="AA99" i="39"/>
  <c r="AC99" i="39"/>
  <c r="S98" i="39"/>
  <c r="R98" i="39"/>
  <c r="U98" i="39"/>
  <c r="W98" i="39"/>
  <c r="Y98" i="39"/>
  <c r="AA98" i="39"/>
  <c r="AC98" i="39"/>
  <c r="S97" i="39"/>
  <c r="R97" i="39"/>
  <c r="U97" i="39"/>
  <c r="W97" i="39"/>
  <c r="Y97" i="39"/>
  <c r="AA97" i="39"/>
  <c r="AC97" i="39"/>
  <c r="S96" i="39"/>
  <c r="R96" i="39"/>
  <c r="U96" i="39"/>
  <c r="W96" i="39"/>
  <c r="Y96" i="39"/>
  <c r="AA96" i="39"/>
  <c r="AC96" i="39"/>
  <c r="S95" i="39"/>
  <c r="R95" i="39"/>
  <c r="U95" i="39"/>
  <c r="W95" i="39"/>
  <c r="Y95" i="39"/>
  <c r="AA95" i="39"/>
  <c r="AC95" i="39"/>
  <c r="S94" i="39"/>
  <c r="R94" i="39"/>
  <c r="U94" i="39"/>
  <c r="W94" i="39"/>
  <c r="Y94" i="39"/>
  <c r="AA94" i="39"/>
  <c r="AC94" i="39"/>
  <c r="S93" i="39"/>
  <c r="R93" i="39"/>
  <c r="U93" i="39"/>
  <c r="W93" i="39"/>
  <c r="Y93" i="39"/>
  <c r="AA93" i="39"/>
  <c r="AC93" i="39"/>
  <c r="S92" i="39"/>
  <c r="R92" i="39"/>
  <c r="U92" i="39"/>
  <c r="W92" i="39"/>
  <c r="Y92" i="39"/>
  <c r="AA92" i="39"/>
  <c r="AC92" i="39"/>
  <c r="S91" i="39"/>
  <c r="R91" i="39"/>
  <c r="U91" i="39"/>
  <c r="W91" i="39"/>
  <c r="Y91" i="39"/>
  <c r="AA91" i="39"/>
  <c r="AC91" i="39"/>
  <c r="S90" i="39"/>
  <c r="R90" i="39"/>
  <c r="U90" i="39"/>
  <c r="W90" i="39"/>
  <c r="Y90" i="39"/>
  <c r="AA90" i="39"/>
  <c r="AC90" i="39"/>
  <c r="S89" i="39"/>
  <c r="R89" i="39"/>
  <c r="U89" i="39"/>
  <c r="W89" i="39"/>
  <c r="Y89" i="39"/>
  <c r="AA89" i="39"/>
  <c r="AC89" i="39"/>
  <c r="S88" i="39"/>
  <c r="R88" i="39"/>
  <c r="U88" i="39"/>
  <c r="W88" i="39"/>
  <c r="Y88" i="39"/>
  <c r="AA88" i="39"/>
  <c r="AC88" i="39"/>
  <c r="S84" i="39"/>
  <c r="R84" i="39"/>
  <c r="U84" i="39"/>
  <c r="W84" i="39"/>
  <c r="Y84" i="39"/>
  <c r="AA84" i="39"/>
  <c r="AC84" i="39"/>
  <c r="S83" i="39"/>
  <c r="R83" i="39"/>
  <c r="U83" i="39"/>
  <c r="W83" i="39"/>
  <c r="Y83" i="39"/>
  <c r="AA83" i="39"/>
  <c r="AC83" i="39"/>
  <c r="S82" i="39"/>
  <c r="R82" i="39"/>
  <c r="U82" i="39"/>
  <c r="W82" i="39"/>
  <c r="Y82" i="39"/>
  <c r="AA82" i="39"/>
  <c r="AC82" i="39"/>
  <c r="S81" i="39"/>
  <c r="R81" i="39"/>
  <c r="U81" i="39"/>
  <c r="W81" i="39"/>
  <c r="Y81" i="39"/>
  <c r="AA81" i="39"/>
  <c r="AC81" i="39"/>
  <c r="S80" i="39"/>
  <c r="R80" i="39"/>
  <c r="U80" i="39"/>
  <c r="W80" i="39"/>
  <c r="Y80" i="39"/>
  <c r="AA80" i="39"/>
  <c r="AC80" i="39"/>
  <c r="S79" i="39"/>
  <c r="R79" i="39"/>
  <c r="U79" i="39"/>
  <c r="W79" i="39"/>
  <c r="Y79" i="39"/>
  <c r="AA79" i="39"/>
  <c r="AC79" i="39"/>
  <c r="S78" i="39"/>
  <c r="R78" i="39"/>
  <c r="U78" i="39"/>
  <c r="W78" i="39"/>
  <c r="Y78" i="39"/>
  <c r="AA78" i="39"/>
  <c r="AC78" i="39"/>
  <c r="S77" i="39"/>
  <c r="R77" i="39"/>
  <c r="U77" i="39"/>
  <c r="W77" i="39"/>
  <c r="Y77" i="39"/>
  <c r="AA77" i="39"/>
  <c r="AC77" i="39"/>
  <c r="S76" i="39"/>
  <c r="R76" i="39"/>
  <c r="U76" i="39"/>
  <c r="W76" i="39"/>
  <c r="Y76" i="39"/>
  <c r="AA76" i="39"/>
  <c r="AC76" i="39"/>
  <c r="S75" i="39"/>
  <c r="R75" i="39"/>
  <c r="U75" i="39"/>
  <c r="W75" i="39"/>
  <c r="Y75" i="39"/>
  <c r="AA75" i="39"/>
  <c r="AC75" i="39"/>
  <c r="S74" i="39"/>
  <c r="R74" i="39"/>
  <c r="U74" i="39"/>
  <c r="W74" i="39"/>
  <c r="Y74" i="39"/>
  <c r="AA74" i="39"/>
  <c r="AC74" i="39"/>
  <c r="S73" i="39"/>
  <c r="R73" i="39"/>
  <c r="U73" i="39"/>
  <c r="W73" i="39"/>
  <c r="Y73" i="39"/>
  <c r="AA73" i="39"/>
  <c r="AC73" i="39"/>
  <c r="S72" i="39"/>
  <c r="R72" i="39"/>
  <c r="U72" i="39"/>
  <c r="W72" i="39"/>
  <c r="Y72" i="39"/>
  <c r="AA72" i="39"/>
  <c r="AC72" i="39"/>
  <c r="S71" i="39"/>
  <c r="R71" i="39"/>
  <c r="U71" i="39"/>
  <c r="W71" i="39"/>
  <c r="Y71" i="39"/>
  <c r="AA71" i="39"/>
  <c r="AC71" i="39"/>
  <c r="S70" i="39"/>
  <c r="R70" i="39"/>
  <c r="U70" i="39"/>
  <c r="W70" i="39"/>
  <c r="Y70" i="39"/>
  <c r="AA70" i="39"/>
  <c r="AC70" i="39"/>
  <c r="S69" i="39"/>
  <c r="R69" i="39"/>
  <c r="U69" i="39"/>
  <c r="W69" i="39"/>
  <c r="Y69" i="39"/>
  <c r="AA69" i="39"/>
  <c r="AC69" i="39"/>
  <c r="S68" i="39"/>
  <c r="R68" i="39"/>
  <c r="U68" i="39"/>
  <c r="W68" i="39"/>
  <c r="Y68" i="39"/>
  <c r="AA68" i="39"/>
  <c r="AC68" i="39"/>
  <c r="S67" i="39"/>
  <c r="R67" i="39"/>
  <c r="U67" i="39"/>
  <c r="W67" i="39"/>
  <c r="Y67" i="39"/>
  <c r="AA67" i="39"/>
  <c r="AC67" i="39"/>
  <c r="S66" i="39"/>
  <c r="R66" i="39"/>
  <c r="U66" i="39"/>
  <c r="W66" i="39"/>
  <c r="Y66" i="39"/>
  <c r="AA66" i="39"/>
  <c r="AC66" i="39"/>
  <c r="S65" i="39"/>
  <c r="R65" i="39"/>
  <c r="U65" i="39"/>
  <c r="W65" i="39"/>
  <c r="Y65" i="39"/>
  <c r="AA65" i="39"/>
  <c r="AC65" i="39"/>
  <c r="T59" i="39"/>
  <c r="V59" i="39"/>
  <c r="X59" i="39"/>
  <c r="Z59" i="39"/>
  <c r="AB59" i="39"/>
  <c r="AC59" i="39"/>
  <c r="T58" i="39"/>
  <c r="V58" i="39"/>
  <c r="X58" i="39"/>
  <c r="Z58" i="39"/>
  <c r="AB58" i="39"/>
  <c r="AC58" i="39"/>
  <c r="T33" i="39"/>
  <c r="T57" i="39"/>
  <c r="V33" i="39"/>
  <c r="V57" i="39"/>
  <c r="X33" i="39"/>
  <c r="X57" i="39"/>
  <c r="Z33" i="39"/>
  <c r="Z57" i="39"/>
  <c r="AB33" i="39"/>
  <c r="AB57" i="39"/>
  <c r="AC57" i="39"/>
  <c r="T32" i="39"/>
  <c r="T56" i="39"/>
  <c r="V32" i="39"/>
  <c r="V56" i="39"/>
  <c r="X32" i="39"/>
  <c r="X56" i="39"/>
  <c r="Z32" i="39"/>
  <c r="Z56" i="39"/>
  <c r="AB32" i="39"/>
  <c r="AB56" i="39"/>
  <c r="AC56" i="39"/>
  <c r="T31" i="39"/>
  <c r="T55" i="39"/>
  <c r="V31" i="39"/>
  <c r="V55" i="39"/>
  <c r="X31" i="39"/>
  <c r="X55" i="39"/>
  <c r="Z31" i="39"/>
  <c r="Z55" i="39"/>
  <c r="AB31" i="39"/>
  <c r="AB55" i="39"/>
  <c r="AC55" i="39"/>
  <c r="T30" i="39"/>
  <c r="T54" i="39"/>
  <c r="V30" i="39"/>
  <c r="V54" i="39"/>
  <c r="X30" i="39"/>
  <c r="X54" i="39"/>
  <c r="Z30" i="39"/>
  <c r="Z54" i="39"/>
  <c r="AB30" i="39"/>
  <c r="AB54" i="39"/>
  <c r="AC54" i="39"/>
  <c r="T27" i="39"/>
  <c r="T52" i="39"/>
  <c r="V27" i="39"/>
  <c r="V52" i="39"/>
  <c r="X27" i="39"/>
  <c r="X52" i="39"/>
  <c r="Z27" i="39"/>
  <c r="Z52" i="39"/>
  <c r="AB27" i="39"/>
  <c r="AB52" i="39"/>
  <c r="AC52" i="39"/>
  <c r="T26" i="39"/>
  <c r="T51" i="39"/>
  <c r="V26" i="39"/>
  <c r="V51" i="39"/>
  <c r="X26" i="39"/>
  <c r="X51" i="39"/>
  <c r="Z26" i="39"/>
  <c r="Z51" i="39"/>
  <c r="AB26" i="39"/>
  <c r="AB51" i="39"/>
  <c r="AC51" i="39"/>
  <c r="T25" i="39"/>
  <c r="T50" i="39"/>
  <c r="V25" i="39"/>
  <c r="V50" i="39"/>
  <c r="X25" i="39"/>
  <c r="X50" i="39"/>
  <c r="Z25" i="39"/>
  <c r="Z50" i="39"/>
  <c r="AB25" i="39"/>
  <c r="AB50" i="39"/>
  <c r="AC50" i="39"/>
  <c r="T24" i="39"/>
  <c r="T49" i="39"/>
  <c r="V24" i="39"/>
  <c r="V49" i="39"/>
  <c r="X24" i="39"/>
  <c r="X49" i="39"/>
  <c r="Z24" i="39"/>
  <c r="Z49" i="39"/>
  <c r="AB24" i="39"/>
  <c r="AB49" i="39"/>
  <c r="AC49" i="39"/>
  <c r="T23" i="39"/>
  <c r="T48" i="39"/>
  <c r="V23" i="39"/>
  <c r="V48" i="39"/>
  <c r="X23" i="39"/>
  <c r="X48" i="39"/>
  <c r="Z23" i="39"/>
  <c r="Z48" i="39"/>
  <c r="AB23" i="39"/>
  <c r="AB48" i="39"/>
  <c r="AC48" i="39"/>
  <c r="T22" i="39"/>
  <c r="T47" i="39"/>
  <c r="V22" i="39"/>
  <c r="V47" i="39"/>
  <c r="X22" i="39"/>
  <c r="X47" i="39"/>
  <c r="Z22" i="39"/>
  <c r="Z47" i="39"/>
  <c r="AB22" i="39"/>
  <c r="AB47" i="39"/>
  <c r="AC47" i="39"/>
  <c r="T21" i="39"/>
  <c r="T46" i="39"/>
  <c r="V21" i="39"/>
  <c r="V46" i="39"/>
  <c r="X21" i="39"/>
  <c r="X46" i="39"/>
  <c r="Z21" i="39"/>
  <c r="Z46" i="39"/>
  <c r="AB21" i="39"/>
  <c r="AB46" i="39"/>
  <c r="AC46" i="39"/>
  <c r="T17" i="39"/>
  <c r="T43" i="39"/>
  <c r="V17" i="39"/>
  <c r="V43" i="39"/>
  <c r="X17" i="39"/>
  <c r="X43" i="39"/>
  <c r="Z17" i="39"/>
  <c r="Z43" i="39"/>
  <c r="AB17" i="39"/>
  <c r="AB43" i="39"/>
  <c r="AC43" i="39"/>
  <c r="T16" i="39"/>
  <c r="T42" i="39"/>
  <c r="V16" i="39"/>
  <c r="V42" i="39"/>
  <c r="X16" i="39"/>
  <c r="X42" i="39"/>
  <c r="Z16" i="39"/>
  <c r="Z42" i="39"/>
  <c r="AB16" i="39"/>
  <c r="AB42" i="39"/>
  <c r="AC42" i="39"/>
  <c r="T15" i="39"/>
  <c r="T41" i="39"/>
  <c r="V15" i="39"/>
  <c r="V41" i="39"/>
  <c r="X15" i="39"/>
  <c r="X41" i="39"/>
  <c r="Z15" i="39"/>
  <c r="Z41" i="39"/>
  <c r="AB15" i="39"/>
  <c r="AB41" i="39"/>
  <c r="AC41" i="39"/>
  <c r="T14" i="39"/>
  <c r="T40" i="39"/>
  <c r="V14" i="39"/>
  <c r="V40" i="39"/>
  <c r="X14" i="39"/>
  <c r="X40" i="39"/>
  <c r="Z14" i="39"/>
  <c r="Z40" i="39"/>
  <c r="AB14" i="39"/>
  <c r="AB40" i="39"/>
  <c r="AC40" i="39"/>
  <c r="T13" i="39"/>
  <c r="T39" i="39"/>
  <c r="V13" i="39"/>
  <c r="V39" i="39"/>
  <c r="X13" i="39"/>
  <c r="X39" i="39"/>
  <c r="Z13" i="39"/>
  <c r="Z39" i="39"/>
  <c r="AB13" i="39"/>
  <c r="AB39" i="39"/>
  <c r="AC39" i="39"/>
  <c r="T35" i="39"/>
  <c r="V35" i="39"/>
  <c r="X35" i="39"/>
  <c r="Z35" i="39"/>
  <c r="AB35" i="39"/>
  <c r="AC35" i="39"/>
  <c r="T34" i="39"/>
  <c r="V34" i="39"/>
  <c r="X34" i="39"/>
  <c r="Z34" i="39"/>
  <c r="AB34" i="39"/>
  <c r="AC34" i="39"/>
  <c r="AC33" i="39"/>
  <c r="AC32" i="39"/>
  <c r="AC31" i="39"/>
  <c r="AC30" i="39"/>
  <c r="AC27" i="39"/>
  <c r="AC26" i="39"/>
  <c r="AC25" i="39"/>
  <c r="AC24" i="39"/>
  <c r="AC23" i="39"/>
  <c r="AC22" i="39"/>
  <c r="AC21" i="39"/>
  <c r="AC17" i="39"/>
  <c r="AC16" i="39"/>
  <c r="AC15" i="39"/>
  <c r="AC14" i="39"/>
  <c r="AC13" i="39"/>
  <c r="C594" i="39"/>
  <c r="C593" i="39"/>
  <c r="C27" i="39"/>
  <c r="C26" i="39"/>
  <c r="C25" i="39"/>
  <c r="C24" i="39"/>
  <c r="C23" i="39"/>
  <c r="C22" i="39"/>
  <c r="C21" i="39"/>
  <c r="C17" i="39"/>
  <c r="C16" i="39"/>
  <c r="C15" i="39"/>
  <c r="C14" i="39"/>
  <c r="C13" i="39"/>
  <c r="S331" i="38"/>
  <c r="S333" i="38"/>
  <c r="S334" i="38"/>
  <c r="S335" i="38"/>
  <c r="S336" i="38"/>
  <c r="S347" i="38"/>
  <c r="S351" i="38"/>
  <c r="S358" i="38"/>
  <c r="S362" i="38"/>
  <c r="T365" i="38"/>
  <c r="T366" i="38"/>
  <c r="T367" i="38"/>
  <c r="T368" i="38"/>
  <c r="S370" i="38"/>
  <c r="S376" i="38"/>
  <c r="S377" i="38"/>
  <c r="U331" i="38"/>
  <c r="U333" i="38"/>
  <c r="U334" i="38"/>
  <c r="U335" i="38"/>
  <c r="U336" i="38"/>
  <c r="U347" i="38"/>
  <c r="U351" i="38"/>
  <c r="U358" i="38"/>
  <c r="U362" i="38"/>
  <c r="V365" i="38"/>
  <c r="V366" i="38"/>
  <c r="V367" i="38"/>
  <c r="V368" i="38"/>
  <c r="U370" i="38"/>
  <c r="U376" i="38"/>
  <c r="U377" i="38"/>
  <c r="W331" i="38"/>
  <c r="W333" i="38"/>
  <c r="W334" i="38"/>
  <c r="W335" i="38"/>
  <c r="W336" i="38"/>
  <c r="W347" i="38"/>
  <c r="W351" i="38"/>
  <c r="W358" i="38"/>
  <c r="W362" i="38"/>
  <c r="X365" i="38"/>
  <c r="X366" i="38"/>
  <c r="X367" i="38"/>
  <c r="X368" i="38"/>
  <c r="W370" i="38"/>
  <c r="W376" i="38"/>
  <c r="W377" i="38"/>
  <c r="Y331" i="38"/>
  <c r="Y333" i="38"/>
  <c r="Y334" i="38"/>
  <c r="Y335" i="38"/>
  <c r="Y336" i="38"/>
  <c r="Y347" i="38"/>
  <c r="Y351" i="38"/>
  <c r="Y358" i="38"/>
  <c r="Y362" i="38"/>
  <c r="Z365" i="38"/>
  <c r="Z366" i="38"/>
  <c r="Z367" i="38"/>
  <c r="Z368" i="38"/>
  <c r="Y370" i="38"/>
  <c r="Y376" i="38"/>
  <c r="Y377" i="38"/>
  <c r="AA331" i="38"/>
  <c r="AA333" i="38"/>
  <c r="AA334" i="38"/>
  <c r="AA335" i="38"/>
  <c r="AA336" i="38"/>
  <c r="AA347" i="38"/>
  <c r="AA351" i="38"/>
  <c r="AA358" i="38"/>
  <c r="AA362" i="38"/>
  <c r="AB365" i="38"/>
  <c r="AB366" i="38"/>
  <c r="AB367" i="38"/>
  <c r="AB368" i="38"/>
  <c r="AA370" i="38"/>
  <c r="AA376" i="38"/>
  <c r="AA377" i="38"/>
  <c r="AD331" i="38"/>
  <c r="AD333" i="38"/>
  <c r="AD334" i="38"/>
  <c r="AD335" i="38"/>
  <c r="AD336" i="38"/>
  <c r="AD347" i="38"/>
  <c r="AD351" i="38"/>
  <c r="AD358" i="38"/>
  <c r="AD362" i="38"/>
  <c r="AD370" i="38"/>
  <c r="AD376" i="38"/>
  <c r="AD377" i="38"/>
  <c r="AF331" i="38"/>
  <c r="AF333" i="38"/>
  <c r="AF334" i="38"/>
  <c r="AF335" i="38"/>
  <c r="AF336" i="38"/>
  <c r="AF347" i="38"/>
  <c r="AF351" i="38"/>
  <c r="AF358" i="38"/>
  <c r="AF362" i="38"/>
  <c r="AF370" i="38"/>
  <c r="AF376" i="38"/>
  <c r="AF377" i="38"/>
  <c r="AH331" i="38"/>
  <c r="AH333" i="38"/>
  <c r="AH334" i="38"/>
  <c r="AH335" i="38"/>
  <c r="AH336" i="38"/>
  <c r="AH347" i="38"/>
  <c r="AH351" i="38"/>
  <c r="AH358" i="38"/>
  <c r="AH362" i="38"/>
  <c r="AH370" i="38"/>
  <c r="AH376" i="38"/>
  <c r="AH377" i="38"/>
  <c r="AJ331" i="38"/>
  <c r="AJ333" i="38"/>
  <c r="AJ334" i="38"/>
  <c r="AJ335" i="38"/>
  <c r="AJ336" i="38"/>
  <c r="AJ347" i="38"/>
  <c r="AJ351" i="38"/>
  <c r="AJ358" i="38"/>
  <c r="AJ362" i="38"/>
  <c r="AJ370" i="38"/>
  <c r="AJ376" i="38"/>
  <c r="AJ377" i="38"/>
  <c r="AL331" i="38"/>
  <c r="AL333" i="38"/>
  <c r="AL334" i="38"/>
  <c r="AL335" i="38"/>
  <c r="AL336" i="38"/>
  <c r="AL347" i="38"/>
  <c r="AL351" i="38"/>
  <c r="AL358" i="38"/>
  <c r="AL362" i="38"/>
  <c r="AL370" i="38"/>
  <c r="AL376" i="38"/>
  <c r="AL377" i="38"/>
  <c r="AO331" i="38"/>
  <c r="AO335" i="38"/>
  <c r="AO336" i="38"/>
  <c r="AO347" i="38"/>
  <c r="AO351" i="38"/>
  <c r="AO358" i="38"/>
  <c r="AO362" i="38"/>
  <c r="AO370" i="38"/>
  <c r="AO376" i="38"/>
  <c r="AO377" i="38"/>
  <c r="AQ331" i="38"/>
  <c r="AQ335" i="38"/>
  <c r="AQ336" i="38"/>
  <c r="AQ347" i="38"/>
  <c r="AQ351" i="38"/>
  <c r="AQ358" i="38"/>
  <c r="AQ362" i="38"/>
  <c r="AQ370" i="38"/>
  <c r="AQ376" i="38"/>
  <c r="AQ377" i="38"/>
  <c r="AS331" i="38"/>
  <c r="AS335" i="38"/>
  <c r="AS336" i="38"/>
  <c r="AS347" i="38"/>
  <c r="AS351" i="38"/>
  <c r="AS358" i="38"/>
  <c r="AS362" i="38"/>
  <c r="AS370" i="38"/>
  <c r="AS376" i="38"/>
  <c r="AS377" i="38"/>
  <c r="AU331" i="38"/>
  <c r="AU335" i="38"/>
  <c r="AU336" i="38"/>
  <c r="AU347" i="38"/>
  <c r="AU351" i="38"/>
  <c r="AU358" i="38"/>
  <c r="AU362" i="38"/>
  <c r="AU370" i="38"/>
  <c r="AU376" i="38"/>
  <c r="AU377" i="38"/>
  <c r="AW331" i="38"/>
  <c r="AW335" i="38"/>
  <c r="AW336" i="38"/>
  <c r="AW347" i="38"/>
  <c r="AW351" i="38"/>
  <c r="AW358" i="38"/>
  <c r="AW362" i="38"/>
  <c r="AW370" i="38"/>
  <c r="AW376" i="38"/>
  <c r="AW377" i="38"/>
  <c r="AZ331" i="38"/>
  <c r="AZ335" i="38"/>
  <c r="AZ336" i="38"/>
  <c r="AZ347" i="38"/>
  <c r="AZ351" i="38"/>
  <c r="AZ358" i="38"/>
  <c r="AZ362" i="38"/>
  <c r="AZ370" i="38"/>
  <c r="AZ376" i="38"/>
  <c r="AZ377" i="38"/>
  <c r="BB331" i="38"/>
  <c r="BB335" i="38"/>
  <c r="BB336" i="38"/>
  <c r="BB347" i="38"/>
  <c r="BB351" i="38"/>
  <c r="BB358" i="38"/>
  <c r="BB362" i="38"/>
  <c r="BB370" i="38"/>
  <c r="BB376" i="38"/>
  <c r="BB377" i="38"/>
  <c r="BD331" i="38"/>
  <c r="BD335" i="38"/>
  <c r="BD336" i="38"/>
  <c r="BD347" i="38"/>
  <c r="BD351" i="38"/>
  <c r="BD358" i="38"/>
  <c r="BD362" i="38"/>
  <c r="BD370" i="38"/>
  <c r="BD376" i="38"/>
  <c r="BD377" i="38"/>
  <c r="BF331" i="38"/>
  <c r="BF335" i="38"/>
  <c r="BF336" i="38"/>
  <c r="BF347" i="38"/>
  <c r="BF351" i="38"/>
  <c r="BF358" i="38"/>
  <c r="BF362" i="38"/>
  <c r="BF370" i="38"/>
  <c r="BF376" i="38"/>
  <c r="BF377" i="38"/>
  <c r="BH331" i="38"/>
  <c r="BH335" i="38"/>
  <c r="BH336" i="38"/>
  <c r="BH347" i="38"/>
  <c r="BH351" i="38"/>
  <c r="BH358" i="38"/>
  <c r="BH362" i="38"/>
  <c r="BH370" i="38"/>
  <c r="BH376" i="38"/>
  <c r="BH377" i="38"/>
  <c r="BK331" i="38"/>
  <c r="BK335" i="38"/>
  <c r="BK336" i="38"/>
  <c r="BK347" i="38"/>
  <c r="BK351" i="38"/>
  <c r="BK358" i="38"/>
  <c r="BK362" i="38"/>
  <c r="BK370" i="38"/>
  <c r="BK376" i="38"/>
  <c r="BK377" i="38"/>
  <c r="BM331" i="38"/>
  <c r="BM335" i="38"/>
  <c r="BM336" i="38"/>
  <c r="BM347" i="38"/>
  <c r="BM351" i="38"/>
  <c r="BM358" i="38"/>
  <c r="BM362" i="38"/>
  <c r="BM370" i="38"/>
  <c r="BM376" i="38"/>
  <c r="BM377" i="38"/>
  <c r="BO331" i="38"/>
  <c r="BO335" i="38"/>
  <c r="BO336" i="38"/>
  <c r="BO347" i="38"/>
  <c r="BO351" i="38"/>
  <c r="BO358" i="38"/>
  <c r="BO362" i="38"/>
  <c r="BO370" i="38"/>
  <c r="BO376" i="38"/>
  <c r="BO377" i="38"/>
  <c r="BQ331" i="38"/>
  <c r="BQ335" i="38"/>
  <c r="BQ336" i="38"/>
  <c r="BQ347" i="38"/>
  <c r="BQ351" i="38"/>
  <c r="BQ358" i="38"/>
  <c r="BQ362" i="38"/>
  <c r="BQ370" i="38"/>
  <c r="BQ376" i="38"/>
  <c r="BQ377" i="38"/>
  <c r="BS331" i="38"/>
  <c r="BS335" i="38"/>
  <c r="BS336" i="38"/>
  <c r="BS347" i="38"/>
  <c r="BS351" i="38"/>
  <c r="BS358" i="38"/>
  <c r="BS362" i="38"/>
  <c r="BS370" i="38"/>
  <c r="BS376" i="38"/>
  <c r="BS377" i="38"/>
  <c r="BZ358" i="38"/>
  <c r="BY358" i="38"/>
  <c r="BX358" i="38"/>
  <c r="BW358" i="38"/>
  <c r="BV358" i="38"/>
  <c r="CA358" i="38"/>
  <c r="CA357" i="38"/>
  <c r="CA356" i="38"/>
  <c r="CA355" i="38"/>
  <c r="CA354" i="38"/>
  <c r="CA353" i="38"/>
  <c r="BU358" i="38"/>
  <c r="BJ358" i="38"/>
  <c r="AY358" i="38"/>
  <c r="AN358" i="38"/>
  <c r="Q12" i="30"/>
  <c r="R12" i="30"/>
  <c r="Q13" i="30"/>
  <c r="R13" i="30"/>
  <c r="Q14" i="30"/>
  <c r="R14" i="30"/>
  <c r="Q15" i="30"/>
  <c r="R15" i="30"/>
  <c r="Q16" i="30"/>
  <c r="R16" i="30"/>
  <c r="Q20" i="30"/>
  <c r="R20" i="30"/>
  <c r="Q21" i="30"/>
  <c r="R21" i="30"/>
  <c r="Q22" i="30"/>
  <c r="R22" i="30"/>
  <c r="Q23" i="30"/>
  <c r="R23" i="30"/>
  <c r="Q24" i="30"/>
  <c r="R24" i="30"/>
  <c r="Q25" i="30"/>
  <c r="R25" i="30"/>
  <c r="E35" i="30"/>
  <c r="Q35" i="30"/>
  <c r="E36" i="30"/>
  <c r="Q36" i="30"/>
  <c r="E37" i="30"/>
  <c r="Q37" i="30"/>
  <c r="E38" i="30"/>
  <c r="Q38" i="30"/>
  <c r="E39" i="30"/>
  <c r="Q39" i="30"/>
  <c r="E42" i="30"/>
  <c r="Q42" i="30"/>
  <c r="E43" i="30"/>
  <c r="Q43" i="30"/>
  <c r="E44" i="30"/>
  <c r="Q44" i="30"/>
  <c r="E45" i="30"/>
  <c r="Q45" i="30"/>
  <c r="E46" i="30"/>
  <c r="Q46" i="30"/>
  <c r="E47" i="30"/>
  <c r="Q47" i="30"/>
  <c r="E49" i="30"/>
  <c r="Q49" i="30"/>
  <c r="E50" i="30"/>
  <c r="Q50" i="30"/>
  <c r="E51" i="30"/>
  <c r="Q51" i="30"/>
  <c r="E52" i="30"/>
  <c r="Q52" i="30"/>
  <c r="Q60" i="30"/>
  <c r="R60" i="30"/>
  <c r="Q61" i="30"/>
  <c r="R61" i="30"/>
  <c r="Q64" i="30"/>
  <c r="Q65" i="30"/>
  <c r="R70" i="30"/>
  <c r="R71" i="30"/>
  <c r="R72" i="30"/>
  <c r="R73" i="30"/>
  <c r="R74" i="30"/>
  <c r="R75" i="30"/>
  <c r="R76" i="30"/>
  <c r="R77" i="30"/>
  <c r="R78" i="30"/>
  <c r="R79" i="30"/>
  <c r="R80" i="30"/>
  <c r="R81" i="30"/>
  <c r="R82" i="30"/>
  <c r="R83" i="30"/>
  <c r="R84" i="30"/>
  <c r="R85" i="30"/>
  <c r="R86" i="30"/>
  <c r="R87" i="30"/>
  <c r="R88" i="30"/>
  <c r="R89" i="30"/>
  <c r="R90" i="30"/>
  <c r="R91" i="30"/>
  <c r="R92" i="30"/>
  <c r="R93" i="30"/>
  <c r="R94" i="30"/>
  <c r="R95" i="30"/>
  <c r="R96" i="30"/>
  <c r="R97" i="30"/>
  <c r="R98" i="30"/>
  <c r="R99" i="30"/>
  <c r="R100" i="30"/>
  <c r="R101" i="30"/>
  <c r="R105" i="30"/>
  <c r="R106" i="30"/>
  <c r="R107" i="30"/>
  <c r="R108" i="30"/>
  <c r="R109" i="30"/>
  <c r="R110" i="30"/>
  <c r="R111" i="30"/>
  <c r="R112" i="30"/>
  <c r="Q147" i="30"/>
  <c r="Q148" i="30"/>
  <c r="Q149" i="30"/>
  <c r="Q150" i="30"/>
  <c r="AB12" i="30"/>
  <c r="AB13" i="30"/>
  <c r="AB14" i="30"/>
  <c r="AB15" i="30"/>
  <c r="AB16" i="30"/>
  <c r="AA17" i="30"/>
  <c r="AB20" i="30"/>
  <c r="AB21" i="30"/>
  <c r="AB22" i="30"/>
  <c r="AB23" i="30"/>
  <c r="AB24" i="30"/>
  <c r="AB25" i="30"/>
  <c r="AB28" i="30"/>
  <c r="AB29" i="30"/>
  <c r="AB30" i="30"/>
  <c r="AB31" i="30"/>
  <c r="AA32" i="30"/>
  <c r="AA33" i="30"/>
  <c r="AB35" i="30"/>
  <c r="AB36" i="30"/>
  <c r="AB37" i="30"/>
  <c r="AB38" i="30"/>
  <c r="AB39" i="30"/>
  <c r="AA40" i="30"/>
  <c r="AB42" i="30"/>
  <c r="AB43" i="30"/>
  <c r="AB44" i="30"/>
  <c r="AB45" i="30"/>
  <c r="AB46" i="30"/>
  <c r="AB47" i="30"/>
  <c r="AB49" i="30"/>
  <c r="AB50" i="30"/>
  <c r="AB51" i="30"/>
  <c r="AB52" i="30"/>
  <c r="AB53" i="30"/>
  <c r="AB54" i="30"/>
  <c r="AA55" i="30"/>
  <c r="AA56" i="30"/>
  <c r="AA57" i="30"/>
  <c r="AB60" i="30"/>
  <c r="AB61" i="30"/>
  <c r="AA62" i="30"/>
  <c r="AA64" i="30"/>
  <c r="AA65" i="30"/>
  <c r="AA66" i="30"/>
  <c r="AA67" i="30"/>
  <c r="AA70" i="30"/>
  <c r="AA71" i="30"/>
  <c r="AA72" i="30"/>
  <c r="AA73" i="30"/>
  <c r="AA74" i="30"/>
  <c r="AA75" i="30"/>
  <c r="AA76" i="30"/>
  <c r="AA77" i="30"/>
  <c r="AA78" i="30"/>
  <c r="AA79" i="30"/>
  <c r="AA80" i="30"/>
  <c r="AA81" i="30"/>
  <c r="AA82" i="30"/>
  <c r="AA83" i="30"/>
  <c r="AA84" i="30"/>
  <c r="AA85" i="30"/>
  <c r="AA86" i="30"/>
  <c r="AA87" i="30"/>
  <c r="AA88" i="30"/>
  <c r="AA89" i="30"/>
  <c r="AA90" i="30"/>
  <c r="AA91" i="30"/>
  <c r="AA92" i="30"/>
  <c r="AA93" i="30"/>
  <c r="AA94" i="30"/>
  <c r="AA95" i="30"/>
  <c r="AA96" i="30"/>
  <c r="AA97" i="30"/>
  <c r="AA98" i="30"/>
  <c r="AA99" i="30"/>
  <c r="AA100" i="30"/>
  <c r="AA101" i="30"/>
  <c r="AA102" i="30"/>
  <c r="AA105" i="30"/>
  <c r="AA106" i="30"/>
  <c r="AA107" i="30"/>
  <c r="AA108" i="30"/>
  <c r="AA109" i="30"/>
  <c r="AA110" i="30"/>
  <c r="AA111" i="30"/>
  <c r="AA112" i="30"/>
  <c r="AA113" i="30"/>
  <c r="AA114" i="30"/>
  <c r="AA121" i="30"/>
  <c r="AA125" i="30"/>
  <c r="AA126" i="30"/>
  <c r="AA133" i="30"/>
  <c r="AA144" i="30"/>
  <c r="AB147" i="30"/>
  <c r="AB148" i="30"/>
  <c r="AB149" i="30"/>
  <c r="AB150" i="30"/>
  <c r="AA152" i="30"/>
  <c r="AA158" i="30"/>
  <c r="Z12" i="30"/>
  <c r="Z13" i="30"/>
  <c r="Z14" i="30"/>
  <c r="Z15" i="30"/>
  <c r="Z16" i="30"/>
  <c r="Y17" i="30"/>
  <c r="Z20" i="30"/>
  <c r="Z21" i="30"/>
  <c r="Z22" i="30"/>
  <c r="Z23" i="30"/>
  <c r="Z24" i="30"/>
  <c r="Z25" i="30"/>
  <c r="Z28" i="30"/>
  <c r="Z29" i="30"/>
  <c r="Z30" i="30"/>
  <c r="Z31" i="30"/>
  <c r="Y32" i="30"/>
  <c r="Y33" i="30"/>
  <c r="Z35" i="30"/>
  <c r="Z36" i="30"/>
  <c r="Z37" i="30"/>
  <c r="Z38" i="30"/>
  <c r="Z39" i="30"/>
  <c r="Y40" i="30"/>
  <c r="Z42" i="30"/>
  <c r="Z43" i="30"/>
  <c r="Z44" i="30"/>
  <c r="Z45" i="30"/>
  <c r="Z46" i="30"/>
  <c r="Z47" i="30"/>
  <c r="Z49" i="30"/>
  <c r="Z50" i="30"/>
  <c r="Z51" i="30"/>
  <c r="Z52" i="30"/>
  <c r="Z53" i="30"/>
  <c r="Z54" i="30"/>
  <c r="Y55" i="30"/>
  <c r="Y56" i="30"/>
  <c r="Y57" i="30"/>
  <c r="Z60" i="30"/>
  <c r="Z61" i="30"/>
  <c r="Y62" i="30"/>
  <c r="Y64" i="30"/>
  <c r="Y65" i="30"/>
  <c r="Y66" i="30"/>
  <c r="Y67"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5" i="30"/>
  <c r="Y106" i="30"/>
  <c r="Y107" i="30"/>
  <c r="Y108" i="30"/>
  <c r="Y109" i="30"/>
  <c r="Y110" i="30"/>
  <c r="Y111" i="30"/>
  <c r="Y112" i="30"/>
  <c r="Y113" i="30"/>
  <c r="Y114" i="30"/>
  <c r="Y121" i="30"/>
  <c r="Y125" i="30"/>
  <c r="Y126" i="30"/>
  <c r="Y133" i="30"/>
  <c r="Y144" i="30"/>
  <c r="Z147" i="30"/>
  <c r="Z148" i="30"/>
  <c r="Z149" i="30"/>
  <c r="Z150" i="30"/>
  <c r="Y152" i="30"/>
  <c r="Y158" i="30"/>
  <c r="X12" i="30"/>
  <c r="X13" i="30"/>
  <c r="X14" i="30"/>
  <c r="X15" i="30"/>
  <c r="X16" i="30"/>
  <c r="W17" i="30"/>
  <c r="X20" i="30"/>
  <c r="X21" i="30"/>
  <c r="X22" i="30"/>
  <c r="X23" i="30"/>
  <c r="X24" i="30"/>
  <c r="X25" i="30"/>
  <c r="X28" i="30"/>
  <c r="X29" i="30"/>
  <c r="X30" i="30"/>
  <c r="X31" i="30"/>
  <c r="W32" i="30"/>
  <c r="W33" i="30"/>
  <c r="X35" i="30"/>
  <c r="X36" i="30"/>
  <c r="X37" i="30"/>
  <c r="X38" i="30"/>
  <c r="X39" i="30"/>
  <c r="W40" i="30"/>
  <c r="X42" i="30"/>
  <c r="X43" i="30"/>
  <c r="X44" i="30"/>
  <c r="X45" i="30"/>
  <c r="X46" i="30"/>
  <c r="X47" i="30"/>
  <c r="X49" i="30"/>
  <c r="X50" i="30"/>
  <c r="X51" i="30"/>
  <c r="X52" i="30"/>
  <c r="X53" i="30"/>
  <c r="X54" i="30"/>
  <c r="W55" i="30"/>
  <c r="W56" i="30"/>
  <c r="W57" i="30"/>
  <c r="X60" i="30"/>
  <c r="X61" i="30"/>
  <c r="W62" i="30"/>
  <c r="W64" i="30"/>
  <c r="W65" i="30"/>
  <c r="W66" i="30"/>
  <c r="W67" i="30"/>
  <c r="W70" i="30"/>
  <c r="W71" i="30"/>
  <c r="W72" i="30"/>
  <c r="W73" i="30"/>
  <c r="W74" i="30"/>
  <c r="W75" i="30"/>
  <c r="W76" i="30"/>
  <c r="W77" i="30"/>
  <c r="W78" i="30"/>
  <c r="W79" i="30"/>
  <c r="W80" i="30"/>
  <c r="W81" i="30"/>
  <c r="W82" i="30"/>
  <c r="W83" i="30"/>
  <c r="W84" i="30"/>
  <c r="W85" i="30"/>
  <c r="W86" i="30"/>
  <c r="W87" i="30"/>
  <c r="W88" i="30"/>
  <c r="W89" i="30"/>
  <c r="W90" i="30"/>
  <c r="W91" i="30"/>
  <c r="W92" i="30"/>
  <c r="W93" i="30"/>
  <c r="W94" i="30"/>
  <c r="W95" i="30"/>
  <c r="W96" i="30"/>
  <c r="W97" i="30"/>
  <c r="W98" i="30"/>
  <c r="W99" i="30"/>
  <c r="W100" i="30"/>
  <c r="W101" i="30"/>
  <c r="W102" i="30"/>
  <c r="W105" i="30"/>
  <c r="W106" i="30"/>
  <c r="W107" i="30"/>
  <c r="W108" i="30"/>
  <c r="W109" i="30"/>
  <c r="W110" i="30"/>
  <c r="W111" i="30"/>
  <c r="W112" i="30"/>
  <c r="W113" i="30"/>
  <c r="W114" i="30"/>
  <c r="W121" i="30"/>
  <c r="W125" i="30"/>
  <c r="W126" i="30"/>
  <c r="W133" i="30"/>
  <c r="W144" i="30"/>
  <c r="X147" i="30"/>
  <c r="X148" i="30"/>
  <c r="X149" i="30"/>
  <c r="X150" i="30"/>
  <c r="W152" i="30"/>
  <c r="W158" i="30"/>
  <c r="V12" i="30"/>
  <c r="V13" i="30"/>
  <c r="V14" i="30"/>
  <c r="V15" i="30"/>
  <c r="V16" i="30"/>
  <c r="U17" i="30"/>
  <c r="V20" i="30"/>
  <c r="V21" i="30"/>
  <c r="V22" i="30"/>
  <c r="V23" i="30"/>
  <c r="V24" i="30"/>
  <c r="V25" i="30"/>
  <c r="V28" i="30"/>
  <c r="V29" i="30"/>
  <c r="V30" i="30"/>
  <c r="V31" i="30"/>
  <c r="U32" i="30"/>
  <c r="U33" i="30"/>
  <c r="V35" i="30"/>
  <c r="V36" i="30"/>
  <c r="V37" i="30"/>
  <c r="V38" i="30"/>
  <c r="V39" i="30"/>
  <c r="U40" i="30"/>
  <c r="V42" i="30"/>
  <c r="V43" i="30"/>
  <c r="V44" i="30"/>
  <c r="V45" i="30"/>
  <c r="V46" i="30"/>
  <c r="V47" i="30"/>
  <c r="V49" i="30"/>
  <c r="V50" i="30"/>
  <c r="V51" i="30"/>
  <c r="V52" i="30"/>
  <c r="V53" i="30"/>
  <c r="V54" i="30"/>
  <c r="U55" i="30"/>
  <c r="U56" i="30"/>
  <c r="U57" i="30"/>
  <c r="V60" i="30"/>
  <c r="V61" i="30"/>
  <c r="U62" i="30"/>
  <c r="U64" i="30"/>
  <c r="U65" i="30"/>
  <c r="U66" i="30"/>
  <c r="U67" i="30"/>
  <c r="U70" i="30"/>
  <c r="U71" i="30"/>
  <c r="U72" i="30"/>
  <c r="U73" i="30"/>
  <c r="U74" i="30"/>
  <c r="U75" i="30"/>
  <c r="U76" i="30"/>
  <c r="U77" i="30"/>
  <c r="U78" i="30"/>
  <c r="U79" i="30"/>
  <c r="U80" i="30"/>
  <c r="U81" i="30"/>
  <c r="U82" i="30"/>
  <c r="U83" i="30"/>
  <c r="U84" i="30"/>
  <c r="U85" i="30"/>
  <c r="U86" i="30"/>
  <c r="U87" i="30"/>
  <c r="U88" i="30"/>
  <c r="U89" i="30"/>
  <c r="U90" i="30"/>
  <c r="U91" i="30"/>
  <c r="U92" i="30"/>
  <c r="U93" i="30"/>
  <c r="U94" i="30"/>
  <c r="U95" i="30"/>
  <c r="U96" i="30"/>
  <c r="U97" i="30"/>
  <c r="U98" i="30"/>
  <c r="U99" i="30"/>
  <c r="U100" i="30"/>
  <c r="U101" i="30"/>
  <c r="U102" i="30"/>
  <c r="U105" i="30"/>
  <c r="U106" i="30"/>
  <c r="U107" i="30"/>
  <c r="U108" i="30"/>
  <c r="U109" i="30"/>
  <c r="U110" i="30"/>
  <c r="U111" i="30"/>
  <c r="U112" i="30"/>
  <c r="U113" i="30"/>
  <c r="U114" i="30"/>
  <c r="U121" i="30"/>
  <c r="U125" i="30"/>
  <c r="U126" i="30"/>
  <c r="U133" i="30"/>
  <c r="U144" i="30"/>
  <c r="V147" i="30"/>
  <c r="V148" i="30"/>
  <c r="V149" i="30"/>
  <c r="V150" i="30"/>
  <c r="U152" i="30"/>
  <c r="U158" i="30"/>
  <c r="T12" i="30"/>
  <c r="T13" i="30"/>
  <c r="T14" i="30"/>
  <c r="T15" i="30"/>
  <c r="T16" i="30"/>
  <c r="S17" i="30"/>
  <c r="T20" i="30"/>
  <c r="T21" i="30"/>
  <c r="T22" i="30"/>
  <c r="T23" i="30"/>
  <c r="T24" i="30"/>
  <c r="T25" i="30"/>
  <c r="T28" i="30"/>
  <c r="T29" i="30"/>
  <c r="T30" i="30"/>
  <c r="T31" i="30"/>
  <c r="S32" i="30"/>
  <c r="S33" i="30"/>
  <c r="T35" i="30"/>
  <c r="T36" i="30"/>
  <c r="T37" i="30"/>
  <c r="T38" i="30"/>
  <c r="T39" i="30"/>
  <c r="S40" i="30"/>
  <c r="T42" i="30"/>
  <c r="T43" i="30"/>
  <c r="T44" i="30"/>
  <c r="T45" i="30"/>
  <c r="T46" i="30"/>
  <c r="T47" i="30"/>
  <c r="T49" i="30"/>
  <c r="T50" i="30"/>
  <c r="T51" i="30"/>
  <c r="T52" i="30"/>
  <c r="T53" i="30"/>
  <c r="T54" i="30"/>
  <c r="S55" i="30"/>
  <c r="S56" i="30"/>
  <c r="S57" i="30"/>
  <c r="T60" i="30"/>
  <c r="T61" i="30"/>
  <c r="S62" i="30"/>
  <c r="S64" i="30"/>
  <c r="S65" i="30"/>
  <c r="S66" i="30"/>
  <c r="S67" i="30"/>
  <c r="S70" i="30"/>
  <c r="S71" i="30"/>
  <c r="S72" i="30"/>
  <c r="S73" i="30"/>
  <c r="S74" i="30"/>
  <c r="S75" i="30"/>
  <c r="S76" i="30"/>
  <c r="S77" i="30"/>
  <c r="S78" i="30"/>
  <c r="S79" i="30"/>
  <c r="S80" i="30"/>
  <c r="S81" i="30"/>
  <c r="S82" i="30"/>
  <c r="S83" i="30"/>
  <c r="S84" i="30"/>
  <c r="S85" i="30"/>
  <c r="S86" i="30"/>
  <c r="S87" i="30"/>
  <c r="S88" i="30"/>
  <c r="S89" i="30"/>
  <c r="S90" i="30"/>
  <c r="S91" i="30"/>
  <c r="S92" i="30"/>
  <c r="S93" i="30"/>
  <c r="S94" i="30"/>
  <c r="S95" i="30"/>
  <c r="S96" i="30"/>
  <c r="S97" i="30"/>
  <c r="S98" i="30"/>
  <c r="S99" i="30"/>
  <c r="S100" i="30"/>
  <c r="S101" i="30"/>
  <c r="S102" i="30"/>
  <c r="S105" i="30"/>
  <c r="S106" i="30"/>
  <c r="S107" i="30"/>
  <c r="S108" i="30"/>
  <c r="S109" i="30"/>
  <c r="S110" i="30"/>
  <c r="S111" i="30"/>
  <c r="S112" i="30"/>
  <c r="S113" i="30"/>
  <c r="S114" i="30"/>
  <c r="S121" i="30"/>
  <c r="S125" i="30"/>
  <c r="S126" i="30"/>
  <c r="S133" i="30"/>
  <c r="S144" i="30"/>
  <c r="T147" i="30"/>
  <c r="T148" i="30"/>
  <c r="T149" i="30"/>
  <c r="T150" i="30"/>
  <c r="S152" i="30"/>
  <c r="S158" i="30"/>
  <c r="DV595" i="39"/>
  <c r="DV599" i="39"/>
  <c r="DV600" i="39"/>
  <c r="DV618" i="39"/>
  <c r="DV622" i="39"/>
  <c r="DV629" i="39"/>
  <c r="DV633" i="39"/>
  <c r="DV641" i="39"/>
  <c r="DV647" i="39"/>
  <c r="DV648" i="39"/>
  <c r="DT595" i="39"/>
  <c r="DT599" i="39"/>
  <c r="DT600" i="39"/>
  <c r="DT618" i="39"/>
  <c r="DT622" i="39"/>
  <c r="DT629" i="39"/>
  <c r="DT633" i="39"/>
  <c r="DT641" i="39"/>
  <c r="DT647" i="39"/>
  <c r="DT648" i="39"/>
  <c r="DR595" i="39"/>
  <c r="DR599" i="39"/>
  <c r="DR600" i="39"/>
  <c r="DR618" i="39"/>
  <c r="DR622" i="39"/>
  <c r="DR629" i="39"/>
  <c r="DR633" i="39"/>
  <c r="DR641" i="39"/>
  <c r="DR647" i="39"/>
  <c r="DR648" i="39"/>
  <c r="DP595" i="39"/>
  <c r="DP599" i="39"/>
  <c r="DP600" i="39"/>
  <c r="DP618" i="39"/>
  <c r="DP622" i="39"/>
  <c r="DP629" i="39"/>
  <c r="DP633" i="39"/>
  <c r="DP641" i="39"/>
  <c r="DP647" i="39"/>
  <c r="DP648" i="39"/>
  <c r="DN595" i="39"/>
  <c r="DN599" i="39"/>
  <c r="DN600" i="39"/>
  <c r="DN618" i="39"/>
  <c r="DN622" i="39"/>
  <c r="DN629" i="39"/>
  <c r="DN633" i="39"/>
  <c r="DN641" i="39"/>
  <c r="DN647" i="39"/>
  <c r="DN648" i="39"/>
  <c r="DK595" i="39"/>
  <c r="DK599" i="39"/>
  <c r="DK600" i="39"/>
  <c r="DK618" i="39"/>
  <c r="DK622" i="39"/>
  <c r="DK629" i="39"/>
  <c r="DK633" i="39"/>
  <c r="DK641" i="39"/>
  <c r="DK647" i="39"/>
  <c r="DK648" i="39"/>
  <c r="DI595" i="39"/>
  <c r="DI599" i="39"/>
  <c r="DI600" i="39"/>
  <c r="DI618" i="39"/>
  <c r="DI622" i="39"/>
  <c r="DI629" i="39"/>
  <c r="DI633" i="39"/>
  <c r="DI641" i="39"/>
  <c r="DI647" i="39"/>
  <c r="DI648" i="39"/>
  <c r="DG595" i="39"/>
  <c r="DG599" i="39"/>
  <c r="DG600" i="39"/>
  <c r="DG618" i="39"/>
  <c r="DG622" i="39"/>
  <c r="DG629" i="39"/>
  <c r="DG633" i="39"/>
  <c r="DG641" i="39"/>
  <c r="DG647" i="39"/>
  <c r="DG648" i="39"/>
  <c r="DE595" i="39"/>
  <c r="DE599" i="39"/>
  <c r="DE600" i="39"/>
  <c r="DE618" i="39"/>
  <c r="DE622" i="39"/>
  <c r="DE629" i="39"/>
  <c r="DE633" i="39"/>
  <c r="DE641" i="39"/>
  <c r="DE647" i="39"/>
  <c r="DE648" i="39"/>
  <c r="DC595" i="39"/>
  <c r="DC599" i="39"/>
  <c r="DC600" i="39"/>
  <c r="DC618" i="39"/>
  <c r="DC622" i="39"/>
  <c r="DC629" i="39"/>
  <c r="DC633" i="39"/>
  <c r="DC641" i="39"/>
  <c r="DC647" i="39"/>
  <c r="DC648" i="39"/>
  <c r="CZ595" i="39"/>
  <c r="CZ599" i="39"/>
  <c r="CZ600" i="39"/>
  <c r="CZ618" i="39"/>
  <c r="CZ622" i="39"/>
  <c r="CZ629" i="39"/>
  <c r="CZ633" i="39"/>
  <c r="DA636" i="39"/>
  <c r="DA637" i="39"/>
  <c r="DA638" i="39"/>
  <c r="DA639" i="39"/>
  <c r="CZ641" i="39"/>
  <c r="CZ647" i="39"/>
  <c r="CZ648" i="39"/>
  <c r="CX595" i="39"/>
  <c r="CX599" i="39"/>
  <c r="CX600" i="39"/>
  <c r="CX618" i="39"/>
  <c r="CX622" i="39"/>
  <c r="CX629" i="39"/>
  <c r="CX633" i="39"/>
  <c r="CY636" i="39"/>
  <c r="CY637" i="39"/>
  <c r="CY638" i="39"/>
  <c r="CY639" i="39"/>
  <c r="CX641" i="39"/>
  <c r="CX647" i="39"/>
  <c r="CX648" i="39"/>
  <c r="CV595" i="39"/>
  <c r="CV599" i="39"/>
  <c r="CV600" i="39"/>
  <c r="CV618" i="39"/>
  <c r="CV622" i="39"/>
  <c r="CV629" i="39"/>
  <c r="CV633" i="39"/>
  <c r="CW636" i="39"/>
  <c r="CW637" i="39"/>
  <c r="CW638" i="39"/>
  <c r="CW639" i="39"/>
  <c r="CV641" i="39"/>
  <c r="CV647" i="39"/>
  <c r="CV648" i="39"/>
  <c r="CT595" i="39"/>
  <c r="CT599" i="39"/>
  <c r="CT600" i="39"/>
  <c r="CT618" i="39"/>
  <c r="CT622" i="39"/>
  <c r="CT629" i="39"/>
  <c r="CT633" i="39"/>
  <c r="CU636" i="39"/>
  <c r="CU637" i="39"/>
  <c r="CU638" i="39"/>
  <c r="CU639" i="39"/>
  <c r="CT641" i="39"/>
  <c r="CT647" i="39"/>
  <c r="CT648" i="39"/>
  <c r="CR595" i="39"/>
  <c r="CR599" i="39"/>
  <c r="CR600" i="39"/>
  <c r="CR618" i="39"/>
  <c r="CR622" i="39"/>
  <c r="CR629" i="39"/>
  <c r="CR633" i="39"/>
  <c r="CS636" i="39"/>
  <c r="CS637" i="39"/>
  <c r="CS638" i="39"/>
  <c r="CS639" i="39"/>
  <c r="CR641" i="39"/>
  <c r="CR647" i="39"/>
  <c r="CR648" i="39"/>
  <c r="CO595" i="39"/>
  <c r="CO597" i="39"/>
  <c r="CO598" i="39"/>
  <c r="CO599" i="39"/>
  <c r="CO600" i="39"/>
  <c r="CO618" i="39"/>
  <c r="CO622" i="39"/>
  <c r="CO629" i="39"/>
  <c r="CO633" i="39"/>
  <c r="CO641" i="39"/>
  <c r="CO647" i="39"/>
  <c r="CO648" i="39"/>
  <c r="CM595" i="39"/>
  <c r="CM597" i="39"/>
  <c r="CM598" i="39"/>
  <c r="CM599" i="39"/>
  <c r="CM600" i="39"/>
  <c r="CM618" i="39"/>
  <c r="CM622" i="39"/>
  <c r="CM629" i="39"/>
  <c r="CM633" i="39"/>
  <c r="CM641" i="39"/>
  <c r="CM647" i="39"/>
  <c r="CM648" i="39"/>
  <c r="CK595" i="39"/>
  <c r="CK597" i="39"/>
  <c r="CK598" i="39"/>
  <c r="CK599" i="39"/>
  <c r="CK600" i="39"/>
  <c r="CK618" i="39"/>
  <c r="CK622" i="39"/>
  <c r="CK629" i="39"/>
  <c r="CK633" i="39"/>
  <c r="CK641" i="39"/>
  <c r="CK647" i="39"/>
  <c r="CK648" i="39"/>
  <c r="CI595" i="39"/>
  <c r="CI597" i="39"/>
  <c r="CI598" i="39"/>
  <c r="CI599" i="39"/>
  <c r="CI600" i="39"/>
  <c r="CI618" i="39"/>
  <c r="CI622" i="39"/>
  <c r="CI629" i="39"/>
  <c r="CI633" i="39"/>
  <c r="CI641" i="39"/>
  <c r="CI647" i="39"/>
  <c r="CI648" i="39"/>
  <c r="CG595" i="39"/>
  <c r="CG597" i="39"/>
  <c r="CG598" i="39"/>
  <c r="CG599" i="39"/>
  <c r="CG600" i="39"/>
  <c r="CG618" i="39"/>
  <c r="CG622" i="39"/>
  <c r="CG629" i="39"/>
  <c r="CG633" i="39"/>
  <c r="CG641" i="39"/>
  <c r="CG647" i="39"/>
  <c r="CG648" i="39"/>
  <c r="CD595" i="39"/>
  <c r="CD599" i="39"/>
  <c r="CD600" i="39"/>
  <c r="CD618" i="39"/>
  <c r="CD622" i="39"/>
  <c r="CD629" i="39"/>
  <c r="CD633" i="39"/>
  <c r="CD641" i="39"/>
  <c r="CD647" i="39"/>
  <c r="CD648" i="39"/>
  <c r="CB595" i="39"/>
  <c r="CB599" i="39"/>
  <c r="CB600" i="39"/>
  <c r="CB618" i="39"/>
  <c r="CB622" i="39"/>
  <c r="CB629" i="39"/>
  <c r="CB633" i="39"/>
  <c r="CB641" i="39"/>
  <c r="CB647" i="39"/>
  <c r="CB648" i="39"/>
  <c r="BZ595" i="39"/>
  <c r="BZ599" i="39"/>
  <c r="BZ600" i="39"/>
  <c r="BZ618" i="39"/>
  <c r="BZ622" i="39"/>
  <c r="BZ629" i="39"/>
  <c r="BZ633" i="39"/>
  <c r="BZ641" i="39"/>
  <c r="BZ647" i="39"/>
  <c r="BZ648" i="39"/>
  <c r="BX595" i="39"/>
  <c r="BX599" i="39"/>
  <c r="BX600" i="39"/>
  <c r="BX618" i="39"/>
  <c r="BX622" i="39"/>
  <c r="BX629" i="39"/>
  <c r="BX633" i="39"/>
  <c r="BX641" i="39"/>
  <c r="BX647" i="39"/>
  <c r="BX648" i="39"/>
  <c r="BV595" i="39"/>
  <c r="BV599" i="39"/>
  <c r="BV600" i="39"/>
  <c r="BV618" i="39"/>
  <c r="BV622" i="39"/>
  <c r="BV629" i="39"/>
  <c r="BV633" i="39"/>
  <c r="BV641" i="39"/>
  <c r="BV647" i="39"/>
  <c r="BV648" i="39"/>
  <c r="BS595" i="39"/>
  <c r="BS599" i="39"/>
  <c r="BS600" i="39"/>
  <c r="BS618" i="39"/>
  <c r="BS622" i="39"/>
  <c r="BS629" i="39"/>
  <c r="BS633" i="39"/>
  <c r="BS641" i="39"/>
  <c r="BS647" i="39"/>
  <c r="BS648" i="39"/>
  <c r="BQ595" i="39"/>
  <c r="BQ599" i="39"/>
  <c r="BQ600" i="39"/>
  <c r="BQ618" i="39"/>
  <c r="BQ622" i="39"/>
  <c r="BQ629" i="39"/>
  <c r="BQ633" i="39"/>
  <c r="BQ641" i="39"/>
  <c r="BQ647" i="39"/>
  <c r="BQ648" i="39"/>
  <c r="BO595" i="39"/>
  <c r="BO599" i="39"/>
  <c r="BO600" i="39"/>
  <c r="BO618" i="39"/>
  <c r="BO622" i="39"/>
  <c r="BO629" i="39"/>
  <c r="BO633" i="39"/>
  <c r="BO641" i="39"/>
  <c r="BO647" i="39"/>
  <c r="BO648" i="39"/>
  <c r="BM595" i="39"/>
  <c r="BM599" i="39"/>
  <c r="BM600" i="39"/>
  <c r="BM618" i="39"/>
  <c r="BM622" i="39"/>
  <c r="BM629" i="39"/>
  <c r="BM633" i="39"/>
  <c r="BM641" i="39"/>
  <c r="BM647" i="39"/>
  <c r="BM648" i="39"/>
  <c r="BK595" i="39"/>
  <c r="BK599" i="39"/>
  <c r="BK600" i="39"/>
  <c r="BK618" i="39"/>
  <c r="BK622" i="39"/>
  <c r="BK629" i="39"/>
  <c r="BK633" i="39"/>
  <c r="BK641" i="39"/>
  <c r="BK647" i="39"/>
  <c r="BK648" i="39"/>
  <c r="BH595" i="39"/>
  <c r="BH599" i="39"/>
  <c r="BH600" i="39"/>
  <c r="BH618" i="39"/>
  <c r="BH622" i="39"/>
  <c r="BH629" i="39"/>
  <c r="BH633" i="39"/>
  <c r="BH641" i="39"/>
  <c r="BH647" i="39"/>
  <c r="BH648" i="39"/>
  <c r="BF595" i="39"/>
  <c r="BF599" i="39"/>
  <c r="BF600" i="39"/>
  <c r="BF618" i="39"/>
  <c r="BF622" i="39"/>
  <c r="BF629" i="39"/>
  <c r="BF633" i="39"/>
  <c r="BF641" i="39"/>
  <c r="BF647" i="39"/>
  <c r="BF648" i="39"/>
  <c r="BD595" i="39"/>
  <c r="BD599" i="39"/>
  <c r="BD600" i="39"/>
  <c r="BD618" i="39"/>
  <c r="BD622" i="39"/>
  <c r="BD629" i="39"/>
  <c r="BD633" i="39"/>
  <c r="BD641" i="39"/>
  <c r="BD647" i="39"/>
  <c r="BD648" i="39"/>
  <c r="BB595" i="39"/>
  <c r="BB599" i="39"/>
  <c r="BB600" i="39"/>
  <c r="BB618" i="39"/>
  <c r="BB622" i="39"/>
  <c r="BB629" i="39"/>
  <c r="BB633" i="39"/>
  <c r="BB641" i="39"/>
  <c r="BB647" i="39"/>
  <c r="BB648" i="39"/>
  <c r="AZ595" i="39"/>
  <c r="AZ599" i="39"/>
  <c r="AZ600" i="39"/>
  <c r="AZ618" i="39"/>
  <c r="AZ622" i="39"/>
  <c r="AZ629" i="39"/>
  <c r="AZ633" i="39"/>
  <c r="AZ641" i="39"/>
  <c r="AZ647" i="39"/>
  <c r="AZ648" i="39"/>
  <c r="AW595" i="39"/>
  <c r="AW599" i="39"/>
  <c r="AW600" i="39"/>
  <c r="AW618" i="39"/>
  <c r="AW622" i="39"/>
  <c r="AW629" i="39"/>
  <c r="AW633" i="39"/>
  <c r="AW641" i="39"/>
  <c r="AW647" i="39"/>
  <c r="AW648" i="39"/>
  <c r="AU595" i="39"/>
  <c r="AU599" i="39"/>
  <c r="AU600" i="39"/>
  <c r="AU618" i="39"/>
  <c r="AU622" i="39"/>
  <c r="AU629" i="39"/>
  <c r="AU633" i="39"/>
  <c r="AU641" i="39"/>
  <c r="AU647" i="39"/>
  <c r="AU648" i="39"/>
  <c r="AS595" i="39"/>
  <c r="AS599" i="39"/>
  <c r="AS600" i="39"/>
  <c r="AS618" i="39"/>
  <c r="AS622" i="39"/>
  <c r="AS629" i="39"/>
  <c r="AS633" i="39"/>
  <c r="AS641" i="39"/>
  <c r="AS647" i="39"/>
  <c r="AS648" i="39"/>
  <c r="AQ595" i="39"/>
  <c r="AQ599" i="39"/>
  <c r="AQ600" i="39"/>
  <c r="AQ618" i="39"/>
  <c r="AQ622" i="39"/>
  <c r="AQ629" i="39"/>
  <c r="AQ633" i="39"/>
  <c r="AQ641" i="39"/>
  <c r="AQ647" i="39"/>
  <c r="AQ648" i="39"/>
  <c r="AO595" i="39"/>
  <c r="AO599" i="39"/>
  <c r="AO600" i="39"/>
  <c r="AO618" i="39"/>
  <c r="AO622" i="39"/>
  <c r="AO629" i="39"/>
  <c r="AO633" i="39"/>
  <c r="AO641" i="39"/>
  <c r="AO647" i="39"/>
  <c r="AO648" i="39"/>
  <c r="AL595" i="39"/>
  <c r="AL599" i="39"/>
  <c r="AL600" i="39"/>
  <c r="AL618" i="39"/>
  <c r="AL622" i="39"/>
  <c r="AL629" i="39"/>
  <c r="AL633" i="39"/>
  <c r="AM636" i="39"/>
  <c r="AM637" i="39"/>
  <c r="AM638" i="39"/>
  <c r="AM639" i="39"/>
  <c r="AL641" i="39"/>
  <c r="AL647" i="39"/>
  <c r="AL648" i="39"/>
  <c r="AJ595" i="39"/>
  <c r="AJ599" i="39"/>
  <c r="AJ600" i="39"/>
  <c r="AJ618" i="39"/>
  <c r="AJ622" i="39"/>
  <c r="AJ629" i="39"/>
  <c r="AJ633" i="39"/>
  <c r="AK636" i="39"/>
  <c r="AK637" i="39"/>
  <c r="AK638" i="39"/>
  <c r="AK639" i="39"/>
  <c r="AJ641" i="39"/>
  <c r="AJ647" i="39"/>
  <c r="AJ648" i="39"/>
  <c r="AH595" i="39"/>
  <c r="AH599" i="39"/>
  <c r="AH600" i="39"/>
  <c r="AH618" i="39"/>
  <c r="AH622" i="39"/>
  <c r="AH629" i="39"/>
  <c r="AH633" i="39"/>
  <c r="AI636" i="39"/>
  <c r="AI637" i="39"/>
  <c r="AI638" i="39"/>
  <c r="AI639" i="39"/>
  <c r="AH641" i="39"/>
  <c r="AH647" i="39"/>
  <c r="AH648" i="39"/>
  <c r="AF595" i="39"/>
  <c r="AF599" i="39"/>
  <c r="AF600" i="39"/>
  <c r="AF618" i="39"/>
  <c r="AF622" i="39"/>
  <c r="AF629" i="39"/>
  <c r="AF633" i="39"/>
  <c r="AG636" i="39"/>
  <c r="AG637" i="39"/>
  <c r="AG638" i="39"/>
  <c r="AG639" i="39"/>
  <c r="AF641" i="39"/>
  <c r="AF647" i="39"/>
  <c r="AF648" i="39"/>
  <c r="AD595" i="39"/>
  <c r="AD599" i="39"/>
  <c r="AD600" i="39"/>
  <c r="AD618" i="39"/>
  <c r="AD622" i="39"/>
  <c r="AD629" i="39"/>
  <c r="AD633" i="39"/>
  <c r="AE636" i="39"/>
  <c r="AE637" i="39"/>
  <c r="AE638" i="39"/>
  <c r="AE639" i="39"/>
  <c r="AD641" i="39"/>
  <c r="AD647" i="39"/>
  <c r="AD648" i="39"/>
  <c r="AA595" i="39"/>
  <c r="AA599" i="39"/>
  <c r="AA600" i="39"/>
  <c r="AA618" i="39"/>
  <c r="AA622" i="39"/>
  <c r="AA629" i="39"/>
  <c r="AA633" i="39"/>
  <c r="AA641" i="39"/>
  <c r="AA647" i="39"/>
  <c r="AA648" i="39"/>
  <c r="Y595" i="39"/>
  <c r="Y599" i="39"/>
  <c r="Y600" i="39"/>
  <c r="Y618" i="39"/>
  <c r="Y622" i="39"/>
  <c r="Y629" i="39"/>
  <c r="Y633" i="39"/>
  <c r="Y641" i="39"/>
  <c r="Y647" i="39"/>
  <c r="Y648" i="39"/>
  <c r="W595" i="39"/>
  <c r="W599" i="39"/>
  <c r="W600" i="39"/>
  <c r="W618" i="39"/>
  <c r="W622" i="39"/>
  <c r="W629" i="39"/>
  <c r="W633" i="39"/>
  <c r="W641" i="39"/>
  <c r="W647" i="39"/>
  <c r="W648" i="39"/>
  <c r="U595" i="39"/>
  <c r="U599" i="39"/>
  <c r="U600" i="39"/>
  <c r="U618" i="39"/>
  <c r="U622" i="39"/>
  <c r="U629" i="39"/>
  <c r="U633" i="39"/>
  <c r="U641" i="39"/>
  <c r="U647" i="39"/>
  <c r="U648" i="39"/>
  <c r="S595" i="39"/>
  <c r="S599" i="39"/>
  <c r="S600" i="39"/>
  <c r="S618" i="39"/>
  <c r="S622" i="39"/>
  <c r="S629" i="39"/>
  <c r="S633" i="39"/>
  <c r="S641" i="39"/>
  <c r="S647" i="39"/>
  <c r="S648" i="39"/>
  <c r="AC607" i="39"/>
  <c r="AC358" i="38"/>
  <c r="AC165" i="29"/>
  <c r="AC140" i="30"/>
  <c r="Q132" i="22"/>
  <c r="R132" i="22"/>
  <c r="Q133" i="22"/>
  <c r="R133" i="22"/>
  <c r="Q136" i="22"/>
  <c r="Q137" i="22"/>
  <c r="Q166" i="22"/>
  <c r="Q167" i="22"/>
  <c r="Q168" i="22"/>
  <c r="Q169" i="22"/>
  <c r="AB132" i="22"/>
  <c r="AB133" i="22"/>
  <c r="AA134" i="22"/>
  <c r="AA136" i="22"/>
  <c r="AA137" i="22"/>
  <c r="AA138" i="22"/>
  <c r="AA139" i="22"/>
  <c r="AA155" i="22"/>
  <c r="AA159" i="22"/>
  <c r="AA163" i="22"/>
  <c r="AB166" i="22"/>
  <c r="AB167" i="22"/>
  <c r="AB168" i="22"/>
  <c r="AB169" i="22"/>
  <c r="AA171" i="22"/>
  <c r="AA176" i="22"/>
  <c r="Z132" i="22"/>
  <c r="Z133" i="22"/>
  <c r="Y134" i="22"/>
  <c r="Y136" i="22"/>
  <c r="Y137" i="22"/>
  <c r="Y138" i="22"/>
  <c r="Y139" i="22"/>
  <c r="Y155" i="22"/>
  <c r="Y159" i="22"/>
  <c r="Y163" i="22"/>
  <c r="Z166" i="22"/>
  <c r="Z167" i="22"/>
  <c r="Z168" i="22"/>
  <c r="Z169" i="22"/>
  <c r="Y171" i="22"/>
  <c r="Y176" i="22"/>
  <c r="X132" i="22"/>
  <c r="X133" i="22"/>
  <c r="W134" i="22"/>
  <c r="W136" i="22"/>
  <c r="W137" i="22"/>
  <c r="W138" i="22"/>
  <c r="W139" i="22"/>
  <c r="W155" i="22"/>
  <c r="W159" i="22"/>
  <c r="W163" i="22"/>
  <c r="X166" i="22"/>
  <c r="X167" i="22"/>
  <c r="X168" i="22"/>
  <c r="X169" i="22"/>
  <c r="W171" i="22"/>
  <c r="W176" i="22"/>
  <c r="V132" i="22"/>
  <c r="V133" i="22"/>
  <c r="U134" i="22"/>
  <c r="U136" i="22"/>
  <c r="U137" i="22"/>
  <c r="U138" i="22"/>
  <c r="U139" i="22"/>
  <c r="U155" i="22"/>
  <c r="U159" i="22"/>
  <c r="U163" i="22"/>
  <c r="V166" i="22"/>
  <c r="V167" i="22"/>
  <c r="V168" i="22"/>
  <c r="V169" i="22"/>
  <c r="U171" i="22"/>
  <c r="U176" i="22"/>
  <c r="T132" i="22"/>
  <c r="T133" i="22"/>
  <c r="S134" i="22"/>
  <c r="S136" i="22"/>
  <c r="S137" i="22"/>
  <c r="S138" i="22"/>
  <c r="S139" i="22"/>
  <c r="S155" i="22"/>
  <c r="S159" i="22"/>
  <c r="S163" i="22"/>
  <c r="T166" i="22"/>
  <c r="T167" i="22"/>
  <c r="T168" i="22"/>
  <c r="T169" i="22"/>
  <c r="S171" i="22"/>
  <c r="S176" i="22"/>
  <c r="AC144" i="22"/>
  <c r="R582" i="39"/>
  <c r="CR18" i="39"/>
  <c r="CR36" i="39"/>
  <c r="CR37" i="39"/>
  <c r="CR44" i="39"/>
  <c r="CR60" i="39"/>
  <c r="CR61" i="39"/>
  <c r="CR62" i="39"/>
  <c r="CR564" i="39"/>
  <c r="CR552" i="39"/>
  <c r="CR556" i="39"/>
  <c r="CR557" i="39"/>
  <c r="CR427" i="39"/>
  <c r="CR543" i="39"/>
  <c r="CR450" i="39"/>
  <c r="CR544" i="39"/>
  <c r="CR545" i="39"/>
  <c r="CR566" i="39"/>
  <c r="CR582" i="39"/>
  <c r="CR588" i="39"/>
  <c r="AO18" i="39"/>
  <c r="AO36" i="39"/>
  <c r="AO37" i="39"/>
  <c r="AO44" i="39"/>
  <c r="AO60" i="39"/>
  <c r="AO61" i="39"/>
  <c r="AO62" i="39"/>
  <c r="AO564" i="39"/>
  <c r="AO552" i="39"/>
  <c r="AO556" i="39"/>
  <c r="AO557" i="39"/>
  <c r="AO185" i="39"/>
  <c r="AO543" i="39"/>
  <c r="AO208" i="39"/>
  <c r="AO544" i="39"/>
  <c r="AO545" i="39"/>
  <c r="AO566" i="39"/>
  <c r="CR590" i="39"/>
  <c r="CR650" i="39"/>
  <c r="CR652" i="39"/>
  <c r="CT18" i="39"/>
  <c r="CT36" i="39"/>
  <c r="CT37" i="39"/>
  <c r="CT44" i="39"/>
  <c r="CT60" i="39"/>
  <c r="CT61" i="39"/>
  <c r="CT62" i="39"/>
  <c r="CT564" i="39"/>
  <c r="CT552" i="39"/>
  <c r="CT556" i="39"/>
  <c r="CT557" i="39"/>
  <c r="CT427" i="39"/>
  <c r="CT543" i="39"/>
  <c r="CT450" i="39"/>
  <c r="CT544" i="39"/>
  <c r="CT545" i="39"/>
  <c r="CT566" i="39"/>
  <c r="CT582" i="39"/>
  <c r="CT588" i="39"/>
  <c r="AQ18" i="39"/>
  <c r="AQ36" i="39"/>
  <c r="AQ37" i="39"/>
  <c r="AQ44" i="39"/>
  <c r="AQ60" i="39"/>
  <c r="AQ61" i="39"/>
  <c r="AQ62" i="39"/>
  <c r="AQ564" i="39"/>
  <c r="AQ552" i="39"/>
  <c r="AQ556" i="39"/>
  <c r="AQ557" i="39"/>
  <c r="AQ185" i="39"/>
  <c r="AQ543" i="39"/>
  <c r="AQ208" i="39"/>
  <c r="AQ544" i="39"/>
  <c r="AQ545" i="39"/>
  <c r="AQ566" i="39"/>
  <c r="CT590" i="39"/>
  <c r="CT650" i="39"/>
  <c r="CT652" i="39"/>
  <c r="CV18" i="39"/>
  <c r="CV36" i="39"/>
  <c r="CV37" i="39"/>
  <c r="CV44" i="39"/>
  <c r="CV60" i="39"/>
  <c r="CV61" i="39"/>
  <c r="CV62" i="39"/>
  <c r="CV564" i="39"/>
  <c r="CV552" i="39"/>
  <c r="CV556" i="39"/>
  <c r="CV557" i="39"/>
  <c r="CV427" i="39"/>
  <c r="CV543" i="39"/>
  <c r="CV450" i="39"/>
  <c r="CV544" i="39"/>
  <c r="CV545" i="39"/>
  <c r="CV566" i="39"/>
  <c r="CV582" i="39"/>
  <c r="CV588" i="39"/>
  <c r="AS18" i="39"/>
  <c r="AS36" i="39"/>
  <c r="AS37" i="39"/>
  <c r="AS44" i="39"/>
  <c r="AS60" i="39"/>
  <c r="AS61" i="39"/>
  <c r="AS62" i="39"/>
  <c r="AS564" i="39"/>
  <c r="AS552" i="39"/>
  <c r="AS556" i="39"/>
  <c r="AS557" i="39"/>
  <c r="AS185" i="39"/>
  <c r="AS543" i="39"/>
  <c r="AS208" i="39"/>
  <c r="AS544" i="39"/>
  <c r="AS545" i="39"/>
  <c r="AS566" i="39"/>
  <c r="CV590" i="39"/>
  <c r="CV650" i="39"/>
  <c r="CV652" i="39"/>
  <c r="CX18" i="39"/>
  <c r="CX36" i="39"/>
  <c r="CX37" i="39"/>
  <c r="CX44" i="39"/>
  <c r="CX60" i="39"/>
  <c r="CX61" i="39"/>
  <c r="CX62" i="39"/>
  <c r="CX564" i="39"/>
  <c r="CX552" i="39"/>
  <c r="CX556" i="39"/>
  <c r="CX557" i="39"/>
  <c r="CX427" i="39"/>
  <c r="CX543" i="39"/>
  <c r="CX450" i="39"/>
  <c r="CX544" i="39"/>
  <c r="CX545" i="39"/>
  <c r="CX566" i="39"/>
  <c r="CX582" i="39"/>
  <c r="CX588" i="39"/>
  <c r="AU18" i="39"/>
  <c r="AU36" i="39"/>
  <c r="AU37" i="39"/>
  <c r="AU44" i="39"/>
  <c r="AU60" i="39"/>
  <c r="AU61" i="39"/>
  <c r="AU62" i="39"/>
  <c r="AU564" i="39"/>
  <c r="AU552" i="39"/>
  <c r="AU556" i="39"/>
  <c r="AU557" i="39"/>
  <c r="AU185" i="39"/>
  <c r="AU543" i="39"/>
  <c r="AU208" i="39"/>
  <c r="AU544" i="39"/>
  <c r="AU545" i="39"/>
  <c r="AU566" i="39"/>
  <c r="CX590" i="39"/>
  <c r="CX650" i="39"/>
  <c r="CX652" i="39"/>
  <c r="CZ18" i="39"/>
  <c r="CZ36" i="39"/>
  <c r="CZ37" i="39"/>
  <c r="CZ44" i="39"/>
  <c r="CZ60" i="39"/>
  <c r="CZ61" i="39"/>
  <c r="CZ62" i="39"/>
  <c r="CZ564" i="39"/>
  <c r="CZ552" i="39"/>
  <c r="CZ556" i="39"/>
  <c r="CZ557" i="39"/>
  <c r="CZ427" i="39"/>
  <c r="CZ543" i="39"/>
  <c r="CZ450" i="39"/>
  <c r="CZ544" i="39"/>
  <c r="CZ545" i="39"/>
  <c r="CZ566" i="39"/>
  <c r="CZ582" i="39"/>
  <c r="CZ588" i="39"/>
  <c r="AW18" i="39"/>
  <c r="AW36" i="39"/>
  <c r="AW37" i="39"/>
  <c r="AW44" i="39"/>
  <c r="AW60" i="39"/>
  <c r="AW61" i="39"/>
  <c r="AW62" i="39"/>
  <c r="AW564" i="39"/>
  <c r="AW552" i="39"/>
  <c r="AW556" i="39"/>
  <c r="AW557" i="39"/>
  <c r="AW185" i="39"/>
  <c r="AW543" i="39"/>
  <c r="AW208" i="39"/>
  <c r="AW544" i="39"/>
  <c r="AW545" i="39"/>
  <c r="AW566" i="39"/>
  <c r="CZ590" i="39"/>
  <c r="CZ650" i="39"/>
  <c r="CZ652" i="39"/>
  <c r="DB652" i="39"/>
  <c r="DB2" i="39"/>
  <c r="DN18" i="39"/>
  <c r="DN36" i="39"/>
  <c r="DN37" i="39"/>
  <c r="DN44" i="39"/>
  <c r="DN60" i="39"/>
  <c r="DN61" i="39"/>
  <c r="DN62" i="39"/>
  <c r="DN564" i="39"/>
  <c r="DN552" i="39"/>
  <c r="DN556" i="39"/>
  <c r="DN557" i="39"/>
  <c r="DN519" i="39"/>
  <c r="DN543" i="39"/>
  <c r="DN542" i="39"/>
  <c r="DN545" i="39"/>
  <c r="DN566" i="39"/>
  <c r="R586" i="39"/>
  <c r="DN586" i="39"/>
  <c r="DN588" i="39"/>
  <c r="BK18" i="39"/>
  <c r="BK36" i="39"/>
  <c r="BK37" i="39"/>
  <c r="BK44" i="39"/>
  <c r="BK60" i="39"/>
  <c r="BK61" i="39"/>
  <c r="BK62" i="39"/>
  <c r="BK564" i="39"/>
  <c r="BK552" i="39"/>
  <c r="BK556" i="39"/>
  <c r="BK557" i="39"/>
  <c r="BK281" i="39"/>
  <c r="BK543" i="39"/>
  <c r="BK304" i="39"/>
  <c r="BK544" i="39"/>
  <c r="BK545" i="39"/>
  <c r="BK566" i="39"/>
  <c r="DN590" i="39"/>
  <c r="DN650" i="39"/>
  <c r="DN652" i="39"/>
  <c r="DP18" i="39"/>
  <c r="DP36" i="39"/>
  <c r="DP37" i="39"/>
  <c r="DP44" i="39"/>
  <c r="DP60" i="39"/>
  <c r="DP61" i="39"/>
  <c r="DP62" i="39"/>
  <c r="DP564" i="39"/>
  <c r="DP552" i="39"/>
  <c r="DP556" i="39"/>
  <c r="DP557" i="39"/>
  <c r="DP519" i="39"/>
  <c r="DP543" i="39"/>
  <c r="DP542" i="39"/>
  <c r="DP544" i="39"/>
  <c r="DP545" i="39"/>
  <c r="DP566" i="39"/>
  <c r="DP586" i="39"/>
  <c r="DP588" i="39"/>
  <c r="BM18" i="39"/>
  <c r="BM36" i="39"/>
  <c r="BM37" i="39"/>
  <c r="BM44" i="39"/>
  <c r="BM60" i="39"/>
  <c r="BM61" i="39"/>
  <c r="BM62" i="39"/>
  <c r="BM564" i="39"/>
  <c r="BM552" i="39"/>
  <c r="BM556" i="39"/>
  <c r="BM557" i="39"/>
  <c r="BM281" i="39"/>
  <c r="BM543" i="39"/>
  <c r="BM304" i="39"/>
  <c r="BM544" i="39"/>
  <c r="BM545" i="39"/>
  <c r="BM566" i="39"/>
  <c r="DP590" i="39"/>
  <c r="DP650" i="39"/>
  <c r="DP652" i="39"/>
  <c r="DR18" i="39"/>
  <c r="DR36" i="39"/>
  <c r="DR37" i="39"/>
  <c r="DR44" i="39"/>
  <c r="DR60" i="39"/>
  <c r="DR61" i="39"/>
  <c r="DR62" i="39"/>
  <c r="DR564" i="39"/>
  <c r="DR552" i="39"/>
  <c r="DR556" i="39"/>
  <c r="DR557" i="39"/>
  <c r="DR519" i="39"/>
  <c r="DR543" i="39"/>
  <c r="DR542" i="39"/>
  <c r="DR544" i="39"/>
  <c r="DR545" i="39"/>
  <c r="DR566" i="39"/>
  <c r="DR586" i="39"/>
  <c r="DR588" i="39"/>
  <c r="BO18" i="39"/>
  <c r="BO36" i="39"/>
  <c r="BO37" i="39"/>
  <c r="BO44" i="39"/>
  <c r="BO60" i="39"/>
  <c r="BO61" i="39"/>
  <c r="BO62" i="39"/>
  <c r="BO564" i="39"/>
  <c r="BO552" i="39"/>
  <c r="BO556" i="39"/>
  <c r="BO557" i="39"/>
  <c r="BO281" i="39"/>
  <c r="BO543" i="39"/>
  <c r="BO304" i="39"/>
  <c r="BO544" i="39"/>
  <c r="BO545" i="39"/>
  <c r="BO566" i="39"/>
  <c r="DR590" i="39"/>
  <c r="DR650" i="39"/>
  <c r="DR652" i="39"/>
  <c r="DT18" i="39"/>
  <c r="DT36" i="39"/>
  <c r="DT37" i="39"/>
  <c r="DT44" i="39"/>
  <c r="DT60" i="39"/>
  <c r="DT61" i="39"/>
  <c r="DT62" i="39"/>
  <c r="DT564" i="39"/>
  <c r="DT552" i="39"/>
  <c r="DT556" i="39"/>
  <c r="DT557" i="39"/>
  <c r="DT519" i="39"/>
  <c r="DT543" i="39"/>
  <c r="DT542" i="39"/>
  <c r="DT544" i="39"/>
  <c r="DT545" i="39"/>
  <c r="DT566" i="39"/>
  <c r="DT586" i="39"/>
  <c r="DT588" i="39"/>
  <c r="BQ18" i="39"/>
  <c r="BQ36" i="39"/>
  <c r="BQ37" i="39"/>
  <c r="BQ44" i="39"/>
  <c r="BQ60" i="39"/>
  <c r="BQ61" i="39"/>
  <c r="BQ62" i="39"/>
  <c r="BQ564" i="39"/>
  <c r="BQ552" i="39"/>
  <c r="BQ556" i="39"/>
  <c r="BQ557" i="39"/>
  <c r="BQ281" i="39"/>
  <c r="BQ543" i="39"/>
  <c r="BQ304" i="39"/>
  <c r="BQ544" i="39"/>
  <c r="BQ545" i="39"/>
  <c r="BQ566" i="39"/>
  <c r="DT590" i="39"/>
  <c r="DT650" i="39"/>
  <c r="DT652" i="39"/>
  <c r="DV18" i="39"/>
  <c r="DV36" i="39"/>
  <c r="DV37" i="39"/>
  <c r="DV44" i="39"/>
  <c r="DV60" i="39"/>
  <c r="DV61" i="39"/>
  <c r="DV62" i="39"/>
  <c r="DV564" i="39"/>
  <c r="DV552" i="39"/>
  <c r="DV556" i="39"/>
  <c r="DV557" i="39"/>
  <c r="DV519" i="39"/>
  <c r="DV543" i="39"/>
  <c r="DV542" i="39"/>
  <c r="DV544" i="39"/>
  <c r="DV545" i="39"/>
  <c r="DV566" i="39"/>
  <c r="DV586" i="39"/>
  <c r="DV588" i="39"/>
  <c r="BS18" i="39"/>
  <c r="BS36" i="39"/>
  <c r="BS37" i="39"/>
  <c r="BS44" i="39"/>
  <c r="BS60" i="39"/>
  <c r="BS61" i="39"/>
  <c r="BS62" i="39"/>
  <c r="BS564" i="39"/>
  <c r="BS552" i="39"/>
  <c r="BS556" i="39"/>
  <c r="BS557" i="39"/>
  <c r="BS281" i="39"/>
  <c r="BS543" i="39"/>
  <c r="BS304" i="39"/>
  <c r="BS544" i="39"/>
  <c r="BS545" i="39"/>
  <c r="BS566" i="39"/>
  <c r="DV590" i="39"/>
  <c r="DV650" i="39"/>
  <c r="DV652" i="39"/>
  <c r="DX652" i="39"/>
  <c r="DX2" i="39"/>
  <c r="DC18" i="39"/>
  <c r="DC36" i="39"/>
  <c r="DC37" i="39"/>
  <c r="DC44" i="39"/>
  <c r="DC60" i="39"/>
  <c r="DC61" i="39"/>
  <c r="DC62" i="39"/>
  <c r="DC564" i="39"/>
  <c r="DC552" i="39"/>
  <c r="DC556" i="39"/>
  <c r="DC557" i="39"/>
  <c r="DC473" i="39"/>
  <c r="DC543" i="39"/>
  <c r="DC496" i="39"/>
  <c r="DC544" i="39"/>
  <c r="DC545" i="39"/>
  <c r="DC566" i="39"/>
  <c r="R584" i="39"/>
  <c r="DC584" i="39"/>
  <c r="DC588" i="39"/>
  <c r="AZ18" i="39"/>
  <c r="AZ36" i="39"/>
  <c r="AZ37" i="39"/>
  <c r="AZ44" i="39"/>
  <c r="AZ60" i="39"/>
  <c r="AZ61" i="39"/>
  <c r="AZ62" i="39"/>
  <c r="AZ564" i="39"/>
  <c r="AZ552" i="39"/>
  <c r="AZ556" i="39"/>
  <c r="AZ557" i="39"/>
  <c r="AZ231" i="39"/>
  <c r="AZ543" i="39"/>
  <c r="AZ258" i="39"/>
  <c r="AZ544" i="39"/>
  <c r="AZ545" i="39"/>
  <c r="AZ566" i="39"/>
  <c r="DC590" i="39"/>
  <c r="DC650" i="39"/>
  <c r="DC652" i="39"/>
  <c r="DE18" i="39"/>
  <c r="DE36" i="39"/>
  <c r="DE37" i="39"/>
  <c r="DE44" i="39"/>
  <c r="DE60" i="39"/>
  <c r="DE61" i="39"/>
  <c r="DE62" i="39"/>
  <c r="DE564" i="39"/>
  <c r="DE552" i="39"/>
  <c r="DE556" i="39"/>
  <c r="DE557" i="39"/>
  <c r="DE473" i="39"/>
  <c r="DE543" i="39"/>
  <c r="DE496" i="39"/>
  <c r="DE544" i="39"/>
  <c r="DE545" i="39"/>
  <c r="DE566" i="39"/>
  <c r="DE584" i="39"/>
  <c r="DE588" i="39"/>
  <c r="BB18" i="39"/>
  <c r="BB36" i="39"/>
  <c r="BB37" i="39"/>
  <c r="BB44" i="39"/>
  <c r="BB60" i="39"/>
  <c r="BB61" i="39"/>
  <c r="BB62" i="39"/>
  <c r="BB564" i="39"/>
  <c r="BB552" i="39"/>
  <c r="BB556" i="39"/>
  <c r="BB557" i="39"/>
  <c r="BB231" i="39"/>
  <c r="BB543" i="39"/>
  <c r="BB258" i="39"/>
  <c r="BB544" i="39"/>
  <c r="BB545" i="39"/>
  <c r="BB566" i="39"/>
  <c r="DE590" i="39"/>
  <c r="DE650" i="39"/>
  <c r="DE652" i="39"/>
  <c r="DG18" i="39"/>
  <c r="DG36" i="39"/>
  <c r="DG37" i="39"/>
  <c r="DG44" i="39"/>
  <c r="DG60" i="39"/>
  <c r="DG61" i="39"/>
  <c r="DG62" i="39"/>
  <c r="DG564" i="39"/>
  <c r="DG552" i="39"/>
  <c r="DG556" i="39"/>
  <c r="DG557" i="39"/>
  <c r="DG473" i="39"/>
  <c r="DG543" i="39"/>
  <c r="DG496" i="39"/>
  <c r="DG544" i="39"/>
  <c r="DG545" i="39"/>
  <c r="DG566" i="39"/>
  <c r="DG584" i="39"/>
  <c r="DG588" i="39"/>
  <c r="BD18" i="39"/>
  <c r="BD36" i="39"/>
  <c r="BD37" i="39"/>
  <c r="BD44" i="39"/>
  <c r="BD60" i="39"/>
  <c r="BD61" i="39"/>
  <c r="BD62" i="39"/>
  <c r="BD564" i="39"/>
  <c r="BD552" i="39"/>
  <c r="BD556" i="39"/>
  <c r="BD557" i="39"/>
  <c r="BD231" i="39"/>
  <c r="BD543" i="39"/>
  <c r="BD258" i="39"/>
  <c r="BD544" i="39"/>
  <c r="BD545" i="39"/>
  <c r="BD566" i="39"/>
  <c r="DG590" i="39"/>
  <c r="DG650" i="39"/>
  <c r="DG652" i="39"/>
  <c r="DI18" i="39"/>
  <c r="DI36" i="39"/>
  <c r="DI37" i="39"/>
  <c r="DI44" i="39"/>
  <c r="DI60" i="39"/>
  <c r="DI61" i="39"/>
  <c r="DI62" i="39"/>
  <c r="DI564" i="39"/>
  <c r="DI552" i="39"/>
  <c r="DI556" i="39"/>
  <c r="DI557" i="39"/>
  <c r="DI473" i="39"/>
  <c r="DI543" i="39"/>
  <c r="DI496" i="39"/>
  <c r="DI544" i="39"/>
  <c r="DI545" i="39"/>
  <c r="DI566" i="39"/>
  <c r="DI584" i="39"/>
  <c r="DI588" i="39"/>
  <c r="BF18" i="39"/>
  <c r="BF36" i="39"/>
  <c r="BF37" i="39"/>
  <c r="BF44" i="39"/>
  <c r="BF60" i="39"/>
  <c r="BF61" i="39"/>
  <c r="BF62" i="39"/>
  <c r="BF564" i="39"/>
  <c r="BF552" i="39"/>
  <c r="BF556" i="39"/>
  <c r="BF557" i="39"/>
  <c r="BF231" i="39"/>
  <c r="BF543" i="39"/>
  <c r="BF258" i="39"/>
  <c r="BF544" i="39"/>
  <c r="BF545" i="39"/>
  <c r="BF566" i="39"/>
  <c r="DI590" i="39"/>
  <c r="DI650" i="39"/>
  <c r="DI652" i="39"/>
  <c r="DK18" i="39"/>
  <c r="DK36" i="39"/>
  <c r="DK37" i="39"/>
  <c r="DK44" i="39"/>
  <c r="DK60" i="39"/>
  <c r="DK61" i="39"/>
  <c r="DK62" i="39"/>
  <c r="DK564" i="39"/>
  <c r="DK552" i="39"/>
  <c r="DK556" i="39"/>
  <c r="DK557" i="39"/>
  <c r="DK473" i="39"/>
  <c r="DK543" i="39"/>
  <c r="DK496" i="39"/>
  <c r="DK544" i="39"/>
  <c r="DK545" i="39"/>
  <c r="DK566" i="39"/>
  <c r="DK584" i="39"/>
  <c r="DK588" i="39"/>
  <c r="BH18" i="39"/>
  <c r="BH36" i="39"/>
  <c r="BH37" i="39"/>
  <c r="BH44" i="39"/>
  <c r="BH60" i="39"/>
  <c r="BH61" i="39"/>
  <c r="BH62" i="39"/>
  <c r="BH564" i="39"/>
  <c r="BH552" i="39"/>
  <c r="BH556" i="39"/>
  <c r="BH557" i="39"/>
  <c r="BH231" i="39"/>
  <c r="BH543" i="39"/>
  <c r="BH258" i="39"/>
  <c r="BH544" i="39"/>
  <c r="BH545" i="39"/>
  <c r="BH566" i="39"/>
  <c r="DK590" i="39"/>
  <c r="DK650" i="39"/>
  <c r="DK652" i="39"/>
  <c r="DM652" i="39"/>
  <c r="DM2" i="39"/>
  <c r="DN2" i="39"/>
  <c r="DC2" i="39"/>
  <c r="CR2" i="39"/>
  <c r="CG2" i="39"/>
  <c r="BV2" i="39"/>
  <c r="CG18" i="39"/>
  <c r="CG36" i="39"/>
  <c r="CG37" i="39"/>
  <c r="CG44" i="39"/>
  <c r="CG60" i="39"/>
  <c r="CG61" i="39"/>
  <c r="CG62" i="39"/>
  <c r="CG564" i="39"/>
  <c r="CG552" i="39"/>
  <c r="CG556" i="39"/>
  <c r="CG557" i="39"/>
  <c r="CG377" i="39"/>
  <c r="CG543" i="39"/>
  <c r="CG404" i="39"/>
  <c r="CG544" i="39"/>
  <c r="CG545" i="39"/>
  <c r="CG566" i="39"/>
  <c r="R580" i="39"/>
  <c r="CG580" i="39"/>
  <c r="CG588" i="39"/>
  <c r="AD18" i="39"/>
  <c r="AD36" i="39"/>
  <c r="AD37" i="39"/>
  <c r="AD44" i="39"/>
  <c r="AD60" i="39"/>
  <c r="AD61" i="39"/>
  <c r="AD62" i="39"/>
  <c r="AD564" i="39"/>
  <c r="AD552" i="39"/>
  <c r="AD556" i="39"/>
  <c r="AD557" i="39"/>
  <c r="AD139" i="39"/>
  <c r="AD543" i="39"/>
  <c r="AD162" i="39"/>
  <c r="AD544" i="39"/>
  <c r="AD545" i="39"/>
  <c r="AD566" i="39"/>
  <c r="CG590" i="39"/>
  <c r="CG650" i="39"/>
  <c r="CG652" i="39"/>
  <c r="CI18" i="39"/>
  <c r="CI36" i="39"/>
  <c r="CI37" i="39"/>
  <c r="CI44" i="39"/>
  <c r="CI60" i="39"/>
  <c r="CI61" i="39"/>
  <c r="CI62" i="39"/>
  <c r="CI564" i="39"/>
  <c r="CI552" i="39"/>
  <c r="CI556" i="39"/>
  <c r="CI557" i="39"/>
  <c r="CI377" i="39"/>
  <c r="CI543" i="39"/>
  <c r="CI404" i="39"/>
  <c r="CI544" i="39"/>
  <c r="CI545" i="39"/>
  <c r="CI566" i="39"/>
  <c r="CI580" i="39"/>
  <c r="CI588" i="39"/>
  <c r="AF18" i="39"/>
  <c r="AF36" i="39"/>
  <c r="AF37" i="39"/>
  <c r="AF44" i="39"/>
  <c r="AF60" i="39"/>
  <c r="AF61" i="39"/>
  <c r="AF62" i="39"/>
  <c r="AF564" i="39"/>
  <c r="AF552" i="39"/>
  <c r="AF556" i="39"/>
  <c r="AF557" i="39"/>
  <c r="AF139" i="39"/>
  <c r="AF543" i="39"/>
  <c r="AF162" i="39"/>
  <c r="AF544" i="39"/>
  <c r="AF545" i="39"/>
  <c r="AF566" i="39"/>
  <c r="CI590" i="39"/>
  <c r="CI650" i="39"/>
  <c r="CI652" i="39"/>
  <c r="CK18" i="39"/>
  <c r="CK36" i="39"/>
  <c r="CK37" i="39"/>
  <c r="CK44" i="39"/>
  <c r="CK60" i="39"/>
  <c r="CK61" i="39"/>
  <c r="CK62" i="39"/>
  <c r="CK564" i="39"/>
  <c r="CK552" i="39"/>
  <c r="CK556" i="39"/>
  <c r="CK557" i="39"/>
  <c r="CK377" i="39"/>
  <c r="CK543" i="39"/>
  <c r="CK404" i="39"/>
  <c r="CK544" i="39"/>
  <c r="CK545" i="39"/>
  <c r="CK566" i="39"/>
  <c r="CK580" i="39"/>
  <c r="CK588" i="39"/>
  <c r="AH18" i="39"/>
  <c r="AH36" i="39"/>
  <c r="AH37" i="39"/>
  <c r="AH44" i="39"/>
  <c r="AH60" i="39"/>
  <c r="AH61" i="39"/>
  <c r="AH62" i="39"/>
  <c r="AH564" i="39"/>
  <c r="AH552" i="39"/>
  <c r="AH556" i="39"/>
  <c r="AH557" i="39"/>
  <c r="AH139" i="39"/>
  <c r="AH543" i="39"/>
  <c r="AH162" i="39"/>
  <c r="AH544" i="39"/>
  <c r="AH545" i="39"/>
  <c r="AH566" i="39"/>
  <c r="CK590" i="39"/>
  <c r="CK650" i="39"/>
  <c r="CK652" i="39"/>
  <c r="CM18" i="39"/>
  <c r="CM36" i="39"/>
  <c r="CM37" i="39"/>
  <c r="CM44" i="39"/>
  <c r="CM60" i="39"/>
  <c r="CM61" i="39"/>
  <c r="CM62" i="39"/>
  <c r="CM564" i="39"/>
  <c r="CM552" i="39"/>
  <c r="CM556" i="39"/>
  <c r="CM557" i="39"/>
  <c r="CM377" i="39"/>
  <c r="CM543" i="39"/>
  <c r="CM404" i="39"/>
  <c r="CM544" i="39"/>
  <c r="CM545" i="39"/>
  <c r="CM566" i="39"/>
  <c r="CM580" i="39"/>
  <c r="CM588" i="39"/>
  <c r="AJ18" i="39"/>
  <c r="AJ36" i="39"/>
  <c r="AJ37" i="39"/>
  <c r="AJ44" i="39"/>
  <c r="AJ60" i="39"/>
  <c r="AJ61" i="39"/>
  <c r="AJ62" i="39"/>
  <c r="AJ564" i="39"/>
  <c r="AJ552" i="39"/>
  <c r="AJ556" i="39"/>
  <c r="AJ557" i="39"/>
  <c r="AJ139" i="39"/>
  <c r="AJ543" i="39"/>
  <c r="AJ162" i="39"/>
  <c r="AJ544" i="39"/>
  <c r="AJ545" i="39"/>
  <c r="AJ566" i="39"/>
  <c r="CM590" i="39"/>
  <c r="CM650" i="39"/>
  <c r="CM652" i="39"/>
  <c r="CO18" i="39"/>
  <c r="CO36" i="39"/>
  <c r="CO37" i="39"/>
  <c r="CO44" i="39"/>
  <c r="CO60" i="39"/>
  <c r="CO61" i="39"/>
  <c r="CO62" i="39"/>
  <c r="CO564" i="39"/>
  <c r="CO552" i="39"/>
  <c r="CO556" i="39"/>
  <c r="CO557" i="39"/>
  <c r="CO377" i="39"/>
  <c r="CO543" i="39"/>
  <c r="CO404" i="39"/>
  <c r="CO544" i="39"/>
  <c r="CO545" i="39"/>
  <c r="CO566" i="39"/>
  <c r="CO580" i="39"/>
  <c r="CO588" i="39"/>
  <c r="AL18" i="39"/>
  <c r="AL36" i="39"/>
  <c r="AL37" i="39"/>
  <c r="AL44" i="39"/>
  <c r="AL60" i="39"/>
  <c r="AL61" i="39"/>
  <c r="AL62" i="39"/>
  <c r="AL564" i="39"/>
  <c r="AL552" i="39"/>
  <c r="AL556" i="39"/>
  <c r="AL557" i="39"/>
  <c r="AL139" i="39"/>
  <c r="AL543" i="39"/>
  <c r="AL162" i="39"/>
  <c r="AL544" i="39"/>
  <c r="AL545" i="39"/>
  <c r="AL566" i="39"/>
  <c r="CO590" i="39"/>
  <c r="CO650" i="39"/>
  <c r="CO652" i="39"/>
  <c r="CQ652" i="39"/>
  <c r="CQ2" i="39"/>
  <c r="BV18" i="39"/>
  <c r="BV36" i="39"/>
  <c r="BV37" i="39"/>
  <c r="BV44" i="39"/>
  <c r="BV60" i="39"/>
  <c r="BV61" i="39"/>
  <c r="BV62" i="39"/>
  <c r="BV564" i="39"/>
  <c r="BV552" i="39"/>
  <c r="BV556" i="39"/>
  <c r="BV557" i="39"/>
  <c r="BV327" i="39"/>
  <c r="BV543" i="39"/>
  <c r="BV354" i="39"/>
  <c r="BV544" i="39"/>
  <c r="BV545" i="39"/>
  <c r="BV566" i="39"/>
  <c r="R578" i="39"/>
  <c r="BV578" i="39"/>
  <c r="BV588" i="39"/>
  <c r="S18" i="39"/>
  <c r="S36" i="39"/>
  <c r="S37" i="39"/>
  <c r="S44" i="39"/>
  <c r="S60" i="39"/>
  <c r="S61" i="39"/>
  <c r="S62" i="39"/>
  <c r="S564" i="39"/>
  <c r="S552" i="39"/>
  <c r="S556" i="39"/>
  <c r="S557" i="39"/>
  <c r="S85" i="39"/>
  <c r="S543" i="39"/>
  <c r="S112" i="39"/>
  <c r="S544" i="39"/>
  <c r="S545" i="39"/>
  <c r="S566" i="39"/>
  <c r="BV590" i="39"/>
  <c r="BV650" i="39"/>
  <c r="BV652" i="39"/>
  <c r="BX18" i="39"/>
  <c r="BX36" i="39"/>
  <c r="BX37" i="39"/>
  <c r="BX44" i="39"/>
  <c r="BX60" i="39"/>
  <c r="BX61" i="39"/>
  <c r="BX62" i="39"/>
  <c r="BX564" i="39"/>
  <c r="BX552" i="39"/>
  <c r="BX556" i="39"/>
  <c r="BX557" i="39"/>
  <c r="BX327" i="39"/>
  <c r="BX543" i="39"/>
  <c r="BX354" i="39"/>
  <c r="BX544" i="39"/>
  <c r="BX545" i="39"/>
  <c r="BX566" i="39"/>
  <c r="BX578" i="39"/>
  <c r="BX588" i="39"/>
  <c r="U18" i="39"/>
  <c r="U36" i="39"/>
  <c r="U37" i="39"/>
  <c r="U44" i="39"/>
  <c r="U60" i="39"/>
  <c r="U61" i="39"/>
  <c r="U62" i="39"/>
  <c r="U564" i="39"/>
  <c r="U552" i="39"/>
  <c r="U556" i="39"/>
  <c r="U557" i="39"/>
  <c r="U85" i="39"/>
  <c r="U543" i="39"/>
  <c r="U112" i="39"/>
  <c r="U544" i="39"/>
  <c r="U545" i="39"/>
  <c r="U566" i="39"/>
  <c r="BX590" i="39"/>
  <c r="BX650" i="39"/>
  <c r="BX652" i="39"/>
  <c r="BZ18" i="39"/>
  <c r="BZ36" i="39"/>
  <c r="BZ37" i="39"/>
  <c r="BZ44" i="39"/>
  <c r="BZ60" i="39"/>
  <c r="BZ61" i="39"/>
  <c r="BZ62" i="39"/>
  <c r="BZ564" i="39"/>
  <c r="BZ552" i="39"/>
  <c r="BZ556" i="39"/>
  <c r="BZ557" i="39"/>
  <c r="BZ327" i="39"/>
  <c r="BZ543" i="39"/>
  <c r="BZ354" i="39"/>
  <c r="BZ544" i="39"/>
  <c r="BZ545" i="39"/>
  <c r="BZ566" i="39"/>
  <c r="BZ578" i="39"/>
  <c r="BZ588" i="39"/>
  <c r="W18" i="39"/>
  <c r="W36" i="39"/>
  <c r="W37" i="39"/>
  <c r="W44" i="39"/>
  <c r="W60" i="39"/>
  <c r="W61" i="39"/>
  <c r="W62" i="39"/>
  <c r="W564" i="39"/>
  <c r="W552" i="39"/>
  <c r="W556" i="39"/>
  <c r="W557" i="39"/>
  <c r="W85" i="39"/>
  <c r="W543" i="39"/>
  <c r="W112" i="39"/>
  <c r="W544" i="39"/>
  <c r="W545" i="39"/>
  <c r="W566" i="39"/>
  <c r="BZ590" i="39"/>
  <c r="BZ650" i="39"/>
  <c r="BZ652" i="39"/>
  <c r="CB18" i="39"/>
  <c r="CB36" i="39"/>
  <c r="CB37" i="39"/>
  <c r="CB44" i="39"/>
  <c r="CB60" i="39"/>
  <c r="CB61" i="39"/>
  <c r="CB62" i="39"/>
  <c r="CB564" i="39"/>
  <c r="CB552" i="39"/>
  <c r="CB556" i="39"/>
  <c r="CB557" i="39"/>
  <c r="CB327" i="39"/>
  <c r="CB543" i="39"/>
  <c r="CB354" i="39"/>
  <c r="CB544" i="39"/>
  <c r="CB545" i="39"/>
  <c r="CB566" i="39"/>
  <c r="CB578" i="39"/>
  <c r="CB588" i="39"/>
  <c r="Y18" i="39"/>
  <c r="Y36" i="39"/>
  <c r="Y37" i="39"/>
  <c r="Y44" i="39"/>
  <c r="Y60" i="39"/>
  <c r="Y61" i="39"/>
  <c r="Y62" i="39"/>
  <c r="Y564" i="39"/>
  <c r="Y552" i="39"/>
  <c r="Y556" i="39"/>
  <c r="Y557" i="39"/>
  <c r="Y85" i="39"/>
  <c r="Y543" i="39"/>
  <c r="Y112" i="39"/>
  <c r="Y544" i="39"/>
  <c r="Y545" i="39"/>
  <c r="Y566" i="39"/>
  <c r="CB590" i="39"/>
  <c r="CB650" i="39"/>
  <c r="CB652" i="39"/>
  <c r="CD18" i="39"/>
  <c r="CD36" i="39"/>
  <c r="CD37" i="39"/>
  <c r="CD44" i="39"/>
  <c r="CD60" i="39"/>
  <c r="CD61" i="39"/>
  <c r="CD62" i="39"/>
  <c r="CD564" i="39"/>
  <c r="CD552" i="39"/>
  <c r="CD556" i="39"/>
  <c r="CD557" i="39"/>
  <c r="CD327" i="39"/>
  <c r="CD543" i="39"/>
  <c r="CD354" i="39"/>
  <c r="CD544" i="39"/>
  <c r="CD545" i="39"/>
  <c r="CD566" i="39"/>
  <c r="CD578" i="39"/>
  <c r="CD588" i="39"/>
  <c r="AA18" i="39"/>
  <c r="AA36" i="39"/>
  <c r="AA37" i="39"/>
  <c r="AA44" i="39"/>
  <c r="AA60" i="39"/>
  <c r="AA61" i="39"/>
  <c r="AA62" i="39"/>
  <c r="AA564" i="39"/>
  <c r="AA552" i="39"/>
  <c r="AA556" i="39"/>
  <c r="AA557" i="39"/>
  <c r="AA85" i="39"/>
  <c r="AA543" i="39"/>
  <c r="AA112" i="39"/>
  <c r="AA544" i="39"/>
  <c r="AA545" i="39"/>
  <c r="AA566" i="39"/>
  <c r="CD590" i="39"/>
  <c r="CD650" i="39"/>
  <c r="CD652" i="39"/>
  <c r="CF652" i="39"/>
  <c r="CF2" i="39"/>
  <c r="R576" i="39"/>
  <c r="BK576" i="39"/>
  <c r="BK588" i="39"/>
  <c r="BK650" i="39"/>
  <c r="BK652" i="39"/>
  <c r="BM576" i="39"/>
  <c r="BM588" i="39"/>
  <c r="BM650" i="39"/>
  <c r="BM652" i="39"/>
  <c r="BO576" i="39"/>
  <c r="BO588" i="39"/>
  <c r="BO650" i="39"/>
  <c r="BO652" i="39"/>
  <c r="BQ576" i="39"/>
  <c r="BQ588" i="39"/>
  <c r="BQ650" i="39"/>
  <c r="BQ652" i="39"/>
  <c r="BS576" i="39"/>
  <c r="BS588" i="39"/>
  <c r="BS650" i="39"/>
  <c r="BS652" i="39"/>
  <c r="BU652" i="39"/>
  <c r="BU2" i="39"/>
  <c r="BK2" i="39"/>
  <c r="AZ2" i="39"/>
  <c r="AO2" i="39"/>
  <c r="AD2" i="39"/>
  <c r="S2" i="39"/>
  <c r="R572" i="39"/>
  <c r="AO572" i="39"/>
  <c r="AO588" i="39"/>
  <c r="AO650" i="39"/>
  <c r="AO652" i="39"/>
  <c r="AQ572" i="39"/>
  <c r="AQ588" i="39"/>
  <c r="AQ650" i="39"/>
  <c r="AQ652" i="39"/>
  <c r="AS572" i="39"/>
  <c r="AS588" i="39"/>
  <c r="AS650" i="39"/>
  <c r="AS652" i="39"/>
  <c r="AU572" i="39"/>
  <c r="AU588" i="39"/>
  <c r="AU650" i="39"/>
  <c r="AU652" i="39"/>
  <c r="AW572" i="39"/>
  <c r="AW588" i="39"/>
  <c r="AW650" i="39"/>
  <c r="AW652" i="39"/>
  <c r="AY652" i="39"/>
  <c r="AY2" i="39"/>
  <c r="R570" i="39"/>
  <c r="AD570" i="39"/>
  <c r="AD588" i="39"/>
  <c r="AD650" i="39"/>
  <c r="AD652" i="39"/>
  <c r="AF570" i="39"/>
  <c r="AF588" i="39"/>
  <c r="AF650" i="39"/>
  <c r="AF652" i="39"/>
  <c r="AH570" i="39"/>
  <c r="AH588" i="39"/>
  <c r="AH650" i="39"/>
  <c r="AH652" i="39"/>
  <c r="AJ570" i="39"/>
  <c r="AJ588" i="39"/>
  <c r="AJ650" i="39"/>
  <c r="AJ652" i="39"/>
  <c r="AL570" i="39"/>
  <c r="AL588" i="39"/>
  <c r="AL650" i="39"/>
  <c r="AL652" i="39"/>
  <c r="AN652" i="39"/>
  <c r="AN2" i="39"/>
  <c r="R568" i="39"/>
  <c r="S568" i="39"/>
  <c r="S588" i="39"/>
  <c r="S650" i="39"/>
  <c r="S652" i="39"/>
  <c r="U568" i="39"/>
  <c r="U588" i="39"/>
  <c r="U650" i="39"/>
  <c r="U652" i="39"/>
  <c r="W568" i="39"/>
  <c r="W588" i="39"/>
  <c r="W650" i="39"/>
  <c r="W652" i="39"/>
  <c r="Y568" i="39"/>
  <c r="Y588" i="39"/>
  <c r="Y650" i="39"/>
  <c r="Y652" i="39"/>
  <c r="AA568" i="39"/>
  <c r="AA588" i="39"/>
  <c r="AA650" i="39"/>
  <c r="AA652" i="39"/>
  <c r="AC652" i="39"/>
  <c r="AC2" i="39"/>
  <c r="BK379" i="38"/>
  <c r="BK381" i="38"/>
  <c r="BM379" i="38"/>
  <c r="BM381" i="38"/>
  <c r="BO379" i="38"/>
  <c r="BO381" i="38"/>
  <c r="BQ379" i="38"/>
  <c r="BQ381" i="38"/>
  <c r="BS379" i="38"/>
  <c r="BS381" i="38"/>
  <c r="BU381" i="38"/>
  <c r="BU2" i="38"/>
  <c r="AZ18" i="38"/>
  <c r="AZ34" i="38"/>
  <c r="AZ35" i="38"/>
  <c r="AZ42" i="38"/>
  <c r="AZ58" i="38"/>
  <c r="AZ59" i="38"/>
  <c r="AZ60" i="38"/>
  <c r="AZ312" i="38"/>
  <c r="AZ300" i="38"/>
  <c r="AZ304" i="38"/>
  <c r="AZ305" i="38"/>
  <c r="AZ293" i="38"/>
  <c r="AZ314" i="38"/>
  <c r="R322" i="38"/>
  <c r="AZ322" i="38"/>
  <c r="AZ379" i="38"/>
  <c r="AZ381" i="38"/>
  <c r="BB18" i="38"/>
  <c r="BB34" i="38"/>
  <c r="BB35" i="38"/>
  <c r="BB42" i="38"/>
  <c r="BB58" i="38"/>
  <c r="BB59" i="38"/>
  <c r="BB60" i="38"/>
  <c r="BB312" i="38"/>
  <c r="BB300" i="38"/>
  <c r="BB304" i="38"/>
  <c r="BB305" i="38"/>
  <c r="BB293" i="38"/>
  <c r="BB314" i="38"/>
  <c r="BB322" i="38"/>
  <c r="BB379" i="38"/>
  <c r="BB381" i="38"/>
  <c r="BD18" i="38"/>
  <c r="BD34" i="38"/>
  <c r="BD35" i="38"/>
  <c r="BD42" i="38"/>
  <c r="BD58" i="38"/>
  <c r="BD59" i="38"/>
  <c r="BD60" i="38"/>
  <c r="BD312" i="38"/>
  <c r="BD300" i="38"/>
  <c r="BD304" i="38"/>
  <c r="BD305" i="38"/>
  <c r="BD293" i="38"/>
  <c r="BD314" i="38"/>
  <c r="BD322" i="38"/>
  <c r="BD379" i="38"/>
  <c r="BD381" i="38"/>
  <c r="BF18" i="38"/>
  <c r="BF34" i="38"/>
  <c r="BF35" i="38"/>
  <c r="BF42" i="38"/>
  <c r="BF58" i="38"/>
  <c r="BF59" i="38"/>
  <c r="BF60" i="38"/>
  <c r="BF312" i="38"/>
  <c r="BF300" i="38"/>
  <c r="BF304" i="38"/>
  <c r="BF305" i="38"/>
  <c r="BF293" i="38"/>
  <c r="BF314" i="38"/>
  <c r="BF322" i="38"/>
  <c r="BF379" i="38"/>
  <c r="BF381" i="38"/>
  <c r="BH18" i="38"/>
  <c r="BH34" i="38"/>
  <c r="BH35" i="38"/>
  <c r="BH42" i="38"/>
  <c r="BH58" i="38"/>
  <c r="BH59" i="38"/>
  <c r="BH60" i="38"/>
  <c r="BH312" i="38"/>
  <c r="BH300" i="38"/>
  <c r="BH304" i="38"/>
  <c r="BH305" i="38"/>
  <c r="BH293" i="38"/>
  <c r="BH314" i="38"/>
  <c r="BH322" i="38"/>
  <c r="BH379" i="38"/>
  <c r="BH381" i="38"/>
  <c r="BJ381" i="38"/>
  <c r="BJ2" i="38"/>
  <c r="AO379" i="38"/>
  <c r="AO381" i="38"/>
  <c r="AQ379" i="38"/>
  <c r="AQ381" i="38"/>
  <c r="AS379" i="38"/>
  <c r="AS381" i="38"/>
  <c r="AU379" i="38"/>
  <c r="AU381" i="38"/>
  <c r="AW379" i="38"/>
  <c r="AW381" i="38"/>
  <c r="AY381" i="38"/>
  <c r="AY2" i="38"/>
  <c r="AD152" i="38"/>
  <c r="AD379" i="38"/>
  <c r="AD381" i="38"/>
  <c r="AF152" i="38"/>
  <c r="AF379" i="38"/>
  <c r="AF381" i="38"/>
  <c r="AH152" i="38"/>
  <c r="AH379" i="38"/>
  <c r="AH381" i="38"/>
  <c r="AJ152" i="38"/>
  <c r="AJ379" i="38"/>
  <c r="AJ381" i="38"/>
  <c r="AL152" i="38"/>
  <c r="AL379" i="38"/>
  <c r="AL381" i="38"/>
  <c r="AN381" i="38"/>
  <c r="AN2" i="38"/>
  <c r="BK2" i="38"/>
  <c r="AZ2" i="38"/>
  <c r="AO2" i="38"/>
  <c r="AD2" i="38"/>
  <c r="S379" i="38"/>
  <c r="S381" i="38"/>
  <c r="U379" i="38"/>
  <c r="U381" i="38"/>
  <c r="W379" i="38"/>
  <c r="W381" i="38"/>
  <c r="Y379" i="38"/>
  <c r="Y381" i="38"/>
  <c r="AA379" i="38"/>
  <c r="AA381" i="38"/>
  <c r="AC381" i="38"/>
  <c r="AC2" i="38"/>
  <c r="S2" i="38"/>
  <c r="C159" i="29"/>
  <c r="C647" i="39"/>
  <c r="C145" i="29"/>
  <c r="C156" i="30"/>
  <c r="C174" i="22"/>
  <c r="C376" i="38"/>
  <c r="AC159" i="29"/>
  <c r="Q12" i="29"/>
  <c r="R12" i="29"/>
  <c r="V12" i="29"/>
  <c r="Q13" i="29"/>
  <c r="R13" i="29"/>
  <c r="V13" i="29"/>
  <c r="Q14" i="29"/>
  <c r="R14" i="29"/>
  <c r="V14" i="29"/>
  <c r="Q15" i="29"/>
  <c r="R15" i="29"/>
  <c r="V15" i="29"/>
  <c r="Q16" i="29"/>
  <c r="R16" i="29"/>
  <c r="V16" i="29"/>
  <c r="U17" i="29"/>
  <c r="Q20" i="29"/>
  <c r="R20" i="29"/>
  <c r="V20" i="29"/>
  <c r="Q21" i="29"/>
  <c r="R21" i="29"/>
  <c r="V21" i="29"/>
  <c r="Q22" i="29"/>
  <c r="R22" i="29"/>
  <c r="V22" i="29"/>
  <c r="Q23" i="29"/>
  <c r="R23" i="29"/>
  <c r="V23" i="29"/>
  <c r="Q24" i="29"/>
  <c r="R24" i="29"/>
  <c r="V24" i="29"/>
  <c r="Q25" i="29"/>
  <c r="R25" i="29"/>
  <c r="V25" i="29"/>
  <c r="Q26" i="29"/>
  <c r="R26" i="29"/>
  <c r="V26" i="29"/>
  <c r="V29" i="29"/>
  <c r="V30" i="29"/>
  <c r="V31" i="29"/>
  <c r="V32" i="29"/>
  <c r="U33" i="29"/>
  <c r="U34" i="29"/>
  <c r="E36" i="29"/>
  <c r="Q36" i="29"/>
  <c r="V36" i="29"/>
  <c r="E37" i="29"/>
  <c r="Q37" i="29"/>
  <c r="V37" i="29"/>
  <c r="E38" i="29"/>
  <c r="Q38" i="29"/>
  <c r="V38" i="29"/>
  <c r="E39" i="29"/>
  <c r="Q39" i="29"/>
  <c r="V39" i="29"/>
  <c r="E40" i="29"/>
  <c r="Q40" i="29"/>
  <c r="V40" i="29"/>
  <c r="U41" i="29"/>
  <c r="E43" i="29"/>
  <c r="Q43" i="29"/>
  <c r="V43" i="29"/>
  <c r="E44" i="29"/>
  <c r="Q44" i="29"/>
  <c r="V44" i="29"/>
  <c r="E45" i="29"/>
  <c r="Q45" i="29"/>
  <c r="V45" i="29"/>
  <c r="E46" i="29"/>
  <c r="Q46" i="29"/>
  <c r="V46" i="29"/>
  <c r="E47" i="29"/>
  <c r="Q47" i="29"/>
  <c r="V47" i="29"/>
  <c r="E48" i="29"/>
  <c r="Q48" i="29"/>
  <c r="V48" i="29"/>
  <c r="E49" i="29"/>
  <c r="Q49" i="29"/>
  <c r="V49" i="29"/>
  <c r="E51" i="29"/>
  <c r="Q51" i="29"/>
  <c r="V51" i="29"/>
  <c r="E52" i="29"/>
  <c r="Q52" i="29"/>
  <c r="V52" i="29"/>
  <c r="E53" i="29"/>
  <c r="Q53" i="29"/>
  <c r="V53" i="29"/>
  <c r="E54" i="29"/>
  <c r="Q54" i="29"/>
  <c r="V54" i="29"/>
  <c r="V55" i="29"/>
  <c r="V56" i="29"/>
  <c r="U57" i="29"/>
  <c r="U58" i="29"/>
  <c r="U59" i="29"/>
  <c r="Q62" i="29"/>
  <c r="R62" i="29"/>
  <c r="V62" i="29"/>
  <c r="Q63" i="29"/>
  <c r="R63" i="29"/>
  <c r="V63" i="29"/>
  <c r="Q64" i="29"/>
  <c r="R64" i="29"/>
  <c r="V64" i="29"/>
  <c r="Q65" i="29"/>
  <c r="R65" i="29"/>
  <c r="V65" i="29"/>
  <c r="Q66" i="29"/>
  <c r="R66" i="29"/>
  <c r="V66" i="29"/>
  <c r="U67" i="29"/>
  <c r="Q69" i="29"/>
  <c r="U69" i="29"/>
  <c r="Q70" i="29"/>
  <c r="U70" i="29"/>
  <c r="Q71" i="29"/>
  <c r="U71" i="29"/>
  <c r="Q72" i="29"/>
  <c r="U72" i="29"/>
  <c r="Q73" i="29"/>
  <c r="U73" i="29"/>
  <c r="U74" i="29"/>
  <c r="U75" i="29"/>
  <c r="R78" i="29"/>
  <c r="U78" i="29"/>
  <c r="R79" i="29"/>
  <c r="U79" i="29"/>
  <c r="R80" i="29"/>
  <c r="U80" i="29"/>
  <c r="R81" i="29"/>
  <c r="U81" i="29"/>
  <c r="R82" i="29"/>
  <c r="U82" i="29"/>
  <c r="R83" i="29"/>
  <c r="U83" i="29"/>
  <c r="R84" i="29"/>
  <c r="U84" i="29"/>
  <c r="R85" i="29"/>
  <c r="U85" i="29"/>
  <c r="R86" i="29"/>
  <c r="U86" i="29"/>
  <c r="R87" i="29"/>
  <c r="U87" i="29"/>
  <c r="R88" i="29"/>
  <c r="U88" i="29"/>
  <c r="R89" i="29"/>
  <c r="U89" i="29"/>
  <c r="R90" i="29"/>
  <c r="U90" i="29"/>
  <c r="R91" i="29"/>
  <c r="U91" i="29"/>
  <c r="R92" i="29"/>
  <c r="U92" i="29"/>
  <c r="R93" i="29"/>
  <c r="U93" i="29"/>
  <c r="U94" i="29"/>
  <c r="R97" i="29"/>
  <c r="U97" i="29"/>
  <c r="R98" i="29"/>
  <c r="U98" i="29"/>
  <c r="R99" i="29"/>
  <c r="U99" i="29"/>
  <c r="R100" i="29"/>
  <c r="U100" i="29"/>
  <c r="R101" i="29"/>
  <c r="U101" i="29"/>
  <c r="R102" i="29"/>
  <c r="U102" i="29"/>
  <c r="R103" i="29"/>
  <c r="U103" i="29"/>
  <c r="R104" i="29"/>
  <c r="U104" i="29"/>
  <c r="R105" i="29"/>
  <c r="U105" i="29"/>
  <c r="R106" i="29"/>
  <c r="U106" i="29"/>
  <c r="R107" i="29"/>
  <c r="U107" i="29"/>
  <c r="R108" i="29"/>
  <c r="U108" i="29"/>
  <c r="U109" i="29"/>
  <c r="U110" i="29"/>
  <c r="U117" i="29"/>
  <c r="U121" i="29"/>
  <c r="U122" i="29"/>
  <c r="U129" i="29"/>
  <c r="U133" i="29"/>
  <c r="Q136" i="29"/>
  <c r="V136" i="29"/>
  <c r="Q137" i="29"/>
  <c r="V137" i="29"/>
  <c r="Q138" i="29"/>
  <c r="V138" i="29"/>
  <c r="Q139" i="29"/>
  <c r="V139" i="29"/>
  <c r="U141" i="29"/>
  <c r="U145" i="29"/>
  <c r="U147" i="29"/>
  <c r="U151" i="29"/>
  <c r="U152" i="29"/>
  <c r="U166" i="29"/>
  <c r="X12" i="29"/>
  <c r="X13" i="29"/>
  <c r="X14" i="29"/>
  <c r="X15" i="29"/>
  <c r="X16" i="29"/>
  <c r="W17" i="29"/>
  <c r="X20" i="29"/>
  <c r="X21" i="29"/>
  <c r="X22" i="29"/>
  <c r="X23" i="29"/>
  <c r="X24" i="29"/>
  <c r="X25" i="29"/>
  <c r="X26" i="29"/>
  <c r="X29" i="29"/>
  <c r="X30" i="29"/>
  <c r="X31" i="29"/>
  <c r="X32" i="29"/>
  <c r="W33" i="29"/>
  <c r="W34" i="29"/>
  <c r="X36" i="29"/>
  <c r="X37" i="29"/>
  <c r="X38" i="29"/>
  <c r="X39" i="29"/>
  <c r="X40" i="29"/>
  <c r="W41" i="29"/>
  <c r="X43" i="29"/>
  <c r="X44" i="29"/>
  <c r="X45" i="29"/>
  <c r="X46" i="29"/>
  <c r="X47" i="29"/>
  <c r="X48" i="29"/>
  <c r="X49" i="29"/>
  <c r="X51" i="29"/>
  <c r="X52" i="29"/>
  <c r="X53" i="29"/>
  <c r="X54" i="29"/>
  <c r="X55" i="29"/>
  <c r="X56" i="29"/>
  <c r="W57" i="29"/>
  <c r="W58" i="29"/>
  <c r="W59" i="29"/>
  <c r="X62" i="29"/>
  <c r="X63" i="29"/>
  <c r="X64" i="29"/>
  <c r="X65" i="29"/>
  <c r="X66" i="29"/>
  <c r="W67" i="29"/>
  <c r="W69" i="29"/>
  <c r="W70" i="29"/>
  <c r="W71" i="29"/>
  <c r="W72" i="29"/>
  <c r="W73" i="29"/>
  <c r="W74" i="29"/>
  <c r="W75" i="29"/>
  <c r="W78" i="29"/>
  <c r="W79" i="29"/>
  <c r="W80" i="29"/>
  <c r="W81" i="29"/>
  <c r="W82" i="29"/>
  <c r="W83" i="29"/>
  <c r="W84" i="29"/>
  <c r="W85" i="29"/>
  <c r="W86" i="29"/>
  <c r="W87" i="29"/>
  <c r="W88" i="29"/>
  <c r="W89" i="29"/>
  <c r="W90" i="29"/>
  <c r="W91" i="29"/>
  <c r="W92" i="29"/>
  <c r="W93" i="29"/>
  <c r="W94" i="29"/>
  <c r="W97" i="29"/>
  <c r="W98" i="29"/>
  <c r="W99" i="29"/>
  <c r="W100" i="29"/>
  <c r="W101" i="29"/>
  <c r="W102" i="29"/>
  <c r="W103" i="29"/>
  <c r="W104" i="29"/>
  <c r="W105" i="29"/>
  <c r="W106" i="29"/>
  <c r="W107" i="29"/>
  <c r="W108" i="29"/>
  <c r="W109" i="29"/>
  <c r="W110" i="29"/>
  <c r="W117" i="29"/>
  <c r="W121" i="29"/>
  <c r="W122" i="29"/>
  <c r="W129" i="29"/>
  <c r="W133" i="29"/>
  <c r="X136" i="29"/>
  <c r="X137" i="29"/>
  <c r="X138" i="29"/>
  <c r="X139" i="29"/>
  <c r="W141" i="29"/>
  <c r="W145" i="29"/>
  <c r="W147" i="29"/>
  <c r="W151" i="29"/>
  <c r="W152" i="29"/>
  <c r="W166" i="29"/>
  <c r="Z12" i="29"/>
  <c r="Z13" i="29"/>
  <c r="Z14" i="29"/>
  <c r="Z15" i="29"/>
  <c r="Z16" i="29"/>
  <c r="Y17" i="29"/>
  <c r="Z20" i="29"/>
  <c r="Z21" i="29"/>
  <c r="Z22" i="29"/>
  <c r="Z23" i="29"/>
  <c r="Z24" i="29"/>
  <c r="Z25" i="29"/>
  <c r="Z26" i="29"/>
  <c r="Z29" i="29"/>
  <c r="Z30" i="29"/>
  <c r="Z31" i="29"/>
  <c r="Z32" i="29"/>
  <c r="Y33" i="29"/>
  <c r="Y34" i="29"/>
  <c r="Z36" i="29"/>
  <c r="Z37" i="29"/>
  <c r="Z38" i="29"/>
  <c r="Z39" i="29"/>
  <c r="Z40" i="29"/>
  <c r="Y41" i="29"/>
  <c r="Z43" i="29"/>
  <c r="Z44" i="29"/>
  <c r="Z45" i="29"/>
  <c r="Z46" i="29"/>
  <c r="Z47" i="29"/>
  <c r="Z48" i="29"/>
  <c r="Z49" i="29"/>
  <c r="Z51" i="29"/>
  <c r="Z52" i="29"/>
  <c r="Z53" i="29"/>
  <c r="Z54" i="29"/>
  <c r="Z55" i="29"/>
  <c r="Z56" i="29"/>
  <c r="Y57" i="29"/>
  <c r="Y58" i="29"/>
  <c r="Y59" i="29"/>
  <c r="Z62" i="29"/>
  <c r="Z63" i="29"/>
  <c r="Z64" i="29"/>
  <c r="Z65" i="29"/>
  <c r="Z66" i="29"/>
  <c r="Y67" i="29"/>
  <c r="Y69" i="29"/>
  <c r="Y70" i="29"/>
  <c r="Y71" i="29"/>
  <c r="Y72" i="29"/>
  <c r="Y73" i="29"/>
  <c r="Y74" i="29"/>
  <c r="Y75" i="29"/>
  <c r="Y78" i="29"/>
  <c r="Y79" i="29"/>
  <c r="Y80" i="29"/>
  <c r="Y81" i="29"/>
  <c r="Y82" i="29"/>
  <c r="Y83" i="29"/>
  <c r="Y84" i="29"/>
  <c r="Y85" i="29"/>
  <c r="Y86" i="29"/>
  <c r="Y87" i="29"/>
  <c r="Y88" i="29"/>
  <c r="Y89" i="29"/>
  <c r="Y90" i="29"/>
  <c r="Y91" i="29"/>
  <c r="Y92" i="29"/>
  <c r="Y93" i="29"/>
  <c r="Y94" i="29"/>
  <c r="Y97" i="29"/>
  <c r="Y98" i="29"/>
  <c r="Y99" i="29"/>
  <c r="Y100" i="29"/>
  <c r="Y101" i="29"/>
  <c r="Y102" i="29"/>
  <c r="Y103" i="29"/>
  <c r="Y104" i="29"/>
  <c r="Y105" i="29"/>
  <c r="Y106" i="29"/>
  <c r="Y107" i="29"/>
  <c r="Y108" i="29"/>
  <c r="Y109" i="29"/>
  <c r="Y110" i="29"/>
  <c r="Y117" i="29"/>
  <c r="Y121" i="29"/>
  <c r="Y122" i="29"/>
  <c r="Y129" i="29"/>
  <c r="Y133" i="29"/>
  <c r="Z136" i="29"/>
  <c r="Z137" i="29"/>
  <c r="Z138" i="29"/>
  <c r="Z139" i="29"/>
  <c r="Y141" i="29"/>
  <c r="Y145" i="29"/>
  <c r="Y147" i="29"/>
  <c r="Y151" i="29"/>
  <c r="Y152" i="29"/>
  <c r="Y166" i="29"/>
  <c r="AB12" i="29"/>
  <c r="AB13" i="29"/>
  <c r="AB14" i="29"/>
  <c r="AB15" i="29"/>
  <c r="AB16" i="29"/>
  <c r="AA17" i="29"/>
  <c r="AB20" i="29"/>
  <c r="AB21" i="29"/>
  <c r="AB22" i="29"/>
  <c r="AB23" i="29"/>
  <c r="AB24" i="29"/>
  <c r="AB25" i="29"/>
  <c r="AB26" i="29"/>
  <c r="AB29" i="29"/>
  <c r="AB30" i="29"/>
  <c r="AB31" i="29"/>
  <c r="AB32" i="29"/>
  <c r="AA33" i="29"/>
  <c r="AA34" i="29"/>
  <c r="AB36" i="29"/>
  <c r="AB37" i="29"/>
  <c r="AB38" i="29"/>
  <c r="AB39" i="29"/>
  <c r="AB40" i="29"/>
  <c r="AA41" i="29"/>
  <c r="AB43" i="29"/>
  <c r="AB44" i="29"/>
  <c r="AB45" i="29"/>
  <c r="AB46" i="29"/>
  <c r="AB47" i="29"/>
  <c r="AB48" i="29"/>
  <c r="AB49" i="29"/>
  <c r="AB51" i="29"/>
  <c r="AB52" i="29"/>
  <c r="AB53" i="29"/>
  <c r="AB54" i="29"/>
  <c r="AB55" i="29"/>
  <c r="AB56" i="29"/>
  <c r="AA57" i="29"/>
  <c r="AA58" i="29"/>
  <c r="AA59" i="29"/>
  <c r="AB62" i="29"/>
  <c r="AB63" i="29"/>
  <c r="AB64" i="29"/>
  <c r="AB65" i="29"/>
  <c r="AB66" i="29"/>
  <c r="AA67" i="29"/>
  <c r="AA69" i="29"/>
  <c r="AA70" i="29"/>
  <c r="AA71" i="29"/>
  <c r="AA72" i="29"/>
  <c r="AA73" i="29"/>
  <c r="AA74" i="29"/>
  <c r="AA75" i="29"/>
  <c r="AA78" i="29"/>
  <c r="AA79" i="29"/>
  <c r="AA80" i="29"/>
  <c r="AA81" i="29"/>
  <c r="AA82" i="29"/>
  <c r="AA83" i="29"/>
  <c r="AA84" i="29"/>
  <c r="AA85" i="29"/>
  <c r="AA86" i="29"/>
  <c r="AA87" i="29"/>
  <c r="AA88" i="29"/>
  <c r="AA89" i="29"/>
  <c r="AA90" i="29"/>
  <c r="AA91" i="29"/>
  <c r="AA92" i="29"/>
  <c r="AA93" i="29"/>
  <c r="AA94" i="29"/>
  <c r="AA97" i="29"/>
  <c r="AA98" i="29"/>
  <c r="AA99" i="29"/>
  <c r="AA100" i="29"/>
  <c r="AA101" i="29"/>
  <c r="AA102" i="29"/>
  <c r="AA103" i="29"/>
  <c r="AA104" i="29"/>
  <c r="AA105" i="29"/>
  <c r="AA106" i="29"/>
  <c r="AA107" i="29"/>
  <c r="AA108" i="29"/>
  <c r="AA109" i="29"/>
  <c r="AA110" i="29"/>
  <c r="AA117" i="29"/>
  <c r="AA121" i="29"/>
  <c r="AA122" i="29"/>
  <c r="AA129" i="29"/>
  <c r="AA133" i="29"/>
  <c r="AB136" i="29"/>
  <c r="AB137" i="29"/>
  <c r="AB138" i="29"/>
  <c r="AB139" i="29"/>
  <c r="AA141" i="29"/>
  <c r="AA145" i="29"/>
  <c r="AA147" i="29"/>
  <c r="AA151" i="29"/>
  <c r="AA152" i="29"/>
  <c r="AA166" i="29"/>
  <c r="T12" i="29"/>
  <c r="T13" i="29"/>
  <c r="T14" i="29"/>
  <c r="T15" i="29"/>
  <c r="T16" i="29"/>
  <c r="S17" i="29"/>
  <c r="T20" i="29"/>
  <c r="T21" i="29"/>
  <c r="T22" i="29"/>
  <c r="T23" i="29"/>
  <c r="T24" i="29"/>
  <c r="T25" i="29"/>
  <c r="T26" i="29"/>
  <c r="T29" i="29"/>
  <c r="T30" i="29"/>
  <c r="T31" i="29"/>
  <c r="T32" i="29"/>
  <c r="S33" i="29"/>
  <c r="S34" i="29"/>
  <c r="T36" i="29"/>
  <c r="T37" i="29"/>
  <c r="T38" i="29"/>
  <c r="T39" i="29"/>
  <c r="T40" i="29"/>
  <c r="S41" i="29"/>
  <c r="T43" i="29"/>
  <c r="T44" i="29"/>
  <c r="T45" i="29"/>
  <c r="T46" i="29"/>
  <c r="T47" i="29"/>
  <c r="T48" i="29"/>
  <c r="T49" i="29"/>
  <c r="T51" i="29"/>
  <c r="T52" i="29"/>
  <c r="T53" i="29"/>
  <c r="T54" i="29"/>
  <c r="T55" i="29"/>
  <c r="T56" i="29"/>
  <c r="S57" i="29"/>
  <c r="S58" i="29"/>
  <c r="S59" i="29"/>
  <c r="T62" i="29"/>
  <c r="T63" i="29"/>
  <c r="T64" i="29"/>
  <c r="T65" i="29"/>
  <c r="T66" i="29"/>
  <c r="S67" i="29"/>
  <c r="S69" i="29"/>
  <c r="S70" i="29"/>
  <c r="S71" i="29"/>
  <c r="S72" i="29"/>
  <c r="S73" i="29"/>
  <c r="S74" i="29"/>
  <c r="S75" i="29"/>
  <c r="S78" i="29"/>
  <c r="S79" i="29"/>
  <c r="S80" i="29"/>
  <c r="S81" i="29"/>
  <c r="S82" i="29"/>
  <c r="S83" i="29"/>
  <c r="S84" i="29"/>
  <c r="S85" i="29"/>
  <c r="S86" i="29"/>
  <c r="S87" i="29"/>
  <c r="S88" i="29"/>
  <c r="S89" i="29"/>
  <c r="S90" i="29"/>
  <c r="S91" i="29"/>
  <c r="S92" i="29"/>
  <c r="S93" i="29"/>
  <c r="S94" i="29"/>
  <c r="S97" i="29"/>
  <c r="S98" i="29"/>
  <c r="S99" i="29"/>
  <c r="S100" i="29"/>
  <c r="S101" i="29"/>
  <c r="S102" i="29"/>
  <c r="S103" i="29"/>
  <c r="S104" i="29"/>
  <c r="S105" i="29"/>
  <c r="S106" i="29"/>
  <c r="S107" i="29"/>
  <c r="S108" i="29"/>
  <c r="S109" i="29"/>
  <c r="S110" i="29"/>
  <c r="S117" i="29"/>
  <c r="S121" i="29"/>
  <c r="S122" i="29"/>
  <c r="S129" i="29"/>
  <c r="S133" i="29"/>
  <c r="T136" i="29"/>
  <c r="T137" i="29"/>
  <c r="T138" i="29"/>
  <c r="T139" i="29"/>
  <c r="S141" i="29"/>
  <c r="S145" i="29"/>
  <c r="S147" i="29"/>
  <c r="S151" i="29"/>
  <c r="S152" i="29"/>
  <c r="S166" i="29"/>
  <c r="U156" i="30"/>
  <c r="R160" i="30"/>
  <c r="U160" i="30"/>
  <c r="U162" i="30"/>
  <c r="W160" i="30"/>
  <c r="W156" i="30"/>
  <c r="W162" i="30"/>
  <c r="Y160" i="30"/>
  <c r="Y156" i="30"/>
  <c r="Y162" i="30"/>
  <c r="AA160" i="30"/>
  <c r="AA156" i="30"/>
  <c r="AA162" i="30"/>
  <c r="S156" i="30"/>
  <c r="S160" i="30"/>
  <c r="S162" i="30"/>
  <c r="DY648" i="39"/>
  <c r="DZ648" i="39"/>
  <c r="EA648" i="39"/>
  <c r="EB648" i="39"/>
  <c r="EC648" i="39"/>
  <c r="ED648" i="39"/>
  <c r="DX648" i="39"/>
  <c r="DM648" i="39"/>
  <c r="DB648" i="39"/>
  <c r="CQ648" i="39"/>
  <c r="CF648" i="39"/>
  <c r="BU648" i="39"/>
  <c r="BJ648" i="39"/>
  <c r="AY648" i="39"/>
  <c r="AN648" i="39"/>
  <c r="AC648" i="39"/>
  <c r="DY643" i="39"/>
  <c r="DY644" i="39"/>
  <c r="DY645" i="39"/>
  <c r="DY646" i="39"/>
  <c r="DZ643" i="39"/>
  <c r="DZ644" i="39"/>
  <c r="DZ645" i="39"/>
  <c r="DZ646" i="39"/>
  <c r="DZ647" i="39"/>
  <c r="EA643" i="39"/>
  <c r="EA644" i="39"/>
  <c r="EA645" i="39"/>
  <c r="EA646" i="39"/>
  <c r="EA647" i="39"/>
  <c r="EB643" i="39"/>
  <c r="EB644" i="39"/>
  <c r="EB645" i="39"/>
  <c r="EB646" i="39"/>
  <c r="EB647" i="39"/>
  <c r="EC643" i="39"/>
  <c r="EC644" i="39"/>
  <c r="EC645" i="39"/>
  <c r="EC646" i="39"/>
  <c r="EC647" i="39"/>
  <c r="ED647" i="39"/>
  <c r="DX647" i="39"/>
  <c r="DM647" i="39"/>
  <c r="DB647" i="39"/>
  <c r="CQ647" i="39"/>
  <c r="CF647" i="39"/>
  <c r="BU647" i="39"/>
  <c r="BJ647" i="39"/>
  <c r="AY647" i="39"/>
  <c r="AN647" i="39"/>
  <c r="AC647" i="39"/>
  <c r="ED646" i="39"/>
  <c r="ED645" i="39"/>
  <c r="ED644" i="39"/>
  <c r="ED643" i="39"/>
  <c r="BW376" i="38"/>
  <c r="BX376" i="38"/>
  <c r="BY376" i="38"/>
  <c r="BZ376" i="38"/>
  <c r="AC376" i="38"/>
  <c r="CA376" i="38"/>
  <c r="BU376" i="38"/>
  <c r="BJ376" i="38"/>
  <c r="AY376" i="38"/>
  <c r="AN376" i="38"/>
  <c r="CA375" i="38"/>
  <c r="CA374" i="38"/>
  <c r="CA373" i="38"/>
  <c r="CA372" i="38"/>
  <c r="AC145" i="29"/>
  <c r="AC156" i="30"/>
  <c r="AC174" i="22"/>
  <c r="Q3" i="39"/>
  <c r="R574" i="39"/>
  <c r="AZ574" i="39"/>
  <c r="AZ588" i="39"/>
  <c r="AZ650" i="39"/>
  <c r="AZ652" i="39"/>
  <c r="BB574" i="39"/>
  <c r="BB588" i="39"/>
  <c r="BB650" i="39"/>
  <c r="BB652" i="39"/>
  <c r="BD574" i="39"/>
  <c r="BD588" i="39"/>
  <c r="BD650" i="39"/>
  <c r="BD652" i="39"/>
  <c r="BF574" i="39"/>
  <c r="BF588" i="39"/>
  <c r="BF650" i="39"/>
  <c r="BF652" i="39"/>
  <c r="BH574" i="39"/>
  <c r="BH588" i="39"/>
  <c r="BH650" i="39"/>
  <c r="BH652" i="39"/>
  <c r="BJ652" i="39"/>
  <c r="Q2" i="39"/>
  <c r="Q5" i="39"/>
  <c r="DY652" i="39"/>
  <c r="DZ652" i="39"/>
  <c r="EA652" i="39"/>
  <c r="EB652" i="39"/>
  <c r="EC652" i="39"/>
  <c r="ED652" i="39"/>
  <c r="Q4" i="39"/>
  <c r="EC597" i="39"/>
  <c r="EB597" i="39"/>
  <c r="EA597" i="39"/>
  <c r="DZ597" i="39"/>
  <c r="DY597" i="39"/>
  <c r="Q12" i="22"/>
  <c r="T12" i="22"/>
  <c r="Q13" i="22"/>
  <c r="T13" i="22"/>
  <c r="Q14" i="22"/>
  <c r="T14" i="22"/>
  <c r="Q15" i="22"/>
  <c r="T15" i="22"/>
  <c r="Q16" i="22"/>
  <c r="T16" i="22"/>
  <c r="S17" i="22"/>
  <c r="R12" i="22"/>
  <c r="V12" i="22"/>
  <c r="R13" i="22"/>
  <c r="V13" i="22"/>
  <c r="R14" i="22"/>
  <c r="V14" i="22"/>
  <c r="R15" i="22"/>
  <c r="V15" i="22"/>
  <c r="R16" i="22"/>
  <c r="V16" i="22"/>
  <c r="U17" i="22"/>
  <c r="X12" i="22"/>
  <c r="X13" i="22"/>
  <c r="X14" i="22"/>
  <c r="X15" i="22"/>
  <c r="X16" i="22"/>
  <c r="W17" i="22"/>
  <c r="Z12" i="22"/>
  <c r="Z13" i="22"/>
  <c r="Z14" i="22"/>
  <c r="Z15" i="22"/>
  <c r="Z16" i="22"/>
  <c r="Y17" i="22"/>
  <c r="AB12" i="22"/>
  <c r="AB13" i="22"/>
  <c r="AB14" i="22"/>
  <c r="AB15" i="22"/>
  <c r="AB16" i="22"/>
  <c r="AA17" i="22"/>
  <c r="AC17" i="22"/>
  <c r="AN7" i="38"/>
  <c r="AY7" i="38"/>
  <c r="BJ7" i="38"/>
  <c r="BU7" i="38"/>
  <c r="AY7" i="39"/>
  <c r="BJ7" i="39"/>
  <c r="BU7" i="39"/>
  <c r="CF7" i="39"/>
  <c r="CQ7" i="39"/>
  <c r="DB7" i="39"/>
  <c r="DM7" i="39"/>
  <c r="DX7" i="39"/>
  <c r="AN7" i="39"/>
  <c r="DY590" i="39"/>
  <c r="DZ590" i="39"/>
  <c r="EA590" i="39"/>
  <c r="EB590" i="39"/>
  <c r="EC590" i="39"/>
  <c r="ED590" i="39"/>
  <c r="DX590" i="39"/>
  <c r="DM590" i="39"/>
  <c r="DB590" i="39"/>
  <c r="CQ590" i="39"/>
  <c r="CF590" i="39"/>
  <c r="AC7" i="39"/>
  <c r="AC7" i="38"/>
  <c r="AC7" i="29"/>
  <c r="AC7" i="30"/>
  <c r="AC7" i="22"/>
  <c r="R26" i="22"/>
  <c r="Q26" i="22"/>
  <c r="R25" i="22"/>
  <c r="Q25" i="22"/>
  <c r="R24" i="22"/>
  <c r="Q24" i="22"/>
  <c r="R23" i="22"/>
  <c r="Q23" i="22"/>
  <c r="R22" i="22"/>
  <c r="Q22" i="22"/>
  <c r="R21" i="22"/>
  <c r="Q21" i="22"/>
  <c r="R20" i="22"/>
  <c r="Q20" i="22"/>
  <c r="DX9" i="39"/>
  <c r="DM9" i="39"/>
  <c r="DB9" i="39"/>
  <c r="CQ9" i="39"/>
  <c r="CF9" i="39"/>
  <c r="BU9" i="39"/>
  <c r="BJ9" i="39"/>
  <c r="AY9" i="39"/>
  <c r="AN9" i="39"/>
  <c r="AC9" i="39"/>
  <c r="BU9" i="38"/>
  <c r="BJ9" i="38"/>
  <c r="AY9" i="38"/>
  <c r="AN9" i="38"/>
  <c r="AC9" i="38"/>
  <c r="D52" i="22"/>
  <c r="D53" i="22"/>
  <c r="D54" i="22"/>
  <c r="R168" i="29"/>
  <c r="U168" i="29"/>
  <c r="W168" i="29"/>
  <c r="Y168" i="29"/>
  <c r="AA168" i="29"/>
  <c r="S168" i="29"/>
  <c r="V25" i="22"/>
  <c r="V26" i="22"/>
  <c r="V29" i="22"/>
  <c r="V30" i="22"/>
  <c r="V31" i="22"/>
  <c r="V32" i="22"/>
  <c r="V20" i="22"/>
  <c r="V21" i="22"/>
  <c r="V22" i="22"/>
  <c r="V23" i="22"/>
  <c r="V24" i="22"/>
  <c r="U33" i="22"/>
  <c r="U34" i="22"/>
  <c r="E36" i="22"/>
  <c r="Q36" i="22"/>
  <c r="V36" i="22"/>
  <c r="E37" i="22"/>
  <c r="Q37" i="22"/>
  <c r="V37" i="22"/>
  <c r="E38" i="22"/>
  <c r="Q38" i="22"/>
  <c r="V38" i="22"/>
  <c r="E39" i="22"/>
  <c r="Q39" i="22"/>
  <c r="V39" i="22"/>
  <c r="E40" i="22"/>
  <c r="Q40" i="22"/>
  <c r="V40" i="22"/>
  <c r="U41" i="22"/>
  <c r="E48" i="22"/>
  <c r="Q48" i="22"/>
  <c r="V48" i="22"/>
  <c r="E49" i="22"/>
  <c r="Q49" i="22"/>
  <c r="V49" i="22"/>
  <c r="E51" i="22"/>
  <c r="Q51" i="22"/>
  <c r="V51" i="22"/>
  <c r="E52" i="22"/>
  <c r="Q52" i="22"/>
  <c r="V52" i="22"/>
  <c r="E53" i="22"/>
  <c r="Q53" i="22"/>
  <c r="V53" i="22"/>
  <c r="E54" i="22"/>
  <c r="Q54" i="22"/>
  <c r="V54" i="22"/>
  <c r="E43" i="22"/>
  <c r="Q43" i="22"/>
  <c r="V43" i="22"/>
  <c r="E44" i="22"/>
  <c r="Q44" i="22"/>
  <c r="V44" i="22"/>
  <c r="E45" i="22"/>
  <c r="Q45" i="22"/>
  <c r="V45" i="22"/>
  <c r="E46" i="22"/>
  <c r="Q46" i="22"/>
  <c r="V46" i="22"/>
  <c r="E47" i="22"/>
  <c r="Q47" i="22"/>
  <c r="V47" i="22"/>
  <c r="V55" i="22"/>
  <c r="V56" i="22"/>
  <c r="U57" i="22"/>
  <c r="U58" i="22"/>
  <c r="U59" i="22"/>
  <c r="R62" i="22"/>
  <c r="U62" i="22"/>
  <c r="R63" i="22"/>
  <c r="U63" i="22"/>
  <c r="R64" i="22"/>
  <c r="U64" i="22"/>
  <c r="R65" i="22"/>
  <c r="U65" i="22"/>
  <c r="R66" i="22"/>
  <c r="U66" i="22"/>
  <c r="R67" i="22"/>
  <c r="U67" i="22"/>
  <c r="R68" i="22"/>
  <c r="U68" i="22"/>
  <c r="R69" i="22"/>
  <c r="U69" i="22"/>
  <c r="R70" i="22"/>
  <c r="U70" i="22"/>
  <c r="R71" i="22"/>
  <c r="U71" i="22"/>
  <c r="R72" i="22"/>
  <c r="U72" i="22"/>
  <c r="R73" i="22"/>
  <c r="U73" i="22"/>
  <c r="R74" i="22"/>
  <c r="U74" i="22"/>
  <c r="R75" i="22"/>
  <c r="U75" i="22"/>
  <c r="R76" i="22"/>
  <c r="U76" i="22"/>
  <c r="R77" i="22"/>
  <c r="U77" i="22"/>
  <c r="R78" i="22"/>
  <c r="U78" i="22"/>
  <c r="R79" i="22"/>
  <c r="U79" i="22"/>
  <c r="R80" i="22"/>
  <c r="U80" i="22"/>
  <c r="R81" i="22"/>
  <c r="U81" i="22"/>
  <c r="U82" i="22"/>
  <c r="R85" i="22"/>
  <c r="U85" i="22"/>
  <c r="R86" i="22"/>
  <c r="U86" i="22"/>
  <c r="R87" i="22"/>
  <c r="U87" i="22"/>
  <c r="R88" i="22"/>
  <c r="U88" i="22"/>
  <c r="R89" i="22"/>
  <c r="U89" i="22"/>
  <c r="R90" i="22"/>
  <c r="U90" i="22"/>
  <c r="R91" i="22"/>
  <c r="U91" i="22"/>
  <c r="R92" i="22"/>
  <c r="U92" i="22"/>
  <c r="R93" i="22"/>
  <c r="U93" i="22"/>
  <c r="R94" i="22"/>
  <c r="U94" i="22"/>
  <c r="R95" i="22"/>
  <c r="U95" i="22"/>
  <c r="R96" i="22"/>
  <c r="U96" i="22"/>
  <c r="R97" i="22"/>
  <c r="U97" i="22"/>
  <c r="R98" i="22"/>
  <c r="U98" i="22"/>
  <c r="R99" i="22"/>
  <c r="U99" i="22"/>
  <c r="R100" i="22"/>
  <c r="U100" i="22"/>
  <c r="R101" i="22"/>
  <c r="U101" i="22"/>
  <c r="R102" i="22"/>
  <c r="U102" i="22"/>
  <c r="R103" i="22"/>
  <c r="U103" i="22"/>
  <c r="R104" i="22"/>
  <c r="U104" i="22"/>
  <c r="U105" i="22"/>
  <c r="U106" i="22"/>
  <c r="U125" i="22"/>
  <c r="U113" i="22"/>
  <c r="U117" i="22"/>
  <c r="U118" i="22"/>
  <c r="U127" i="22"/>
  <c r="R129" i="22"/>
  <c r="U129" i="22"/>
  <c r="X25" i="22"/>
  <c r="X26" i="22"/>
  <c r="X29" i="22"/>
  <c r="X30" i="22"/>
  <c r="X31" i="22"/>
  <c r="X32" i="22"/>
  <c r="X20" i="22"/>
  <c r="X21" i="22"/>
  <c r="X22" i="22"/>
  <c r="X23" i="22"/>
  <c r="X24" i="22"/>
  <c r="W33" i="22"/>
  <c r="W34" i="22"/>
  <c r="X36" i="22"/>
  <c r="X37" i="22"/>
  <c r="X38" i="22"/>
  <c r="X39" i="22"/>
  <c r="X40" i="22"/>
  <c r="W41" i="22"/>
  <c r="X48" i="22"/>
  <c r="X49" i="22"/>
  <c r="X51" i="22"/>
  <c r="X52" i="22"/>
  <c r="X53" i="22"/>
  <c r="X54" i="22"/>
  <c r="X43" i="22"/>
  <c r="X44" i="22"/>
  <c r="X45" i="22"/>
  <c r="X46" i="22"/>
  <c r="X47" i="22"/>
  <c r="X55" i="22"/>
  <c r="X56" i="22"/>
  <c r="W57" i="22"/>
  <c r="W58" i="22"/>
  <c r="W59" i="22"/>
  <c r="W62" i="22"/>
  <c r="W63" i="22"/>
  <c r="W64" i="22"/>
  <c r="W65" i="22"/>
  <c r="W66" i="22"/>
  <c r="W67" i="22"/>
  <c r="W68" i="22"/>
  <c r="W69" i="22"/>
  <c r="W70" i="22"/>
  <c r="W71" i="22"/>
  <c r="W72" i="22"/>
  <c r="W73" i="22"/>
  <c r="W74" i="22"/>
  <c r="W75" i="22"/>
  <c r="W76" i="22"/>
  <c r="W77" i="22"/>
  <c r="W78" i="22"/>
  <c r="W79" i="22"/>
  <c r="W80" i="22"/>
  <c r="W81" i="22"/>
  <c r="W82" i="22"/>
  <c r="W85" i="22"/>
  <c r="W86" i="22"/>
  <c r="W87" i="22"/>
  <c r="W88" i="22"/>
  <c r="W89" i="22"/>
  <c r="W90" i="22"/>
  <c r="W91" i="22"/>
  <c r="W92" i="22"/>
  <c r="W93" i="22"/>
  <c r="W94" i="22"/>
  <c r="W95" i="22"/>
  <c r="W96" i="22"/>
  <c r="W97" i="22"/>
  <c r="W98" i="22"/>
  <c r="W99" i="22"/>
  <c r="W100" i="22"/>
  <c r="W101" i="22"/>
  <c r="W102" i="22"/>
  <c r="W103" i="22"/>
  <c r="W104" i="22"/>
  <c r="W105" i="22"/>
  <c r="W106" i="22"/>
  <c r="W125" i="22"/>
  <c r="W113" i="22"/>
  <c r="W117" i="22"/>
  <c r="W118" i="22"/>
  <c r="W127" i="22"/>
  <c r="W129" i="22"/>
  <c r="Z25" i="22"/>
  <c r="Z26" i="22"/>
  <c r="Z29" i="22"/>
  <c r="Z30" i="22"/>
  <c r="Z31" i="22"/>
  <c r="Z32" i="22"/>
  <c r="Z20" i="22"/>
  <c r="Z21" i="22"/>
  <c r="Z22" i="22"/>
  <c r="Z23" i="22"/>
  <c r="Z24" i="22"/>
  <c r="Y33" i="22"/>
  <c r="Y34" i="22"/>
  <c r="Z36" i="22"/>
  <c r="Z37" i="22"/>
  <c r="Z38" i="22"/>
  <c r="Z39" i="22"/>
  <c r="Z40" i="22"/>
  <c r="Y41" i="22"/>
  <c r="Z48" i="22"/>
  <c r="Z49" i="22"/>
  <c r="Z51" i="22"/>
  <c r="Z52" i="22"/>
  <c r="Z53" i="22"/>
  <c r="Z54" i="22"/>
  <c r="Z43" i="22"/>
  <c r="Z44" i="22"/>
  <c r="Z45" i="22"/>
  <c r="Z46" i="22"/>
  <c r="Z47" i="22"/>
  <c r="Z55" i="22"/>
  <c r="Z56" i="22"/>
  <c r="Y57" i="22"/>
  <c r="Y58" i="22"/>
  <c r="Y59" i="22"/>
  <c r="Y62" i="22"/>
  <c r="Y63" i="22"/>
  <c r="Y64" i="22"/>
  <c r="Y65" i="22"/>
  <c r="Y66" i="22"/>
  <c r="Y67" i="22"/>
  <c r="Y68" i="22"/>
  <c r="Y69" i="22"/>
  <c r="Y70" i="22"/>
  <c r="Y71" i="22"/>
  <c r="Y72" i="22"/>
  <c r="Y73" i="22"/>
  <c r="Y74" i="22"/>
  <c r="Y75" i="22"/>
  <c r="Y76" i="22"/>
  <c r="Y77" i="22"/>
  <c r="Y78" i="22"/>
  <c r="Y79" i="22"/>
  <c r="Y80" i="22"/>
  <c r="Y81" i="22"/>
  <c r="Y82" i="22"/>
  <c r="Y85" i="22"/>
  <c r="Y86" i="22"/>
  <c r="Y87" i="22"/>
  <c r="Y88" i="22"/>
  <c r="Y89" i="22"/>
  <c r="Y90" i="22"/>
  <c r="Y91" i="22"/>
  <c r="Y92" i="22"/>
  <c r="Y93" i="22"/>
  <c r="Y94" i="22"/>
  <c r="Y95" i="22"/>
  <c r="Y96" i="22"/>
  <c r="Y97" i="22"/>
  <c r="Y98" i="22"/>
  <c r="Y99" i="22"/>
  <c r="Y100" i="22"/>
  <c r="Y101" i="22"/>
  <c r="Y102" i="22"/>
  <c r="Y103" i="22"/>
  <c r="Y104" i="22"/>
  <c r="Y105" i="22"/>
  <c r="Y106" i="22"/>
  <c r="Y125" i="22"/>
  <c r="Y113" i="22"/>
  <c r="Y117" i="22"/>
  <c r="Y118" i="22"/>
  <c r="Y127" i="22"/>
  <c r="Y129" i="22"/>
  <c r="AB25" i="22"/>
  <c r="AB26" i="22"/>
  <c r="AB29" i="22"/>
  <c r="AB30" i="22"/>
  <c r="AB31" i="22"/>
  <c r="AB32" i="22"/>
  <c r="AB20" i="22"/>
  <c r="AB21" i="22"/>
  <c r="AB22" i="22"/>
  <c r="AB23" i="22"/>
  <c r="AB24" i="22"/>
  <c r="AA33" i="22"/>
  <c r="AA34" i="22"/>
  <c r="AB36" i="22"/>
  <c r="AB37" i="22"/>
  <c r="AB38" i="22"/>
  <c r="AB39" i="22"/>
  <c r="AB40" i="22"/>
  <c r="AA41" i="22"/>
  <c r="AB48" i="22"/>
  <c r="AB49" i="22"/>
  <c r="AB51" i="22"/>
  <c r="AB52" i="22"/>
  <c r="AB53" i="22"/>
  <c r="AB54" i="22"/>
  <c r="AB43" i="22"/>
  <c r="AB44" i="22"/>
  <c r="AB45" i="22"/>
  <c r="AB46" i="22"/>
  <c r="AB47" i="22"/>
  <c r="AB55" i="22"/>
  <c r="AB56" i="22"/>
  <c r="AA57" i="22"/>
  <c r="AA58" i="22"/>
  <c r="AA59" i="22"/>
  <c r="AA62" i="22"/>
  <c r="AA63" i="22"/>
  <c r="AA64" i="22"/>
  <c r="AA65" i="22"/>
  <c r="AA66" i="22"/>
  <c r="AA67" i="22"/>
  <c r="AA68" i="22"/>
  <c r="AA69" i="22"/>
  <c r="AA70" i="22"/>
  <c r="AA71" i="22"/>
  <c r="AA72" i="22"/>
  <c r="AA73" i="22"/>
  <c r="AA74" i="22"/>
  <c r="AA75" i="22"/>
  <c r="AA76" i="22"/>
  <c r="AA77" i="22"/>
  <c r="AA78" i="22"/>
  <c r="AA79" i="22"/>
  <c r="AA80" i="22"/>
  <c r="AA81" i="22"/>
  <c r="AA82" i="22"/>
  <c r="AA85" i="22"/>
  <c r="AA86" i="22"/>
  <c r="AA87" i="22"/>
  <c r="AA88" i="22"/>
  <c r="AA89" i="22"/>
  <c r="AA90" i="22"/>
  <c r="AA91" i="22"/>
  <c r="AA92" i="22"/>
  <c r="AA93" i="22"/>
  <c r="AA94" i="22"/>
  <c r="AA95" i="22"/>
  <c r="AA96" i="22"/>
  <c r="AA97" i="22"/>
  <c r="AA98" i="22"/>
  <c r="AA99" i="22"/>
  <c r="AA100" i="22"/>
  <c r="AA101" i="22"/>
  <c r="AA102" i="22"/>
  <c r="AA103" i="22"/>
  <c r="AA104" i="22"/>
  <c r="AA105" i="22"/>
  <c r="AA106" i="22"/>
  <c r="AA125" i="22"/>
  <c r="AA113" i="22"/>
  <c r="AA117" i="22"/>
  <c r="AA118" i="22"/>
  <c r="AA127" i="22"/>
  <c r="AA129" i="22"/>
  <c r="T25" i="22"/>
  <c r="T26" i="22"/>
  <c r="T29" i="22"/>
  <c r="T30" i="22"/>
  <c r="T31" i="22"/>
  <c r="T32" i="22"/>
  <c r="T20" i="22"/>
  <c r="T21" i="22"/>
  <c r="T22" i="22"/>
  <c r="T23" i="22"/>
  <c r="T24" i="22"/>
  <c r="S33" i="22"/>
  <c r="S34" i="22"/>
  <c r="T36" i="22"/>
  <c r="T37" i="22"/>
  <c r="T38" i="22"/>
  <c r="T39" i="22"/>
  <c r="T40" i="22"/>
  <c r="S41" i="22"/>
  <c r="T48" i="22"/>
  <c r="T49" i="22"/>
  <c r="T51" i="22"/>
  <c r="T52" i="22"/>
  <c r="T53" i="22"/>
  <c r="T54" i="22"/>
  <c r="T43" i="22"/>
  <c r="T44" i="22"/>
  <c r="T45" i="22"/>
  <c r="T46" i="22"/>
  <c r="T47" i="22"/>
  <c r="T55" i="22"/>
  <c r="T56" i="22"/>
  <c r="S57" i="22"/>
  <c r="S58" i="22"/>
  <c r="S59" i="22"/>
  <c r="S125" i="22"/>
  <c r="S113" i="22"/>
  <c r="S117" i="22"/>
  <c r="S118" i="22"/>
  <c r="S62" i="22"/>
  <c r="S63" i="22"/>
  <c r="S64" i="22"/>
  <c r="S65" i="22"/>
  <c r="S66" i="22"/>
  <c r="S67" i="22"/>
  <c r="S68" i="22"/>
  <c r="S69" i="22"/>
  <c r="S70" i="22"/>
  <c r="S71" i="22"/>
  <c r="S72" i="22"/>
  <c r="S73" i="22"/>
  <c r="S74" i="22"/>
  <c r="S75" i="22"/>
  <c r="S76" i="22"/>
  <c r="S77" i="22"/>
  <c r="S78" i="22"/>
  <c r="S79" i="22"/>
  <c r="S80" i="22"/>
  <c r="S81" i="22"/>
  <c r="S82" i="22"/>
  <c r="S85" i="22"/>
  <c r="S86" i="22"/>
  <c r="S87" i="22"/>
  <c r="S88" i="22"/>
  <c r="S89" i="22"/>
  <c r="S90" i="22"/>
  <c r="S91" i="22"/>
  <c r="S92" i="22"/>
  <c r="S93" i="22"/>
  <c r="S94" i="22"/>
  <c r="S95" i="22"/>
  <c r="S96" i="22"/>
  <c r="S97" i="22"/>
  <c r="S98" i="22"/>
  <c r="S99" i="22"/>
  <c r="S100" i="22"/>
  <c r="S101" i="22"/>
  <c r="S102" i="22"/>
  <c r="S103" i="22"/>
  <c r="S104" i="22"/>
  <c r="S105" i="22"/>
  <c r="S106" i="22"/>
  <c r="S127" i="22"/>
  <c r="S129" i="22"/>
  <c r="DZ624" i="39"/>
  <c r="DZ625" i="39"/>
  <c r="DZ626" i="39"/>
  <c r="DZ627" i="39"/>
  <c r="DZ628" i="39"/>
  <c r="DZ629" i="39"/>
  <c r="EA624" i="39"/>
  <c r="EA625" i="39"/>
  <c r="EA626" i="39"/>
  <c r="EA627" i="39"/>
  <c r="EA628" i="39"/>
  <c r="EA629" i="39"/>
  <c r="EB624" i="39"/>
  <c r="EB625" i="39"/>
  <c r="EB626" i="39"/>
  <c r="EB627" i="39"/>
  <c r="EB628" i="39"/>
  <c r="EB629" i="39"/>
  <c r="EC624" i="39"/>
  <c r="EC625" i="39"/>
  <c r="EC626" i="39"/>
  <c r="EC627" i="39"/>
  <c r="EC628" i="39"/>
  <c r="EC629" i="39"/>
  <c r="DY624" i="39"/>
  <c r="DY625" i="39"/>
  <c r="DY626" i="39"/>
  <c r="DY627" i="39"/>
  <c r="DY628" i="39"/>
  <c r="DY629" i="39"/>
  <c r="ED629" i="39"/>
  <c r="DX629" i="39"/>
  <c r="DM629" i="39"/>
  <c r="DB629" i="39"/>
  <c r="CQ629" i="39"/>
  <c r="CF629" i="39"/>
  <c r="BU629" i="39"/>
  <c r="BJ629" i="39"/>
  <c r="AY629" i="39"/>
  <c r="AN629" i="39"/>
  <c r="AC629" i="39"/>
  <c r="ED628" i="39"/>
  <c r="ED627" i="39"/>
  <c r="ED626" i="39"/>
  <c r="ED625" i="39"/>
  <c r="ED624" i="39"/>
  <c r="D668" i="39"/>
  <c r="E668" i="39"/>
  <c r="H668" i="39"/>
  <c r="K668" i="39"/>
  <c r="N668" i="39"/>
  <c r="D662" i="39"/>
  <c r="E662" i="39"/>
  <c r="H662" i="39"/>
  <c r="K662" i="39"/>
  <c r="N662" i="39"/>
  <c r="D663" i="39"/>
  <c r="E663" i="39"/>
  <c r="H663" i="39"/>
  <c r="K663" i="39"/>
  <c r="N663" i="39"/>
  <c r="D664" i="39"/>
  <c r="E664" i="39"/>
  <c r="H664" i="39"/>
  <c r="K664" i="39"/>
  <c r="N664" i="39"/>
  <c r="D665" i="39"/>
  <c r="E665" i="39"/>
  <c r="H665" i="39"/>
  <c r="K665" i="39"/>
  <c r="N665" i="39"/>
  <c r="D661" i="39"/>
  <c r="D666" i="39"/>
  <c r="E661" i="39"/>
  <c r="E666" i="39"/>
  <c r="H661" i="39"/>
  <c r="H666" i="39"/>
  <c r="K661" i="39"/>
  <c r="K666" i="39"/>
  <c r="N661" i="39"/>
  <c r="N666" i="39"/>
  <c r="N670" i="39"/>
  <c r="K670" i="39"/>
  <c r="H670" i="39"/>
  <c r="E670" i="39"/>
  <c r="D670" i="39"/>
  <c r="C663" i="39"/>
  <c r="C662" i="39"/>
  <c r="C661" i="39"/>
  <c r="C668" i="39"/>
  <c r="C665" i="39"/>
  <c r="C664" i="39"/>
  <c r="DY650" i="39"/>
  <c r="DZ650" i="39"/>
  <c r="EA650" i="39"/>
  <c r="EB650" i="39"/>
  <c r="EC650" i="39"/>
  <c r="ED650" i="39"/>
  <c r="DX650" i="39"/>
  <c r="DM650" i="39"/>
  <c r="DB650" i="39"/>
  <c r="CQ650" i="39"/>
  <c r="CF650" i="39"/>
  <c r="BU650" i="39"/>
  <c r="BJ650" i="39"/>
  <c r="AY650" i="39"/>
  <c r="AN650" i="39"/>
  <c r="AC650" i="39"/>
  <c r="DY636" i="39"/>
  <c r="DY637" i="39"/>
  <c r="DY638" i="39"/>
  <c r="DY639" i="39"/>
  <c r="DY640" i="39"/>
  <c r="DY641" i="39"/>
  <c r="DZ636" i="39"/>
  <c r="DZ637" i="39"/>
  <c r="DZ638" i="39"/>
  <c r="DZ639" i="39"/>
  <c r="DZ640" i="39"/>
  <c r="DZ641" i="39"/>
  <c r="EA636" i="39"/>
  <c r="EA637" i="39"/>
  <c r="EA638" i="39"/>
  <c r="EA639" i="39"/>
  <c r="EA640" i="39"/>
  <c r="EA641" i="39"/>
  <c r="EB636" i="39"/>
  <c r="EB637" i="39"/>
  <c r="EB638" i="39"/>
  <c r="EB639" i="39"/>
  <c r="EB640" i="39"/>
  <c r="EB641" i="39"/>
  <c r="EC636" i="39"/>
  <c r="EC637" i="39"/>
  <c r="EC638" i="39"/>
  <c r="EC639" i="39"/>
  <c r="EC640" i="39"/>
  <c r="EC641" i="39"/>
  <c r="ED641" i="39"/>
  <c r="DX641" i="39"/>
  <c r="DM641" i="39"/>
  <c r="DB641" i="39"/>
  <c r="CQ641" i="39"/>
  <c r="CF641" i="39"/>
  <c r="BU641" i="39"/>
  <c r="BJ641" i="39"/>
  <c r="AY641" i="39"/>
  <c r="AN641" i="39"/>
  <c r="AC641" i="39"/>
  <c r="ED640" i="39"/>
  <c r="ED639" i="39"/>
  <c r="ED638" i="39"/>
  <c r="ED637" i="39"/>
  <c r="ED636" i="39"/>
  <c r="DY631" i="39"/>
  <c r="DY632" i="39"/>
  <c r="DY633" i="39"/>
  <c r="DZ631" i="39"/>
  <c r="DZ632" i="39"/>
  <c r="DZ633" i="39"/>
  <c r="EA631" i="39"/>
  <c r="EA632" i="39"/>
  <c r="EA633" i="39"/>
  <c r="EB631" i="39"/>
  <c r="EB632" i="39"/>
  <c r="EB633" i="39"/>
  <c r="EC631" i="39"/>
  <c r="EC632" i="39"/>
  <c r="EC633" i="39"/>
  <c r="ED633" i="39"/>
  <c r="DX633" i="39"/>
  <c r="DM633" i="39"/>
  <c r="DB633" i="39"/>
  <c r="CQ633" i="39"/>
  <c r="CF633" i="39"/>
  <c r="BU633" i="39"/>
  <c r="BJ633" i="39"/>
  <c r="AY633" i="39"/>
  <c r="AN633" i="39"/>
  <c r="AC633" i="39"/>
  <c r="ED632" i="39"/>
  <c r="ED631" i="39"/>
  <c r="DY620" i="39"/>
  <c r="DY621" i="39"/>
  <c r="DY622" i="39"/>
  <c r="DZ620" i="39"/>
  <c r="DZ621" i="39"/>
  <c r="DZ622" i="39"/>
  <c r="EA620" i="39"/>
  <c r="EA621" i="39"/>
  <c r="EA622" i="39"/>
  <c r="EB620" i="39"/>
  <c r="EB621" i="39"/>
  <c r="EB622" i="39"/>
  <c r="EC620" i="39"/>
  <c r="EC621" i="39"/>
  <c r="EC622" i="39"/>
  <c r="ED622" i="39"/>
  <c r="DX622" i="39"/>
  <c r="DM622" i="39"/>
  <c r="DB622" i="39"/>
  <c r="CQ622" i="39"/>
  <c r="CF622" i="39"/>
  <c r="BU622" i="39"/>
  <c r="BJ622" i="39"/>
  <c r="AY622" i="39"/>
  <c r="AN622" i="39"/>
  <c r="AC622" i="39"/>
  <c r="ED621" i="39"/>
  <c r="D621" i="39"/>
  <c r="ED620" i="39"/>
  <c r="D620" i="39"/>
  <c r="DY609" i="39"/>
  <c r="DY610" i="39"/>
  <c r="DY611" i="39"/>
  <c r="DY612" i="39"/>
  <c r="DY613" i="39"/>
  <c r="DY614" i="39"/>
  <c r="DY615" i="39"/>
  <c r="DY616" i="39"/>
  <c r="DY617" i="39"/>
  <c r="DY618" i="39"/>
  <c r="DZ609" i="39"/>
  <c r="DZ610" i="39"/>
  <c r="DZ611" i="39"/>
  <c r="DZ612" i="39"/>
  <c r="DZ613" i="39"/>
  <c r="DZ614" i="39"/>
  <c r="DZ615" i="39"/>
  <c r="DZ616" i="39"/>
  <c r="DZ617" i="39"/>
  <c r="DZ618" i="39"/>
  <c r="EA609" i="39"/>
  <c r="EA610" i="39"/>
  <c r="EA611" i="39"/>
  <c r="EA612" i="39"/>
  <c r="EA613" i="39"/>
  <c r="EA614" i="39"/>
  <c r="EA615" i="39"/>
  <c r="EA616" i="39"/>
  <c r="EA617" i="39"/>
  <c r="EA618" i="39"/>
  <c r="EB609" i="39"/>
  <c r="EB610" i="39"/>
  <c r="EB611" i="39"/>
  <c r="EB612" i="39"/>
  <c r="EB613" i="39"/>
  <c r="EB614" i="39"/>
  <c r="EB615" i="39"/>
  <c r="EB616" i="39"/>
  <c r="EB617" i="39"/>
  <c r="EB618" i="39"/>
  <c r="EC609" i="39"/>
  <c r="EC610" i="39"/>
  <c r="EC611" i="39"/>
  <c r="EC612" i="39"/>
  <c r="EC613" i="39"/>
  <c r="EC614" i="39"/>
  <c r="EC615" i="39"/>
  <c r="EC616" i="39"/>
  <c r="EC617" i="39"/>
  <c r="EC618" i="39"/>
  <c r="ED618" i="39"/>
  <c r="DX618" i="39"/>
  <c r="DM618" i="39"/>
  <c r="DB618" i="39"/>
  <c r="CQ618" i="39"/>
  <c r="CF618" i="39"/>
  <c r="BU618" i="39"/>
  <c r="BJ618" i="39"/>
  <c r="AY618" i="39"/>
  <c r="AN618" i="39"/>
  <c r="AC618" i="39"/>
  <c r="ED617" i="39"/>
  <c r="ED616" i="39"/>
  <c r="ED615" i="39"/>
  <c r="ED614" i="39"/>
  <c r="ED613" i="39"/>
  <c r="ED612" i="39"/>
  <c r="ED611" i="39"/>
  <c r="ED610" i="39"/>
  <c r="ED609" i="39"/>
  <c r="DY593" i="39"/>
  <c r="DY594" i="39"/>
  <c r="DY595" i="39"/>
  <c r="DY598" i="39"/>
  <c r="DY599" i="39"/>
  <c r="DY600" i="39"/>
  <c r="DZ593" i="39"/>
  <c r="DZ594" i="39"/>
  <c r="DZ595" i="39"/>
  <c r="DZ598" i="39"/>
  <c r="DZ599" i="39"/>
  <c r="DZ600" i="39"/>
  <c r="EA593" i="39"/>
  <c r="EA594" i="39"/>
  <c r="EA595" i="39"/>
  <c r="EA598" i="39"/>
  <c r="EA599" i="39"/>
  <c r="EA600" i="39"/>
  <c r="EB593" i="39"/>
  <c r="EB594" i="39"/>
  <c r="EB595" i="39"/>
  <c r="EB598" i="39"/>
  <c r="EB599" i="39"/>
  <c r="EB600" i="39"/>
  <c r="EC593" i="39"/>
  <c r="EC594" i="39"/>
  <c r="EC595" i="39"/>
  <c r="EC598" i="39"/>
  <c r="EC599" i="39"/>
  <c r="EC600" i="39"/>
  <c r="ED600" i="39"/>
  <c r="DX600" i="39"/>
  <c r="DM600" i="39"/>
  <c r="DB600" i="39"/>
  <c r="CQ600" i="39"/>
  <c r="CF600" i="39"/>
  <c r="BU600" i="39"/>
  <c r="BJ600" i="39"/>
  <c r="AY600" i="39"/>
  <c r="AN600" i="39"/>
  <c r="AC600" i="39"/>
  <c r="ED599" i="39"/>
  <c r="DX599" i="39"/>
  <c r="DM599" i="39"/>
  <c r="DB599" i="39"/>
  <c r="CQ599" i="39"/>
  <c r="CF599" i="39"/>
  <c r="BU599" i="39"/>
  <c r="BJ599" i="39"/>
  <c r="AY599" i="39"/>
  <c r="AN599" i="39"/>
  <c r="AC599" i="39"/>
  <c r="ED598" i="39"/>
  <c r="C598" i="39"/>
  <c r="ED597" i="39"/>
  <c r="C597" i="39"/>
  <c r="ED595" i="39"/>
  <c r="DX595" i="39"/>
  <c r="DM595" i="39"/>
  <c r="DB595" i="39"/>
  <c r="CQ595" i="39"/>
  <c r="CF595" i="39"/>
  <c r="BU595" i="39"/>
  <c r="BJ595" i="39"/>
  <c r="AY595" i="39"/>
  <c r="AN595" i="39"/>
  <c r="AC595" i="39"/>
  <c r="ED594" i="39"/>
  <c r="ED593" i="39"/>
  <c r="DY588" i="39"/>
  <c r="DZ588" i="39"/>
  <c r="EA588" i="39"/>
  <c r="EB588" i="39"/>
  <c r="EC588" i="39"/>
  <c r="ED588" i="39"/>
  <c r="DX588" i="39"/>
  <c r="DM588" i="39"/>
  <c r="DB588" i="39"/>
  <c r="CQ588" i="39"/>
  <c r="CF588" i="39"/>
  <c r="BU588" i="39"/>
  <c r="BJ588" i="39"/>
  <c r="AY588" i="39"/>
  <c r="AN588" i="39"/>
  <c r="AC588" i="39"/>
  <c r="DY586" i="39"/>
  <c r="DZ586" i="39"/>
  <c r="EA586" i="39"/>
  <c r="EB586" i="39"/>
  <c r="EC586" i="39"/>
  <c r="ED586" i="39"/>
  <c r="DX586" i="39"/>
  <c r="C586" i="39"/>
  <c r="DY584" i="39"/>
  <c r="DZ584" i="39"/>
  <c r="EA584" i="39"/>
  <c r="EB584" i="39"/>
  <c r="EC584" i="39"/>
  <c r="ED584" i="39"/>
  <c r="DM584" i="39"/>
  <c r="C584" i="39"/>
  <c r="DY582" i="39"/>
  <c r="DZ582" i="39"/>
  <c r="EA582" i="39"/>
  <c r="EB582" i="39"/>
  <c r="EC582" i="39"/>
  <c r="ED582" i="39"/>
  <c r="DB582" i="39"/>
  <c r="C582" i="39"/>
  <c r="DY580" i="39"/>
  <c r="DZ580" i="39"/>
  <c r="EA580" i="39"/>
  <c r="EB580" i="39"/>
  <c r="EC580" i="39"/>
  <c r="ED580" i="39"/>
  <c r="CQ580" i="39"/>
  <c r="C580" i="39"/>
  <c r="DY578" i="39"/>
  <c r="DZ578" i="39"/>
  <c r="EA578" i="39"/>
  <c r="EB578" i="39"/>
  <c r="EC578" i="39"/>
  <c r="ED578" i="39"/>
  <c r="CF578" i="39"/>
  <c r="C578" i="39"/>
  <c r="DY576" i="39"/>
  <c r="DZ576" i="39"/>
  <c r="EA576" i="39"/>
  <c r="EB576" i="39"/>
  <c r="EC576" i="39"/>
  <c r="ED576" i="39"/>
  <c r="BU576" i="39"/>
  <c r="C576" i="39"/>
  <c r="DY574" i="39"/>
  <c r="DZ574" i="39"/>
  <c r="EA574" i="39"/>
  <c r="EB574" i="39"/>
  <c r="EC574" i="39"/>
  <c r="ED574" i="39"/>
  <c r="BJ574" i="39"/>
  <c r="C574" i="39"/>
  <c r="DY572" i="39"/>
  <c r="DZ572" i="39"/>
  <c r="EA572" i="39"/>
  <c r="EB572" i="39"/>
  <c r="EC572" i="39"/>
  <c r="ED572" i="39"/>
  <c r="AY572" i="39"/>
  <c r="C572" i="39"/>
  <c r="DY570" i="39"/>
  <c r="DZ570" i="39"/>
  <c r="EA570" i="39"/>
  <c r="EB570" i="39"/>
  <c r="EC570" i="39"/>
  <c r="ED570" i="39"/>
  <c r="AN570" i="39"/>
  <c r="C570" i="39"/>
  <c r="DY568" i="39"/>
  <c r="DZ568" i="39"/>
  <c r="EA568" i="39"/>
  <c r="EB568" i="39"/>
  <c r="EC568" i="39"/>
  <c r="ED568" i="39"/>
  <c r="AC568" i="39"/>
  <c r="C568" i="39"/>
  <c r="DY566" i="39"/>
  <c r="DZ566" i="39"/>
  <c r="EA566" i="39"/>
  <c r="EB566" i="39"/>
  <c r="EC566" i="39"/>
  <c r="ED566" i="39"/>
  <c r="DX566" i="39"/>
  <c r="DM566" i="39"/>
  <c r="DB566" i="39"/>
  <c r="CQ566" i="39"/>
  <c r="CF566" i="39"/>
  <c r="BU566" i="39"/>
  <c r="BJ566" i="39"/>
  <c r="AY566" i="39"/>
  <c r="AN566" i="39"/>
  <c r="AC566" i="39"/>
  <c r="DY559" i="39"/>
  <c r="DY560" i="39"/>
  <c r="DY561" i="39"/>
  <c r="DY562" i="39"/>
  <c r="DY563" i="39"/>
  <c r="DY564" i="39"/>
  <c r="DZ559" i="39"/>
  <c r="DZ560" i="39"/>
  <c r="DZ561" i="39"/>
  <c r="DZ562" i="39"/>
  <c r="DZ563" i="39"/>
  <c r="DZ564" i="39"/>
  <c r="EA559" i="39"/>
  <c r="EA560" i="39"/>
  <c r="EA561" i="39"/>
  <c r="EA562" i="39"/>
  <c r="EA563" i="39"/>
  <c r="EA564" i="39"/>
  <c r="EB559" i="39"/>
  <c r="EB560" i="39"/>
  <c r="EB561" i="39"/>
  <c r="EB562" i="39"/>
  <c r="EB563" i="39"/>
  <c r="EB564" i="39"/>
  <c r="EC559" i="39"/>
  <c r="EC560" i="39"/>
  <c r="EC561" i="39"/>
  <c r="EC562" i="39"/>
  <c r="EC563" i="39"/>
  <c r="EC564" i="39"/>
  <c r="ED564" i="39"/>
  <c r="DX564" i="39"/>
  <c r="DM564" i="39"/>
  <c r="DB564" i="39"/>
  <c r="CQ564" i="39"/>
  <c r="CF564" i="39"/>
  <c r="BU564" i="39"/>
  <c r="BJ564" i="39"/>
  <c r="AY564" i="39"/>
  <c r="AN564" i="39"/>
  <c r="AC564" i="39"/>
  <c r="ED563" i="39"/>
  <c r="ED562" i="39"/>
  <c r="ED561" i="39"/>
  <c r="ED560" i="39"/>
  <c r="ED559" i="39"/>
  <c r="DY547" i="39"/>
  <c r="DY548" i="39"/>
  <c r="DY549" i="39"/>
  <c r="DY550" i="39"/>
  <c r="DY551" i="39"/>
  <c r="DY552" i="39"/>
  <c r="DY554" i="39"/>
  <c r="DY555" i="39"/>
  <c r="DY556" i="39"/>
  <c r="DY557" i="39"/>
  <c r="DZ547" i="39"/>
  <c r="DZ548" i="39"/>
  <c r="DZ549" i="39"/>
  <c r="DZ550" i="39"/>
  <c r="DZ551" i="39"/>
  <c r="DZ552" i="39"/>
  <c r="DZ554" i="39"/>
  <c r="DZ555" i="39"/>
  <c r="DZ556" i="39"/>
  <c r="DZ557" i="39"/>
  <c r="EA547" i="39"/>
  <c r="EA548" i="39"/>
  <c r="EA549" i="39"/>
  <c r="EA550" i="39"/>
  <c r="EA551" i="39"/>
  <c r="EA552" i="39"/>
  <c r="EA554" i="39"/>
  <c r="EA555" i="39"/>
  <c r="EA556" i="39"/>
  <c r="EA557" i="39"/>
  <c r="EB547" i="39"/>
  <c r="EB548" i="39"/>
  <c r="EB549" i="39"/>
  <c r="EB550" i="39"/>
  <c r="EB551" i="39"/>
  <c r="EB552" i="39"/>
  <c r="EB554" i="39"/>
  <c r="EB555" i="39"/>
  <c r="EB556" i="39"/>
  <c r="EB557" i="39"/>
  <c r="EC547" i="39"/>
  <c r="EC548" i="39"/>
  <c r="EC549" i="39"/>
  <c r="EC550" i="39"/>
  <c r="EC551" i="39"/>
  <c r="EC552" i="39"/>
  <c r="EC554" i="39"/>
  <c r="EC555" i="39"/>
  <c r="EC556" i="39"/>
  <c r="EC557" i="39"/>
  <c r="ED557" i="39"/>
  <c r="DX557" i="39"/>
  <c r="DM557" i="39"/>
  <c r="DB557" i="39"/>
  <c r="CQ557" i="39"/>
  <c r="CF557" i="39"/>
  <c r="BU557" i="39"/>
  <c r="BJ557" i="39"/>
  <c r="AY557" i="39"/>
  <c r="AN557" i="39"/>
  <c r="AC557" i="39"/>
  <c r="ED556" i="39"/>
  <c r="DX556" i="39"/>
  <c r="DM556" i="39"/>
  <c r="DB556" i="39"/>
  <c r="CQ556" i="39"/>
  <c r="CF556" i="39"/>
  <c r="BU556" i="39"/>
  <c r="BJ556" i="39"/>
  <c r="AY556" i="39"/>
  <c r="AN556" i="39"/>
  <c r="AC556" i="39"/>
  <c r="ED555" i="39"/>
  <c r="ED554" i="39"/>
  <c r="ED552" i="39"/>
  <c r="DX552" i="39"/>
  <c r="DM552" i="39"/>
  <c r="DB552" i="39"/>
  <c r="CQ552" i="39"/>
  <c r="CF552" i="39"/>
  <c r="BU552" i="39"/>
  <c r="BJ552" i="39"/>
  <c r="AY552" i="39"/>
  <c r="AN552" i="39"/>
  <c r="AC552" i="39"/>
  <c r="ED551" i="39"/>
  <c r="ED550" i="39"/>
  <c r="ED549" i="39"/>
  <c r="ED548" i="39"/>
  <c r="ED547" i="39"/>
  <c r="DY543" i="39"/>
  <c r="DY544" i="39"/>
  <c r="DY545" i="39"/>
  <c r="DZ543" i="39"/>
  <c r="DZ544" i="39"/>
  <c r="DZ545" i="39"/>
  <c r="EA543" i="39"/>
  <c r="EA544" i="39"/>
  <c r="EA545" i="39"/>
  <c r="EB543" i="39"/>
  <c r="EB544" i="39"/>
  <c r="EB545" i="39"/>
  <c r="EC543" i="39"/>
  <c r="EC544" i="39"/>
  <c r="EC545" i="39"/>
  <c r="ED545" i="39"/>
  <c r="DX545" i="39"/>
  <c r="DM545" i="39"/>
  <c r="DB545" i="39"/>
  <c r="CQ545" i="39"/>
  <c r="CF545" i="39"/>
  <c r="BU545" i="39"/>
  <c r="BJ545" i="39"/>
  <c r="AY545" i="39"/>
  <c r="AN545" i="39"/>
  <c r="AC545" i="39"/>
  <c r="ED544" i="39"/>
  <c r="DM544" i="39"/>
  <c r="DB544" i="39"/>
  <c r="CQ544" i="39"/>
  <c r="CF544" i="39"/>
  <c r="BU544" i="39"/>
  <c r="BJ544" i="39"/>
  <c r="AY544" i="39"/>
  <c r="AN544" i="39"/>
  <c r="AC544" i="39"/>
  <c r="ED543" i="39"/>
  <c r="DX543" i="39"/>
  <c r="DM543" i="39"/>
  <c r="DB543" i="39"/>
  <c r="CQ543" i="39"/>
  <c r="CF543" i="39"/>
  <c r="BU543" i="39"/>
  <c r="BJ543" i="39"/>
  <c r="AY543" i="39"/>
  <c r="AN543" i="39"/>
  <c r="AC543" i="39"/>
  <c r="DY522" i="39"/>
  <c r="DY523" i="39"/>
  <c r="DY524" i="39"/>
  <c r="DY525" i="39"/>
  <c r="DY526" i="39"/>
  <c r="DY527" i="39"/>
  <c r="DY528" i="39"/>
  <c r="DY529" i="39"/>
  <c r="DY530" i="39"/>
  <c r="DY531" i="39"/>
  <c r="DY532" i="39"/>
  <c r="DY533" i="39"/>
  <c r="DY534" i="39"/>
  <c r="DY535" i="39"/>
  <c r="DY536" i="39"/>
  <c r="DY537" i="39"/>
  <c r="DY538" i="39"/>
  <c r="DY539" i="39"/>
  <c r="DY540" i="39"/>
  <c r="DY541" i="39"/>
  <c r="DY542" i="39"/>
  <c r="DZ522" i="39"/>
  <c r="DZ523" i="39"/>
  <c r="DZ524" i="39"/>
  <c r="DZ525" i="39"/>
  <c r="DZ526" i="39"/>
  <c r="DZ527" i="39"/>
  <c r="DZ528" i="39"/>
  <c r="DZ529" i="39"/>
  <c r="DZ530" i="39"/>
  <c r="DZ531" i="39"/>
  <c r="DZ532" i="39"/>
  <c r="DZ533" i="39"/>
  <c r="DZ534" i="39"/>
  <c r="DZ535" i="39"/>
  <c r="DZ536" i="39"/>
  <c r="DZ537" i="39"/>
  <c r="DZ538" i="39"/>
  <c r="DZ539" i="39"/>
  <c r="DZ540" i="39"/>
  <c r="DZ541" i="39"/>
  <c r="DZ542" i="39"/>
  <c r="EA522" i="39"/>
  <c r="EA523" i="39"/>
  <c r="EA524" i="39"/>
  <c r="EA525" i="39"/>
  <c r="EA526" i="39"/>
  <c r="EA527" i="39"/>
  <c r="EA528" i="39"/>
  <c r="EA529" i="39"/>
  <c r="EA530" i="39"/>
  <c r="EA531" i="39"/>
  <c r="EA532" i="39"/>
  <c r="EA533" i="39"/>
  <c r="EA534" i="39"/>
  <c r="EA535" i="39"/>
  <c r="EA536" i="39"/>
  <c r="EA537" i="39"/>
  <c r="EA538" i="39"/>
  <c r="EA539" i="39"/>
  <c r="EA540" i="39"/>
  <c r="EA541" i="39"/>
  <c r="EA542" i="39"/>
  <c r="EB522" i="39"/>
  <c r="EB523" i="39"/>
  <c r="EB524" i="39"/>
  <c r="EB525" i="39"/>
  <c r="EB526" i="39"/>
  <c r="EB527" i="39"/>
  <c r="EB528" i="39"/>
  <c r="EB529" i="39"/>
  <c r="EB530" i="39"/>
  <c r="EB531" i="39"/>
  <c r="EB532" i="39"/>
  <c r="EB533" i="39"/>
  <c r="EB534" i="39"/>
  <c r="EB535" i="39"/>
  <c r="EB536" i="39"/>
  <c r="EB537" i="39"/>
  <c r="EB538" i="39"/>
  <c r="EB539" i="39"/>
  <c r="EB540" i="39"/>
  <c r="EB541" i="39"/>
  <c r="EB542" i="39"/>
  <c r="EC522" i="39"/>
  <c r="EC523" i="39"/>
  <c r="EC524" i="39"/>
  <c r="EC525" i="39"/>
  <c r="EC526" i="39"/>
  <c r="EC527" i="39"/>
  <c r="EC528" i="39"/>
  <c r="EC529" i="39"/>
  <c r="EC530" i="39"/>
  <c r="EC531" i="39"/>
  <c r="EC532" i="39"/>
  <c r="EC533" i="39"/>
  <c r="EC534" i="39"/>
  <c r="EC535" i="39"/>
  <c r="EC536" i="39"/>
  <c r="EC537" i="39"/>
  <c r="EC538" i="39"/>
  <c r="EC539" i="39"/>
  <c r="EC540" i="39"/>
  <c r="EC541" i="39"/>
  <c r="EC542" i="39"/>
  <c r="ED542" i="39"/>
  <c r="DX542" i="39"/>
  <c r="ED541" i="39"/>
  <c r="ED540" i="39"/>
  <c r="ED539" i="39"/>
  <c r="ED538" i="39"/>
  <c r="ED537" i="39"/>
  <c r="ED536" i="39"/>
  <c r="ED535" i="39"/>
  <c r="ED534" i="39"/>
  <c r="ED533" i="39"/>
  <c r="ED532" i="39"/>
  <c r="ED531" i="39"/>
  <c r="ED530" i="39"/>
  <c r="ED529" i="39"/>
  <c r="ED528" i="39"/>
  <c r="ED527" i="39"/>
  <c r="ED526" i="39"/>
  <c r="ED525" i="39"/>
  <c r="ED524" i="39"/>
  <c r="ED523" i="39"/>
  <c r="ED522" i="39"/>
  <c r="I521" i="39"/>
  <c r="H521" i="39"/>
  <c r="G521" i="39"/>
  <c r="F521" i="39"/>
  <c r="E521" i="39"/>
  <c r="DY499" i="39"/>
  <c r="DY500" i="39"/>
  <c r="DY501" i="39"/>
  <c r="DY502" i="39"/>
  <c r="DY503" i="39"/>
  <c r="DY504" i="39"/>
  <c r="DY505" i="39"/>
  <c r="DY506" i="39"/>
  <c r="DY507" i="39"/>
  <c r="DY508" i="39"/>
  <c r="DY509" i="39"/>
  <c r="DY510" i="39"/>
  <c r="DY511" i="39"/>
  <c r="DY512" i="39"/>
  <c r="DY513" i="39"/>
  <c r="DY514" i="39"/>
  <c r="DY515" i="39"/>
  <c r="DY516" i="39"/>
  <c r="DY517" i="39"/>
  <c r="DY518" i="39"/>
  <c r="DY519" i="39"/>
  <c r="DZ499" i="39"/>
  <c r="DZ500" i="39"/>
  <c r="DZ501" i="39"/>
  <c r="DZ502" i="39"/>
  <c r="DZ503" i="39"/>
  <c r="DZ504" i="39"/>
  <c r="DZ505" i="39"/>
  <c r="DZ506" i="39"/>
  <c r="DZ507" i="39"/>
  <c r="DZ508" i="39"/>
  <c r="DZ509" i="39"/>
  <c r="DZ510" i="39"/>
  <c r="DZ511" i="39"/>
  <c r="DZ512" i="39"/>
  <c r="DZ513" i="39"/>
  <c r="DZ514" i="39"/>
  <c r="DZ515" i="39"/>
  <c r="DZ516" i="39"/>
  <c r="DZ517" i="39"/>
  <c r="DZ518" i="39"/>
  <c r="DZ519" i="39"/>
  <c r="EA499" i="39"/>
  <c r="EA500" i="39"/>
  <c r="EA501" i="39"/>
  <c r="EA502" i="39"/>
  <c r="EA503" i="39"/>
  <c r="EA504" i="39"/>
  <c r="EA505" i="39"/>
  <c r="EA506" i="39"/>
  <c r="EA507" i="39"/>
  <c r="EA508" i="39"/>
  <c r="EA509" i="39"/>
  <c r="EA510" i="39"/>
  <c r="EA511" i="39"/>
  <c r="EA512" i="39"/>
  <c r="EA513" i="39"/>
  <c r="EA514" i="39"/>
  <c r="EA515" i="39"/>
  <c r="EA516" i="39"/>
  <c r="EA517" i="39"/>
  <c r="EA518" i="39"/>
  <c r="EA519" i="39"/>
  <c r="EB499" i="39"/>
  <c r="EB500" i="39"/>
  <c r="EB501" i="39"/>
  <c r="EB502" i="39"/>
  <c r="EB503" i="39"/>
  <c r="EB504" i="39"/>
  <c r="EB505" i="39"/>
  <c r="EB506" i="39"/>
  <c r="EB507" i="39"/>
  <c r="EB508" i="39"/>
  <c r="EB509" i="39"/>
  <c r="EB510" i="39"/>
  <c r="EB511" i="39"/>
  <c r="EB512" i="39"/>
  <c r="EB513" i="39"/>
  <c r="EB514" i="39"/>
  <c r="EB515" i="39"/>
  <c r="EB516" i="39"/>
  <c r="EB517" i="39"/>
  <c r="EB518" i="39"/>
  <c r="EB519" i="39"/>
  <c r="EC499" i="39"/>
  <c r="EC500" i="39"/>
  <c r="EC501" i="39"/>
  <c r="EC502" i="39"/>
  <c r="EC503" i="39"/>
  <c r="EC504" i="39"/>
  <c r="EC505" i="39"/>
  <c r="EC506" i="39"/>
  <c r="EC507" i="39"/>
  <c r="EC508" i="39"/>
  <c r="EC509" i="39"/>
  <c r="EC510" i="39"/>
  <c r="EC511" i="39"/>
  <c r="EC512" i="39"/>
  <c r="EC513" i="39"/>
  <c r="EC514" i="39"/>
  <c r="EC515" i="39"/>
  <c r="EC516" i="39"/>
  <c r="EC517" i="39"/>
  <c r="EC518" i="39"/>
  <c r="EC519" i="39"/>
  <c r="ED519" i="39"/>
  <c r="DX519" i="39"/>
  <c r="ED518" i="39"/>
  <c r="ED517" i="39"/>
  <c r="ED516" i="39"/>
  <c r="ED515" i="39"/>
  <c r="ED514" i="39"/>
  <c r="ED513" i="39"/>
  <c r="ED512" i="39"/>
  <c r="ED511" i="39"/>
  <c r="ED510" i="39"/>
  <c r="ED509" i="39"/>
  <c r="ED508" i="39"/>
  <c r="ED507" i="39"/>
  <c r="ED506" i="39"/>
  <c r="ED505" i="39"/>
  <c r="ED504" i="39"/>
  <c r="ED503" i="39"/>
  <c r="ED502" i="39"/>
  <c r="ED501" i="39"/>
  <c r="ED500" i="39"/>
  <c r="ED499" i="39"/>
  <c r="I498" i="39"/>
  <c r="H498" i="39"/>
  <c r="G498" i="39"/>
  <c r="F498" i="39"/>
  <c r="E498" i="39"/>
  <c r="C497" i="39"/>
  <c r="DY476" i="39"/>
  <c r="DY477" i="39"/>
  <c r="DY478" i="39"/>
  <c r="DY479" i="39"/>
  <c r="DY480" i="39"/>
  <c r="DY481" i="39"/>
  <c r="DY482" i="39"/>
  <c r="DY483" i="39"/>
  <c r="DY484" i="39"/>
  <c r="DY485" i="39"/>
  <c r="DY486" i="39"/>
  <c r="DY487" i="39"/>
  <c r="DY488" i="39"/>
  <c r="DY489" i="39"/>
  <c r="DY490" i="39"/>
  <c r="DY491" i="39"/>
  <c r="DY492" i="39"/>
  <c r="DY493" i="39"/>
  <c r="DY494" i="39"/>
  <c r="DY495" i="39"/>
  <c r="DY496" i="39"/>
  <c r="DZ476" i="39"/>
  <c r="DZ477" i="39"/>
  <c r="DZ478" i="39"/>
  <c r="DZ479" i="39"/>
  <c r="DZ480" i="39"/>
  <c r="DZ481" i="39"/>
  <c r="DZ482" i="39"/>
  <c r="DZ483" i="39"/>
  <c r="DZ484" i="39"/>
  <c r="DZ485" i="39"/>
  <c r="DZ486" i="39"/>
  <c r="DZ487" i="39"/>
  <c r="DZ488" i="39"/>
  <c r="DZ489" i="39"/>
  <c r="DZ490" i="39"/>
  <c r="DZ491" i="39"/>
  <c r="DZ492" i="39"/>
  <c r="DZ493" i="39"/>
  <c r="DZ494" i="39"/>
  <c r="DZ495" i="39"/>
  <c r="DZ496" i="39"/>
  <c r="EA476" i="39"/>
  <c r="EA477" i="39"/>
  <c r="EA478" i="39"/>
  <c r="EA479" i="39"/>
  <c r="EA480" i="39"/>
  <c r="EA481" i="39"/>
  <c r="EA482" i="39"/>
  <c r="EA483" i="39"/>
  <c r="EA484" i="39"/>
  <c r="EA485" i="39"/>
  <c r="EA486" i="39"/>
  <c r="EA487" i="39"/>
  <c r="EA488" i="39"/>
  <c r="EA489" i="39"/>
  <c r="EA490" i="39"/>
  <c r="EA491" i="39"/>
  <c r="EA492" i="39"/>
  <c r="EA493" i="39"/>
  <c r="EA494" i="39"/>
  <c r="EA495" i="39"/>
  <c r="EA496" i="39"/>
  <c r="EB476" i="39"/>
  <c r="EB477" i="39"/>
  <c r="EB478" i="39"/>
  <c r="EB479" i="39"/>
  <c r="EB480" i="39"/>
  <c r="EB481" i="39"/>
  <c r="EB482" i="39"/>
  <c r="EB483" i="39"/>
  <c r="EB484" i="39"/>
  <c r="EB485" i="39"/>
  <c r="EB486" i="39"/>
  <c r="EB487" i="39"/>
  <c r="EB488" i="39"/>
  <c r="EB489" i="39"/>
  <c r="EB490" i="39"/>
  <c r="EB491" i="39"/>
  <c r="EB492" i="39"/>
  <c r="EB493" i="39"/>
  <c r="EB494" i="39"/>
  <c r="EB495" i="39"/>
  <c r="EB496" i="39"/>
  <c r="EC476" i="39"/>
  <c r="EC477" i="39"/>
  <c r="EC478" i="39"/>
  <c r="EC479" i="39"/>
  <c r="EC480" i="39"/>
  <c r="EC481" i="39"/>
  <c r="EC482" i="39"/>
  <c r="EC483" i="39"/>
  <c r="EC484" i="39"/>
  <c r="EC485" i="39"/>
  <c r="EC486" i="39"/>
  <c r="EC487" i="39"/>
  <c r="EC488" i="39"/>
  <c r="EC489" i="39"/>
  <c r="EC490" i="39"/>
  <c r="EC491" i="39"/>
  <c r="EC492" i="39"/>
  <c r="EC493" i="39"/>
  <c r="EC494" i="39"/>
  <c r="EC495" i="39"/>
  <c r="EC496" i="39"/>
  <c r="ED496" i="39"/>
  <c r="DM496" i="39"/>
  <c r="ED495" i="39"/>
  <c r="ED494" i="39"/>
  <c r="ED493" i="39"/>
  <c r="ED492" i="39"/>
  <c r="ED491" i="39"/>
  <c r="ED490" i="39"/>
  <c r="ED489" i="39"/>
  <c r="ED488" i="39"/>
  <c r="ED487" i="39"/>
  <c r="ED486" i="39"/>
  <c r="ED485" i="39"/>
  <c r="ED484" i="39"/>
  <c r="ED483" i="39"/>
  <c r="ED482" i="39"/>
  <c r="ED481" i="39"/>
  <c r="ED480" i="39"/>
  <c r="ED479" i="39"/>
  <c r="ED478" i="39"/>
  <c r="ED477" i="39"/>
  <c r="ED476" i="39"/>
  <c r="I475" i="39"/>
  <c r="H475" i="39"/>
  <c r="G475" i="39"/>
  <c r="F475" i="39"/>
  <c r="E475" i="39"/>
  <c r="DY453" i="39"/>
  <c r="DY454" i="39"/>
  <c r="DY455" i="39"/>
  <c r="DY456" i="39"/>
  <c r="DY457" i="39"/>
  <c r="DY458" i="39"/>
  <c r="DY459" i="39"/>
  <c r="DY460" i="39"/>
  <c r="DY461" i="39"/>
  <c r="DY462" i="39"/>
  <c r="DY463" i="39"/>
  <c r="DY464" i="39"/>
  <c r="DY465" i="39"/>
  <c r="DY466" i="39"/>
  <c r="DY467" i="39"/>
  <c r="DY468" i="39"/>
  <c r="DY469" i="39"/>
  <c r="DY470" i="39"/>
  <c r="DY471" i="39"/>
  <c r="DY472" i="39"/>
  <c r="DY473" i="39"/>
  <c r="DZ453" i="39"/>
  <c r="DZ454" i="39"/>
  <c r="DZ455" i="39"/>
  <c r="DZ456" i="39"/>
  <c r="DZ457" i="39"/>
  <c r="DZ458" i="39"/>
  <c r="DZ459" i="39"/>
  <c r="DZ460" i="39"/>
  <c r="DZ461" i="39"/>
  <c r="DZ462" i="39"/>
  <c r="DZ463" i="39"/>
  <c r="DZ464" i="39"/>
  <c r="DZ465" i="39"/>
  <c r="DZ466" i="39"/>
  <c r="DZ467" i="39"/>
  <c r="DZ468" i="39"/>
  <c r="DZ469" i="39"/>
  <c r="DZ470" i="39"/>
  <c r="DZ471" i="39"/>
  <c r="DZ472" i="39"/>
  <c r="DZ473" i="39"/>
  <c r="EA453" i="39"/>
  <c r="EA454" i="39"/>
  <c r="EA455" i="39"/>
  <c r="EA456" i="39"/>
  <c r="EA457" i="39"/>
  <c r="EA458" i="39"/>
  <c r="EA459" i="39"/>
  <c r="EA460" i="39"/>
  <c r="EA461" i="39"/>
  <c r="EA462" i="39"/>
  <c r="EA463" i="39"/>
  <c r="EA464" i="39"/>
  <c r="EA465" i="39"/>
  <c r="EA466" i="39"/>
  <c r="EA467" i="39"/>
  <c r="EA468" i="39"/>
  <c r="EA469" i="39"/>
  <c r="EA470" i="39"/>
  <c r="EA471" i="39"/>
  <c r="EA472" i="39"/>
  <c r="EA473" i="39"/>
  <c r="EB453" i="39"/>
  <c r="EB454" i="39"/>
  <c r="EB455" i="39"/>
  <c r="EB456" i="39"/>
  <c r="EB457" i="39"/>
  <c r="EB458" i="39"/>
  <c r="EB459" i="39"/>
  <c r="EB460" i="39"/>
  <c r="EB461" i="39"/>
  <c r="EB462" i="39"/>
  <c r="EB463" i="39"/>
  <c r="EB464" i="39"/>
  <c r="EB465" i="39"/>
  <c r="EB466" i="39"/>
  <c r="EB467" i="39"/>
  <c r="EB468" i="39"/>
  <c r="EB469" i="39"/>
  <c r="EB470" i="39"/>
  <c r="EB471" i="39"/>
  <c r="EB472" i="39"/>
  <c r="EB473" i="39"/>
  <c r="EC453" i="39"/>
  <c r="EC454" i="39"/>
  <c r="EC455" i="39"/>
  <c r="EC456" i="39"/>
  <c r="EC457" i="39"/>
  <c r="EC458" i="39"/>
  <c r="EC459" i="39"/>
  <c r="EC460" i="39"/>
  <c r="EC461" i="39"/>
  <c r="EC462" i="39"/>
  <c r="EC463" i="39"/>
  <c r="EC464" i="39"/>
  <c r="EC465" i="39"/>
  <c r="EC466" i="39"/>
  <c r="EC467" i="39"/>
  <c r="EC468" i="39"/>
  <c r="EC469" i="39"/>
  <c r="EC470" i="39"/>
  <c r="EC471" i="39"/>
  <c r="EC472" i="39"/>
  <c r="EC473" i="39"/>
  <c r="ED473" i="39"/>
  <c r="DM473" i="39"/>
  <c r="ED472" i="39"/>
  <c r="ED471" i="39"/>
  <c r="ED470" i="39"/>
  <c r="ED469" i="39"/>
  <c r="ED468" i="39"/>
  <c r="ED467" i="39"/>
  <c r="ED466" i="39"/>
  <c r="ED465" i="39"/>
  <c r="ED464" i="39"/>
  <c r="ED463" i="39"/>
  <c r="ED462" i="39"/>
  <c r="ED461" i="39"/>
  <c r="ED460" i="39"/>
  <c r="ED459" i="39"/>
  <c r="ED458" i="39"/>
  <c r="ED457" i="39"/>
  <c r="ED456" i="39"/>
  <c r="ED455" i="39"/>
  <c r="ED454" i="39"/>
  <c r="ED453" i="39"/>
  <c r="I452" i="39"/>
  <c r="H452" i="39"/>
  <c r="G452" i="39"/>
  <c r="F452" i="39"/>
  <c r="E452" i="39"/>
  <c r="C451" i="39"/>
  <c r="DY430" i="39"/>
  <c r="DY431" i="39"/>
  <c r="DY432" i="39"/>
  <c r="DY433" i="39"/>
  <c r="DY434" i="39"/>
  <c r="DY435" i="39"/>
  <c r="DY436" i="39"/>
  <c r="DY437" i="39"/>
  <c r="DY438" i="39"/>
  <c r="DY439" i="39"/>
  <c r="DY440" i="39"/>
  <c r="DY441" i="39"/>
  <c r="DY442" i="39"/>
  <c r="DY443" i="39"/>
  <c r="DY444" i="39"/>
  <c r="DY445" i="39"/>
  <c r="DY446" i="39"/>
  <c r="DY447" i="39"/>
  <c r="DY448" i="39"/>
  <c r="DY449" i="39"/>
  <c r="DY450" i="39"/>
  <c r="DZ430" i="39"/>
  <c r="DZ431" i="39"/>
  <c r="DZ432" i="39"/>
  <c r="DZ433" i="39"/>
  <c r="DZ434" i="39"/>
  <c r="DZ435" i="39"/>
  <c r="DZ436" i="39"/>
  <c r="DZ437" i="39"/>
  <c r="DZ438" i="39"/>
  <c r="DZ439" i="39"/>
  <c r="DZ440" i="39"/>
  <c r="DZ441" i="39"/>
  <c r="DZ442" i="39"/>
  <c r="DZ443" i="39"/>
  <c r="DZ444" i="39"/>
  <c r="DZ445" i="39"/>
  <c r="DZ446" i="39"/>
  <c r="DZ447" i="39"/>
  <c r="DZ448" i="39"/>
  <c r="DZ449" i="39"/>
  <c r="DZ450" i="39"/>
  <c r="EA430" i="39"/>
  <c r="EA431" i="39"/>
  <c r="EA432" i="39"/>
  <c r="EA433" i="39"/>
  <c r="EA434" i="39"/>
  <c r="EA435" i="39"/>
  <c r="EA436" i="39"/>
  <c r="EA437" i="39"/>
  <c r="EA438" i="39"/>
  <c r="EA439" i="39"/>
  <c r="EA440" i="39"/>
  <c r="EA441" i="39"/>
  <c r="EA442" i="39"/>
  <c r="EA443" i="39"/>
  <c r="EA444" i="39"/>
  <c r="EA445" i="39"/>
  <c r="EA446" i="39"/>
  <c r="EA447" i="39"/>
  <c r="EA448" i="39"/>
  <c r="EA449" i="39"/>
  <c r="EA450" i="39"/>
  <c r="EB430" i="39"/>
  <c r="EB431" i="39"/>
  <c r="EB432" i="39"/>
  <c r="EB433" i="39"/>
  <c r="EB434" i="39"/>
  <c r="EB435" i="39"/>
  <c r="EB436" i="39"/>
  <c r="EB437" i="39"/>
  <c r="EB438" i="39"/>
  <c r="EB439" i="39"/>
  <c r="EB440" i="39"/>
  <c r="EB441" i="39"/>
  <c r="EB442" i="39"/>
  <c r="EB443" i="39"/>
  <c r="EB444" i="39"/>
  <c r="EB445" i="39"/>
  <c r="EB446" i="39"/>
  <c r="EB447" i="39"/>
  <c r="EB448" i="39"/>
  <c r="EB449" i="39"/>
  <c r="EB450" i="39"/>
  <c r="EC430" i="39"/>
  <c r="EC431" i="39"/>
  <c r="EC432" i="39"/>
  <c r="EC433" i="39"/>
  <c r="EC434" i="39"/>
  <c r="EC435" i="39"/>
  <c r="EC436" i="39"/>
  <c r="EC437" i="39"/>
  <c r="EC438" i="39"/>
  <c r="EC439" i="39"/>
  <c r="EC440" i="39"/>
  <c r="EC441" i="39"/>
  <c r="EC442" i="39"/>
  <c r="EC443" i="39"/>
  <c r="EC444" i="39"/>
  <c r="EC445" i="39"/>
  <c r="EC446" i="39"/>
  <c r="EC447" i="39"/>
  <c r="EC448" i="39"/>
  <c r="EC449" i="39"/>
  <c r="EC450" i="39"/>
  <c r="ED450" i="39"/>
  <c r="DB450" i="39"/>
  <c r="ED449" i="39"/>
  <c r="ED448" i="39"/>
  <c r="ED447" i="39"/>
  <c r="ED446" i="39"/>
  <c r="ED445" i="39"/>
  <c r="ED444" i="39"/>
  <c r="ED443" i="39"/>
  <c r="ED442" i="39"/>
  <c r="ED441" i="39"/>
  <c r="ED440" i="39"/>
  <c r="ED439" i="39"/>
  <c r="ED438" i="39"/>
  <c r="ED437" i="39"/>
  <c r="ED436" i="39"/>
  <c r="ED435" i="39"/>
  <c r="ED434" i="39"/>
  <c r="ED433" i="39"/>
  <c r="ED432" i="39"/>
  <c r="ED431" i="39"/>
  <c r="ED430" i="39"/>
  <c r="I429" i="39"/>
  <c r="H429" i="39"/>
  <c r="G429" i="39"/>
  <c r="F429" i="39"/>
  <c r="E429" i="39"/>
  <c r="DY407" i="39"/>
  <c r="DY408" i="39"/>
  <c r="DY409" i="39"/>
  <c r="DY410" i="39"/>
  <c r="DY411" i="39"/>
  <c r="DY412" i="39"/>
  <c r="DY413" i="39"/>
  <c r="DY414" i="39"/>
  <c r="DY415" i="39"/>
  <c r="DY416" i="39"/>
  <c r="DY417" i="39"/>
  <c r="DY418" i="39"/>
  <c r="DY419" i="39"/>
  <c r="DY420" i="39"/>
  <c r="DY421" i="39"/>
  <c r="DY422" i="39"/>
  <c r="DY423" i="39"/>
  <c r="DY424" i="39"/>
  <c r="DY425" i="39"/>
  <c r="DY426" i="39"/>
  <c r="DY427" i="39"/>
  <c r="DZ407" i="39"/>
  <c r="DZ408" i="39"/>
  <c r="DZ409" i="39"/>
  <c r="DZ410" i="39"/>
  <c r="DZ411" i="39"/>
  <c r="DZ412" i="39"/>
  <c r="DZ413" i="39"/>
  <c r="DZ414" i="39"/>
  <c r="DZ415" i="39"/>
  <c r="DZ416" i="39"/>
  <c r="DZ417" i="39"/>
  <c r="DZ418" i="39"/>
  <c r="DZ419" i="39"/>
  <c r="DZ420" i="39"/>
  <c r="DZ421" i="39"/>
  <c r="DZ422" i="39"/>
  <c r="DZ423" i="39"/>
  <c r="DZ424" i="39"/>
  <c r="DZ425" i="39"/>
  <c r="DZ426" i="39"/>
  <c r="DZ427" i="39"/>
  <c r="EA407" i="39"/>
  <c r="EA408" i="39"/>
  <c r="EA409" i="39"/>
  <c r="EA410" i="39"/>
  <c r="EA411" i="39"/>
  <c r="EA412" i="39"/>
  <c r="EA413" i="39"/>
  <c r="EA414" i="39"/>
  <c r="EA415" i="39"/>
  <c r="EA416" i="39"/>
  <c r="EA417" i="39"/>
  <c r="EA418" i="39"/>
  <c r="EA419" i="39"/>
  <c r="EA420" i="39"/>
  <c r="EA421" i="39"/>
  <c r="EA422" i="39"/>
  <c r="EA423" i="39"/>
  <c r="EA424" i="39"/>
  <c r="EA425" i="39"/>
  <c r="EA426" i="39"/>
  <c r="EA427" i="39"/>
  <c r="EB407" i="39"/>
  <c r="EB408" i="39"/>
  <c r="EB409" i="39"/>
  <c r="EB410" i="39"/>
  <c r="EB411" i="39"/>
  <c r="EB412" i="39"/>
  <c r="EB413" i="39"/>
  <c r="EB414" i="39"/>
  <c r="EB415" i="39"/>
  <c r="EB416" i="39"/>
  <c r="EB417" i="39"/>
  <c r="EB418" i="39"/>
  <c r="EB419" i="39"/>
  <c r="EB420" i="39"/>
  <c r="EB421" i="39"/>
  <c r="EB422" i="39"/>
  <c r="EB423" i="39"/>
  <c r="EB424" i="39"/>
  <c r="EB425" i="39"/>
  <c r="EB426" i="39"/>
  <c r="EB427" i="39"/>
  <c r="EC407" i="39"/>
  <c r="EC408" i="39"/>
  <c r="EC409" i="39"/>
  <c r="EC410" i="39"/>
  <c r="EC411" i="39"/>
  <c r="EC412" i="39"/>
  <c r="EC413" i="39"/>
  <c r="EC414" i="39"/>
  <c r="EC415" i="39"/>
  <c r="EC416" i="39"/>
  <c r="EC417" i="39"/>
  <c r="EC418" i="39"/>
  <c r="EC419" i="39"/>
  <c r="EC420" i="39"/>
  <c r="EC421" i="39"/>
  <c r="EC422" i="39"/>
  <c r="EC423" i="39"/>
  <c r="EC424" i="39"/>
  <c r="EC425" i="39"/>
  <c r="EC426" i="39"/>
  <c r="EC427" i="39"/>
  <c r="ED427" i="39"/>
  <c r="DB427" i="39"/>
  <c r="ED426" i="39"/>
  <c r="ED425" i="39"/>
  <c r="ED424" i="39"/>
  <c r="ED423" i="39"/>
  <c r="ED422" i="39"/>
  <c r="ED421" i="39"/>
  <c r="ED420" i="39"/>
  <c r="ED419" i="39"/>
  <c r="ED418" i="39"/>
  <c r="ED417" i="39"/>
  <c r="ED416" i="39"/>
  <c r="ED415" i="39"/>
  <c r="ED414" i="39"/>
  <c r="ED413" i="39"/>
  <c r="ED412" i="39"/>
  <c r="ED411" i="39"/>
  <c r="ED410" i="39"/>
  <c r="ED409" i="39"/>
  <c r="ED408" i="39"/>
  <c r="ED407" i="39"/>
  <c r="I406" i="39"/>
  <c r="H406" i="39"/>
  <c r="G406" i="39"/>
  <c r="F406" i="39"/>
  <c r="E406" i="39"/>
  <c r="C405" i="39"/>
  <c r="DY380" i="39"/>
  <c r="DY381" i="39"/>
  <c r="DY382" i="39"/>
  <c r="DY383" i="39"/>
  <c r="DY384" i="39"/>
  <c r="DY385" i="39"/>
  <c r="DY386" i="39"/>
  <c r="DY387" i="39"/>
  <c r="DY388" i="39"/>
  <c r="DY389" i="39"/>
  <c r="DY390" i="39"/>
  <c r="DY391" i="39"/>
  <c r="DY392" i="39"/>
  <c r="DY393" i="39"/>
  <c r="DY394" i="39"/>
  <c r="DY395" i="39"/>
  <c r="DY396" i="39"/>
  <c r="DY397" i="39"/>
  <c r="DY398" i="39"/>
  <c r="DY399" i="39"/>
  <c r="DY400" i="39"/>
  <c r="DY401" i="39"/>
  <c r="DY402" i="39"/>
  <c r="DY403" i="39"/>
  <c r="DY404" i="39"/>
  <c r="DZ380" i="39"/>
  <c r="DZ381" i="39"/>
  <c r="DZ382" i="39"/>
  <c r="DZ383" i="39"/>
  <c r="DZ384" i="39"/>
  <c r="DZ385" i="39"/>
  <c r="DZ386" i="39"/>
  <c r="DZ387" i="39"/>
  <c r="DZ388" i="39"/>
  <c r="DZ389" i="39"/>
  <c r="DZ390" i="39"/>
  <c r="DZ391" i="39"/>
  <c r="DZ392" i="39"/>
  <c r="DZ393" i="39"/>
  <c r="DZ394" i="39"/>
  <c r="DZ395" i="39"/>
  <c r="DZ396" i="39"/>
  <c r="DZ397" i="39"/>
  <c r="DZ398" i="39"/>
  <c r="DZ399" i="39"/>
  <c r="DZ400" i="39"/>
  <c r="DZ401" i="39"/>
  <c r="DZ402" i="39"/>
  <c r="DZ403" i="39"/>
  <c r="DZ404" i="39"/>
  <c r="EA380" i="39"/>
  <c r="EA381" i="39"/>
  <c r="EA382" i="39"/>
  <c r="EA383" i="39"/>
  <c r="EA384" i="39"/>
  <c r="EA385" i="39"/>
  <c r="EA386" i="39"/>
  <c r="EA387" i="39"/>
  <c r="EA388" i="39"/>
  <c r="EA389" i="39"/>
  <c r="EA390" i="39"/>
  <c r="EA391" i="39"/>
  <c r="EA392" i="39"/>
  <c r="EA393" i="39"/>
  <c r="EA394" i="39"/>
  <c r="EA395" i="39"/>
  <c r="EA396" i="39"/>
  <c r="EA397" i="39"/>
  <c r="EA398" i="39"/>
  <c r="EA399" i="39"/>
  <c r="EA400" i="39"/>
  <c r="EA401" i="39"/>
  <c r="EA402" i="39"/>
  <c r="EA403" i="39"/>
  <c r="EA404" i="39"/>
  <c r="EB380" i="39"/>
  <c r="EB381" i="39"/>
  <c r="EB382" i="39"/>
  <c r="EB383" i="39"/>
  <c r="EB384" i="39"/>
  <c r="EB385" i="39"/>
  <c r="EB386" i="39"/>
  <c r="EB387" i="39"/>
  <c r="EB388" i="39"/>
  <c r="EB389" i="39"/>
  <c r="EB390" i="39"/>
  <c r="EB391" i="39"/>
  <c r="EB392" i="39"/>
  <c r="EB393" i="39"/>
  <c r="EB394" i="39"/>
  <c r="EB395" i="39"/>
  <c r="EB396" i="39"/>
  <c r="EB397" i="39"/>
  <c r="EB398" i="39"/>
  <c r="EB399" i="39"/>
  <c r="EB400" i="39"/>
  <c r="EB401" i="39"/>
  <c r="EB402" i="39"/>
  <c r="EB403" i="39"/>
  <c r="EB404" i="39"/>
  <c r="EC380" i="39"/>
  <c r="EC381" i="39"/>
  <c r="EC382" i="39"/>
  <c r="EC383" i="39"/>
  <c r="EC384" i="39"/>
  <c r="EC385" i="39"/>
  <c r="EC386" i="39"/>
  <c r="EC387" i="39"/>
  <c r="EC388" i="39"/>
  <c r="EC389" i="39"/>
  <c r="EC390" i="39"/>
  <c r="EC391" i="39"/>
  <c r="EC392" i="39"/>
  <c r="EC393" i="39"/>
  <c r="EC394" i="39"/>
  <c r="EC395" i="39"/>
  <c r="EC396" i="39"/>
  <c r="EC397" i="39"/>
  <c r="EC398" i="39"/>
  <c r="EC399" i="39"/>
  <c r="EC400" i="39"/>
  <c r="EC401" i="39"/>
  <c r="EC402" i="39"/>
  <c r="EC403" i="39"/>
  <c r="EC404" i="39"/>
  <c r="ED404" i="39"/>
  <c r="CQ404" i="39"/>
  <c r="ED403" i="39"/>
  <c r="ED402" i="39"/>
  <c r="ED401" i="39"/>
  <c r="ED400" i="39"/>
  <c r="ED399" i="39"/>
  <c r="ED398" i="39"/>
  <c r="ED397" i="39"/>
  <c r="ED396" i="39"/>
  <c r="ED395" i="39"/>
  <c r="ED394" i="39"/>
  <c r="ED393" i="39"/>
  <c r="ED392" i="39"/>
  <c r="ED391" i="39"/>
  <c r="ED390" i="39"/>
  <c r="ED389" i="39"/>
  <c r="ED388" i="39"/>
  <c r="ED387" i="39"/>
  <c r="ED386" i="39"/>
  <c r="ED385" i="39"/>
  <c r="ED384" i="39"/>
  <c r="ED383" i="39"/>
  <c r="ED382" i="39"/>
  <c r="ED381" i="39"/>
  <c r="ED380" i="39"/>
  <c r="I379" i="39"/>
  <c r="H379" i="39"/>
  <c r="G379" i="39"/>
  <c r="F379" i="39"/>
  <c r="E379" i="39"/>
  <c r="DY357" i="39"/>
  <c r="DY358" i="39"/>
  <c r="DY359" i="39"/>
  <c r="DY360" i="39"/>
  <c r="DY361" i="39"/>
  <c r="DY362" i="39"/>
  <c r="DY363" i="39"/>
  <c r="DY364" i="39"/>
  <c r="DY365" i="39"/>
  <c r="DY366" i="39"/>
  <c r="DY367" i="39"/>
  <c r="DY368" i="39"/>
  <c r="DY369" i="39"/>
  <c r="DY370" i="39"/>
  <c r="DY371" i="39"/>
  <c r="DY372" i="39"/>
  <c r="DY373" i="39"/>
  <c r="DY374" i="39"/>
  <c r="DY375" i="39"/>
  <c r="DY376" i="39"/>
  <c r="DY377" i="39"/>
  <c r="DZ357" i="39"/>
  <c r="DZ358" i="39"/>
  <c r="DZ359" i="39"/>
  <c r="DZ360" i="39"/>
  <c r="DZ361" i="39"/>
  <c r="DZ362" i="39"/>
  <c r="DZ363" i="39"/>
  <c r="DZ364" i="39"/>
  <c r="DZ365" i="39"/>
  <c r="DZ366" i="39"/>
  <c r="DZ367" i="39"/>
  <c r="DZ368" i="39"/>
  <c r="DZ369" i="39"/>
  <c r="DZ370" i="39"/>
  <c r="DZ371" i="39"/>
  <c r="DZ372" i="39"/>
  <c r="DZ373" i="39"/>
  <c r="DZ374" i="39"/>
  <c r="DZ375" i="39"/>
  <c r="DZ376" i="39"/>
  <c r="DZ377" i="39"/>
  <c r="EA357" i="39"/>
  <c r="EA358" i="39"/>
  <c r="EA359" i="39"/>
  <c r="EA360" i="39"/>
  <c r="EA361" i="39"/>
  <c r="EA362" i="39"/>
  <c r="EA363" i="39"/>
  <c r="EA364" i="39"/>
  <c r="EA365" i="39"/>
  <c r="EA366" i="39"/>
  <c r="EA367" i="39"/>
  <c r="EA368" i="39"/>
  <c r="EA369" i="39"/>
  <c r="EA370" i="39"/>
  <c r="EA371" i="39"/>
  <c r="EA372" i="39"/>
  <c r="EA373" i="39"/>
  <c r="EA374" i="39"/>
  <c r="EA375" i="39"/>
  <c r="EA376" i="39"/>
  <c r="EA377" i="39"/>
  <c r="EB357" i="39"/>
  <c r="EB358" i="39"/>
  <c r="EB359" i="39"/>
  <c r="EB360" i="39"/>
  <c r="EB361" i="39"/>
  <c r="EB362" i="39"/>
  <c r="EB363" i="39"/>
  <c r="EB364" i="39"/>
  <c r="EB365" i="39"/>
  <c r="EB366" i="39"/>
  <c r="EB367" i="39"/>
  <c r="EB368" i="39"/>
  <c r="EB369" i="39"/>
  <c r="EB370" i="39"/>
  <c r="EB371" i="39"/>
  <c r="EB372" i="39"/>
  <c r="EB373" i="39"/>
  <c r="EB374" i="39"/>
  <c r="EB375" i="39"/>
  <c r="EB376" i="39"/>
  <c r="EB377" i="39"/>
  <c r="EC357" i="39"/>
  <c r="EC358" i="39"/>
  <c r="EC359" i="39"/>
  <c r="EC360" i="39"/>
  <c r="EC361" i="39"/>
  <c r="EC362" i="39"/>
  <c r="EC363" i="39"/>
  <c r="EC364" i="39"/>
  <c r="EC365" i="39"/>
  <c r="EC366" i="39"/>
  <c r="EC367" i="39"/>
  <c r="EC368" i="39"/>
  <c r="EC369" i="39"/>
  <c r="EC370" i="39"/>
  <c r="EC371" i="39"/>
  <c r="EC372" i="39"/>
  <c r="EC373" i="39"/>
  <c r="EC374" i="39"/>
  <c r="EC375" i="39"/>
  <c r="EC376" i="39"/>
  <c r="EC377" i="39"/>
  <c r="ED377" i="39"/>
  <c r="CQ377" i="39"/>
  <c r="ED376" i="39"/>
  <c r="ED375" i="39"/>
  <c r="ED374" i="39"/>
  <c r="ED373" i="39"/>
  <c r="ED372" i="39"/>
  <c r="ED371" i="39"/>
  <c r="ED370" i="39"/>
  <c r="ED369" i="39"/>
  <c r="ED368" i="39"/>
  <c r="ED367" i="39"/>
  <c r="ED366" i="39"/>
  <c r="ED365" i="39"/>
  <c r="ED364" i="39"/>
  <c r="ED363" i="39"/>
  <c r="ED362" i="39"/>
  <c r="ED361" i="39"/>
  <c r="ED360" i="39"/>
  <c r="ED359" i="39"/>
  <c r="ED358" i="39"/>
  <c r="ED357" i="39"/>
  <c r="I356" i="39"/>
  <c r="H356" i="39"/>
  <c r="G356" i="39"/>
  <c r="F356" i="39"/>
  <c r="E356" i="39"/>
  <c r="C355" i="39"/>
  <c r="DY330" i="39"/>
  <c r="DY331" i="39"/>
  <c r="DY332" i="39"/>
  <c r="DY333" i="39"/>
  <c r="DY334" i="39"/>
  <c r="DY335" i="39"/>
  <c r="DY336" i="39"/>
  <c r="DY337" i="39"/>
  <c r="DY338" i="39"/>
  <c r="DY339" i="39"/>
  <c r="DY340" i="39"/>
  <c r="DY341" i="39"/>
  <c r="DY342" i="39"/>
  <c r="DY343" i="39"/>
  <c r="DY344" i="39"/>
  <c r="DY345" i="39"/>
  <c r="DY346" i="39"/>
  <c r="DY347" i="39"/>
  <c r="DY348" i="39"/>
  <c r="DY349" i="39"/>
  <c r="DY350" i="39"/>
  <c r="DY351" i="39"/>
  <c r="DY352" i="39"/>
  <c r="DY353" i="39"/>
  <c r="DY354" i="39"/>
  <c r="DZ330" i="39"/>
  <c r="DZ331" i="39"/>
  <c r="DZ332" i="39"/>
  <c r="DZ333" i="39"/>
  <c r="DZ334" i="39"/>
  <c r="DZ335" i="39"/>
  <c r="DZ336" i="39"/>
  <c r="DZ337" i="39"/>
  <c r="DZ338" i="39"/>
  <c r="DZ339" i="39"/>
  <c r="DZ340" i="39"/>
  <c r="DZ341" i="39"/>
  <c r="DZ342" i="39"/>
  <c r="DZ343" i="39"/>
  <c r="DZ344" i="39"/>
  <c r="DZ345" i="39"/>
  <c r="DZ346" i="39"/>
  <c r="DZ347" i="39"/>
  <c r="DZ348" i="39"/>
  <c r="DZ349" i="39"/>
  <c r="DZ350" i="39"/>
  <c r="DZ351" i="39"/>
  <c r="DZ352" i="39"/>
  <c r="DZ353" i="39"/>
  <c r="DZ354" i="39"/>
  <c r="EA330" i="39"/>
  <c r="EA331" i="39"/>
  <c r="EA332" i="39"/>
  <c r="EA333" i="39"/>
  <c r="EA334" i="39"/>
  <c r="EA335" i="39"/>
  <c r="EA336" i="39"/>
  <c r="EA337" i="39"/>
  <c r="EA338" i="39"/>
  <c r="EA339" i="39"/>
  <c r="EA340" i="39"/>
  <c r="EA341" i="39"/>
  <c r="EA342" i="39"/>
  <c r="EA343" i="39"/>
  <c r="EA344" i="39"/>
  <c r="EA345" i="39"/>
  <c r="EA346" i="39"/>
  <c r="EA347" i="39"/>
  <c r="EA348" i="39"/>
  <c r="EA349" i="39"/>
  <c r="EA350" i="39"/>
  <c r="EA351" i="39"/>
  <c r="EA352" i="39"/>
  <c r="EA353" i="39"/>
  <c r="EA354" i="39"/>
  <c r="EB330" i="39"/>
  <c r="EB331" i="39"/>
  <c r="EB332" i="39"/>
  <c r="EB333" i="39"/>
  <c r="EB334" i="39"/>
  <c r="EB335" i="39"/>
  <c r="EB336" i="39"/>
  <c r="EB337" i="39"/>
  <c r="EB338" i="39"/>
  <c r="EB339" i="39"/>
  <c r="EB340" i="39"/>
  <c r="EB341" i="39"/>
  <c r="EB342" i="39"/>
  <c r="EB343" i="39"/>
  <c r="EB344" i="39"/>
  <c r="EB345" i="39"/>
  <c r="EB346" i="39"/>
  <c r="EB347" i="39"/>
  <c r="EB348" i="39"/>
  <c r="EB349" i="39"/>
  <c r="EB350" i="39"/>
  <c r="EB351" i="39"/>
  <c r="EB352" i="39"/>
  <c r="EB353" i="39"/>
  <c r="EB354" i="39"/>
  <c r="EC330" i="39"/>
  <c r="EC331" i="39"/>
  <c r="EC332" i="39"/>
  <c r="EC333" i="39"/>
  <c r="EC334" i="39"/>
  <c r="EC335" i="39"/>
  <c r="EC336" i="39"/>
  <c r="EC337" i="39"/>
  <c r="EC338" i="39"/>
  <c r="EC339" i="39"/>
  <c r="EC340" i="39"/>
  <c r="EC341" i="39"/>
  <c r="EC342" i="39"/>
  <c r="EC343" i="39"/>
  <c r="EC344" i="39"/>
  <c r="EC345" i="39"/>
  <c r="EC346" i="39"/>
  <c r="EC347" i="39"/>
  <c r="EC348" i="39"/>
  <c r="EC349" i="39"/>
  <c r="EC350" i="39"/>
  <c r="EC351" i="39"/>
  <c r="EC352" i="39"/>
  <c r="EC353" i="39"/>
  <c r="EC354" i="39"/>
  <c r="ED354" i="39"/>
  <c r="CF354" i="39"/>
  <c r="ED353" i="39"/>
  <c r="ED352" i="39"/>
  <c r="ED351" i="39"/>
  <c r="ED350" i="39"/>
  <c r="ED349" i="39"/>
  <c r="ED348" i="39"/>
  <c r="ED347" i="39"/>
  <c r="ED346" i="39"/>
  <c r="ED345" i="39"/>
  <c r="ED344" i="39"/>
  <c r="ED343" i="39"/>
  <c r="ED342" i="39"/>
  <c r="ED341" i="39"/>
  <c r="ED340" i="39"/>
  <c r="ED339" i="39"/>
  <c r="ED338" i="39"/>
  <c r="ED337" i="39"/>
  <c r="ED336" i="39"/>
  <c r="ED335" i="39"/>
  <c r="ED334" i="39"/>
  <c r="ED333" i="39"/>
  <c r="ED332" i="39"/>
  <c r="ED331" i="39"/>
  <c r="ED330" i="39"/>
  <c r="I329" i="39"/>
  <c r="H329" i="39"/>
  <c r="G329" i="39"/>
  <c r="F329" i="39"/>
  <c r="E329" i="39"/>
  <c r="DY307" i="39"/>
  <c r="DY308" i="39"/>
  <c r="DY309" i="39"/>
  <c r="DY310" i="39"/>
  <c r="DY311" i="39"/>
  <c r="DY312" i="39"/>
  <c r="DY313" i="39"/>
  <c r="DY314" i="39"/>
  <c r="DY315" i="39"/>
  <c r="DY316" i="39"/>
  <c r="DY317" i="39"/>
  <c r="DY318" i="39"/>
  <c r="DY319" i="39"/>
  <c r="DY320" i="39"/>
  <c r="DY321" i="39"/>
  <c r="DY322" i="39"/>
  <c r="DY323" i="39"/>
  <c r="DY324" i="39"/>
  <c r="DY325" i="39"/>
  <c r="DY326" i="39"/>
  <c r="DY327" i="39"/>
  <c r="DZ307" i="39"/>
  <c r="DZ308" i="39"/>
  <c r="DZ309" i="39"/>
  <c r="DZ310" i="39"/>
  <c r="DZ311" i="39"/>
  <c r="DZ312" i="39"/>
  <c r="DZ313" i="39"/>
  <c r="DZ314" i="39"/>
  <c r="DZ315" i="39"/>
  <c r="DZ316" i="39"/>
  <c r="DZ317" i="39"/>
  <c r="DZ318" i="39"/>
  <c r="DZ319" i="39"/>
  <c r="DZ320" i="39"/>
  <c r="DZ321" i="39"/>
  <c r="DZ322" i="39"/>
  <c r="DZ323" i="39"/>
  <c r="DZ324" i="39"/>
  <c r="DZ325" i="39"/>
  <c r="DZ326" i="39"/>
  <c r="DZ327" i="39"/>
  <c r="EA307" i="39"/>
  <c r="EA308" i="39"/>
  <c r="EA309" i="39"/>
  <c r="EA310" i="39"/>
  <c r="EA311" i="39"/>
  <c r="EA312" i="39"/>
  <c r="EA313" i="39"/>
  <c r="EA314" i="39"/>
  <c r="EA315" i="39"/>
  <c r="EA316" i="39"/>
  <c r="EA317" i="39"/>
  <c r="EA318" i="39"/>
  <c r="EA319" i="39"/>
  <c r="EA320" i="39"/>
  <c r="EA321" i="39"/>
  <c r="EA322" i="39"/>
  <c r="EA323" i="39"/>
  <c r="EA324" i="39"/>
  <c r="EA325" i="39"/>
  <c r="EA326" i="39"/>
  <c r="EA327" i="39"/>
  <c r="EB307" i="39"/>
  <c r="EB308" i="39"/>
  <c r="EB309" i="39"/>
  <c r="EB310" i="39"/>
  <c r="EB311" i="39"/>
  <c r="EB312" i="39"/>
  <c r="EB313" i="39"/>
  <c r="EB314" i="39"/>
  <c r="EB315" i="39"/>
  <c r="EB316" i="39"/>
  <c r="EB317" i="39"/>
  <c r="EB318" i="39"/>
  <c r="EB319" i="39"/>
  <c r="EB320" i="39"/>
  <c r="EB321" i="39"/>
  <c r="EB322" i="39"/>
  <c r="EB323" i="39"/>
  <c r="EB324" i="39"/>
  <c r="EB325" i="39"/>
  <c r="EB326" i="39"/>
  <c r="EB327" i="39"/>
  <c r="EC307" i="39"/>
  <c r="EC308" i="39"/>
  <c r="EC309" i="39"/>
  <c r="EC310" i="39"/>
  <c r="EC311" i="39"/>
  <c r="EC312" i="39"/>
  <c r="EC313" i="39"/>
  <c r="EC314" i="39"/>
  <c r="EC315" i="39"/>
  <c r="EC316" i="39"/>
  <c r="EC317" i="39"/>
  <c r="EC318" i="39"/>
  <c r="EC319" i="39"/>
  <c r="EC320" i="39"/>
  <c r="EC321" i="39"/>
  <c r="EC322" i="39"/>
  <c r="EC323" i="39"/>
  <c r="EC324" i="39"/>
  <c r="EC325" i="39"/>
  <c r="EC326" i="39"/>
  <c r="EC327" i="39"/>
  <c r="ED327" i="39"/>
  <c r="CF327" i="39"/>
  <c r="ED326" i="39"/>
  <c r="ED325" i="39"/>
  <c r="ED324" i="39"/>
  <c r="ED323" i="39"/>
  <c r="ED322" i="39"/>
  <c r="ED321" i="39"/>
  <c r="ED320" i="39"/>
  <c r="ED319" i="39"/>
  <c r="ED318" i="39"/>
  <c r="ED317" i="39"/>
  <c r="ED316" i="39"/>
  <c r="ED315" i="39"/>
  <c r="ED314" i="39"/>
  <c r="ED313" i="39"/>
  <c r="ED312" i="39"/>
  <c r="ED311" i="39"/>
  <c r="ED310" i="39"/>
  <c r="ED309" i="39"/>
  <c r="ED308" i="39"/>
  <c r="ED307" i="39"/>
  <c r="I306" i="39"/>
  <c r="H306" i="39"/>
  <c r="G306" i="39"/>
  <c r="F306" i="39"/>
  <c r="E306" i="39"/>
  <c r="C305" i="39"/>
  <c r="DY284" i="39"/>
  <c r="DY285" i="39"/>
  <c r="DY286" i="39"/>
  <c r="DY287" i="39"/>
  <c r="DY288" i="39"/>
  <c r="DY289" i="39"/>
  <c r="DY290" i="39"/>
  <c r="DY291" i="39"/>
  <c r="DY292" i="39"/>
  <c r="DY293" i="39"/>
  <c r="DY294" i="39"/>
  <c r="DY295" i="39"/>
  <c r="DY296" i="39"/>
  <c r="DY297" i="39"/>
  <c r="DY298" i="39"/>
  <c r="DY299" i="39"/>
  <c r="DY300" i="39"/>
  <c r="DY301" i="39"/>
  <c r="DY302" i="39"/>
  <c r="DY303" i="39"/>
  <c r="DY304" i="39"/>
  <c r="DZ284" i="39"/>
  <c r="DZ285" i="39"/>
  <c r="DZ286" i="39"/>
  <c r="DZ287" i="39"/>
  <c r="DZ288" i="39"/>
  <c r="DZ289" i="39"/>
  <c r="DZ290" i="39"/>
  <c r="DZ291" i="39"/>
  <c r="DZ292" i="39"/>
  <c r="DZ293" i="39"/>
  <c r="DZ294" i="39"/>
  <c r="DZ295" i="39"/>
  <c r="DZ296" i="39"/>
  <c r="DZ297" i="39"/>
  <c r="DZ298" i="39"/>
  <c r="DZ299" i="39"/>
  <c r="DZ300" i="39"/>
  <c r="DZ301" i="39"/>
  <c r="DZ302" i="39"/>
  <c r="DZ303" i="39"/>
  <c r="DZ304" i="39"/>
  <c r="EA284" i="39"/>
  <c r="EA285" i="39"/>
  <c r="EA286" i="39"/>
  <c r="EA287" i="39"/>
  <c r="EA288" i="39"/>
  <c r="EA289" i="39"/>
  <c r="EA290" i="39"/>
  <c r="EA291" i="39"/>
  <c r="EA292" i="39"/>
  <c r="EA293" i="39"/>
  <c r="EA294" i="39"/>
  <c r="EA295" i="39"/>
  <c r="EA296" i="39"/>
  <c r="EA297" i="39"/>
  <c r="EA298" i="39"/>
  <c r="EA299" i="39"/>
  <c r="EA300" i="39"/>
  <c r="EA301" i="39"/>
  <c r="EA302" i="39"/>
  <c r="EA303" i="39"/>
  <c r="EA304" i="39"/>
  <c r="EB284" i="39"/>
  <c r="EB285" i="39"/>
  <c r="EB286" i="39"/>
  <c r="EB287" i="39"/>
  <c r="EB288" i="39"/>
  <c r="EB289" i="39"/>
  <c r="EB290" i="39"/>
  <c r="EB291" i="39"/>
  <c r="EB292" i="39"/>
  <c r="EB293" i="39"/>
  <c r="EB294" i="39"/>
  <c r="EB295" i="39"/>
  <c r="EB296" i="39"/>
  <c r="EB297" i="39"/>
  <c r="EB298" i="39"/>
  <c r="EB299" i="39"/>
  <c r="EB300" i="39"/>
  <c r="EB301" i="39"/>
  <c r="EB302" i="39"/>
  <c r="EB303" i="39"/>
  <c r="EB304" i="39"/>
  <c r="EC284" i="39"/>
  <c r="EC285" i="39"/>
  <c r="EC286" i="39"/>
  <c r="EC287" i="39"/>
  <c r="EC288" i="39"/>
  <c r="EC289" i="39"/>
  <c r="EC290" i="39"/>
  <c r="EC291" i="39"/>
  <c r="EC292" i="39"/>
  <c r="EC293" i="39"/>
  <c r="EC294" i="39"/>
  <c r="EC295" i="39"/>
  <c r="EC296" i="39"/>
  <c r="EC297" i="39"/>
  <c r="EC298" i="39"/>
  <c r="EC299" i="39"/>
  <c r="EC300" i="39"/>
  <c r="EC301" i="39"/>
  <c r="EC302" i="39"/>
  <c r="EC303" i="39"/>
  <c r="EC304" i="39"/>
  <c r="ED304" i="39"/>
  <c r="BU304" i="39"/>
  <c r="ED303" i="39"/>
  <c r="ED302" i="39"/>
  <c r="ED301" i="39"/>
  <c r="ED300" i="39"/>
  <c r="ED299" i="39"/>
  <c r="ED298" i="39"/>
  <c r="ED297" i="39"/>
  <c r="ED296" i="39"/>
  <c r="ED295" i="39"/>
  <c r="ED294" i="39"/>
  <c r="ED293" i="39"/>
  <c r="ED292" i="39"/>
  <c r="ED291" i="39"/>
  <c r="ED290" i="39"/>
  <c r="ED289" i="39"/>
  <c r="ED288" i="39"/>
  <c r="ED287" i="39"/>
  <c r="ED286" i="39"/>
  <c r="ED285" i="39"/>
  <c r="ED284" i="39"/>
  <c r="I283" i="39"/>
  <c r="H283" i="39"/>
  <c r="G283" i="39"/>
  <c r="F283" i="39"/>
  <c r="E283" i="39"/>
  <c r="DY261" i="39"/>
  <c r="DY262" i="39"/>
  <c r="DY263" i="39"/>
  <c r="DY264" i="39"/>
  <c r="DY265" i="39"/>
  <c r="DY266" i="39"/>
  <c r="DY267" i="39"/>
  <c r="DY268" i="39"/>
  <c r="DY269" i="39"/>
  <c r="DY270" i="39"/>
  <c r="DY271" i="39"/>
  <c r="DY272" i="39"/>
  <c r="DY273" i="39"/>
  <c r="DY274" i="39"/>
  <c r="DY275" i="39"/>
  <c r="DY276" i="39"/>
  <c r="DY277" i="39"/>
  <c r="DY278" i="39"/>
  <c r="DY279" i="39"/>
  <c r="DY280" i="39"/>
  <c r="DY281" i="39"/>
  <c r="DZ261" i="39"/>
  <c r="DZ262" i="39"/>
  <c r="DZ263" i="39"/>
  <c r="DZ264" i="39"/>
  <c r="DZ265" i="39"/>
  <c r="DZ266" i="39"/>
  <c r="DZ267" i="39"/>
  <c r="DZ268" i="39"/>
  <c r="DZ269" i="39"/>
  <c r="DZ270" i="39"/>
  <c r="DZ271" i="39"/>
  <c r="DZ272" i="39"/>
  <c r="DZ273" i="39"/>
  <c r="DZ274" i="39"/>
  <c r="DZ275" i="39"/>
  <c r="DZ276" i="39"/>
  <c r="DZ277" i="39"/>
  <c r="DZ278" i="39"/>
  <c r="DZ279" i="39"/>
  <c r="DZ280" i="39"/>
  <c r="DZ281" i="39"/>
  <c r="EA261" i="39"/>
  <c r="EA262" i="39"/>
  <c r="EA263" i="39"/>
  <c r="EA264" i="39"/>
  <c r="EA265" i="39"/>
  <c r="EA266" i="39"/>
  <c r="EA267" i="39"/>
  <c r="EA268" i="39"/>
  <c r="EA269" i="39"/>
  <c r="EA270" i="39"/>
  <c r="EA271" i="39"/>
  <c r="EA272" i="39"/>
  <c r="EA273" i="39"/>
  <c r="EA274" i="39"/>
  <c r="EA275" i="39"/>
  <c r="EA276" i="39"/>
  <c r="EA277" i="39"/>
  <c r="EA278" i="39"/>
  <c r="EA279" i="39"/>
  <c r="EA280" i="39"/>
  <c r="EA281" i="39"/>
  <c r="EB261" i="39"/>
  <c r="EB262" i="39"/>
  <c r="EB263" i="39"/>
  <c r="EB264" i="39"/>
  <c r="EB265" i="39"/>
  <c r="EB266" i="39"/>
  <c r="EB267" i="39"/>
  <c r="EB268" i="39"/>
  <c r="EB269" i="39"/>
  <c r="EB270" i="39"/>
  <c r="EB271" i="39"/>
  <c r="EB272" i="39"/>
  <c r="EB273" i="39"/>
  <c r="EB274" i="39"/>
  <c r="EB275" i="39"/>
  <c r="EB276" i="39"/>
  <c r="EB277" i="39"/>
  <c r="EB278" i="39"/>
  <c r="EB279" i="39"/>
  <c r="EB280" i="39"/>
  <c r="EB281" i="39"/>
  <c r="EC261" i="39"/>
  <c r="EC262" i="39"/>
  <c r="EC263" i="39"/>
  <c r="EC264" i="39"/>
  <c r="EC265" i="39"/>
  <c r="EC266" i="39"/>
  <c r="EC267" i="39"/>
  <c r="EC268" i="39"/>
  <c r="EC269" i="39"/>
  <c r="EC270" i="39"/>
  <c r="EC271" i="39"/>
  <c r="EC272" i="39"/>
  <c r="EC273" i="39"/>
  <c r="EC274" i="39"/>
  <c r="EC275" i="39"/>
  <c r="EC276" i="39"/>
  <c r="EC277" i="39"/>
  <c r="EC278" i="39"/>
  <c r="EC279" i="39"/>
  <c r="EC280" i="39"/>
  <c r="EC281" i="39"/>
  <c r="ED281" i="39"/>
  <c r="BU281" i="39"/>
  <c r="ED280" i="39"/>
  <c r="ED279" i="39"/>
  <c r="ED278" i="39"/>
  <c r="ED277" i="39"/>
  <c r="ED276" i="39"/>
  <c r="ED275" i="39"/>
  <c r="ED274" i="39"/>
  <c r="ED273" i="39"/>
  <c r="ED272" i="39"/>
  <c r="ED271" i="39"/>
  <c r="ED270" i="39"/>
  <c r="ED269" i="39"/>
  <c r="ED268" i="39"/>
  <c r="ED267" i="39"/>
  <c r="ED266" i="39"/>
  <c r="ED265" i="39"/>
  <c r="ED264" i="39"/>
  <c r="ED263" i="39"/>
  <c r="ED262" i="39"/>
  <c r="ED261" i="39"/>
  <c r="I260" i="39"/>
  <c r="H260" i="39"/>
  <c r="G260" i="39"/>
  <c r="F260" i="39"/>
  <c r="E260" i="39"/>
  <c r="C259" i="39"/>
  <c r="DY234" i="39"/>
  <c r="DY235" i="39"/>
  <c r="DY236" i="39"/>
  <c r="DY237" i="39"/>
  <c r="DY238" i="39"/>
  <c r="DY239" i="39"/>
  <c r="DY240" i="39"/>
  <c r="DY241" i="39"/>
  <c r="DY242" i="39"/>
  <c r="DY243" i="39"/>
  <c r="DY244" i="39"/>
  <c r="DY245" i="39"/>
  <c r="DY246" i="39"/>
  <c r="DY247" i="39"/>
  <c r="DY248" i="39"/>
  <c r="DY249" i="39"/>
  <c r="DY250" i="39"/>
  <c r="DY251" i="39"/>
  <c r="DY252" i="39"/>
  <c r="DY253" i="39"/>
  <c r="DY254" i="39"/>
  <c r="DY255" i="39"/>
  <c r="DY256" i="39"/>
  <c r="DY257" i="39"/>
  <c r="DY258" i="39"/>
  <c r="DZ234" i="39"/>
  <c r="DZ235" i="39"/>
  <c r="DZ236" i="39"/>
  <c r="DZ237" i="39"/>
  <c r="DZ238" i="39"/>
  <c r="DZ239" i="39"/>
  <c r="DZ240" i="39"/>
  <c r="DZ241" i="39"/>
  <c r="DZ242" i="39"/>
  <c r="DZ243" i="39"/>
  <c r="DZ244" i="39"/>
  <c r="DZ245" i="39"/>
  <c r="DZ246" i="39"/>
  <c r="DZ247" i="39"/>
  <c r="DZ248" i="39"/>
  <c r="DZ249" i="39"/>
  <c r="DZ250" i="39"/>
  <c r="DZ251" i="39"/>
  <c r="DZ252" i="39"/>
  <c r="DZ253" i="39"/>
  <c r="DZ254" i="39"/>
  <c r="DZ255" i="39"/>
  <c r="DZ256" i="39"/>
  <c r="DZ257" i="39"/>
  <c r="DZ258" i="39"/>
  <c r="EA234" i="39"/>
  <c r="EA235" i="39"/>
  <c r="EA236" i="39"/>
  <c r="EA237" i="39"/>
  <c r="EA238" i="39"/>
  <c r="EA239" i="39"/>
  <c r="EA240" i="39"/>
  <c r="EA241" i="39"/>
  <c r="EA242" i="39"/>
  <c r="EA243" i="39"/>
  <c r="EA244" i="39"/>
  <c r="EA245" i="39"/>
  <c r="EA246" i="39"/>
  <c r="EA247" i="39"/>
  <c r="EA248" i="39"/>
  <c r="EA249" i="39"/>
  <c r="EA250" i="39"/>
  <c r="EA251" i="39"/>
  <c r="EA252" i="39"/>
  <c r="EA253" i="39"/>
  <c r="EA254" i="39"/>
  <c r="EA255" i="39"/>
  <c r="EA256" i="39"/>
  <c r="EA257" i="39"/>
  <c r="EA258" i="39"/>
  <c r="EB234" i="39"/>
  <c r="EB235" i="39"/>
  <c r="EB236" i="39"/>
  <c r="EB237" i="39"/>
  <c r="EB238" i="39"/>
  <c r="EB239" i="39"/>
  <c r="EB240" i="39"/>
  <c r="EB241" i="39"/>
  <c r="EB242" i="39"/>
  <c r="EB243" i="39"/>
  <c r="EB244" i="39"/>
  <c r="EB245" i="39"/>
  <c r="EB246" i="39"/>
  <c r="EB247" i="39"/>
  <c r="EB248" i="39"/>
  <c r="EB249" i="39"/>
  <c r="EB250" i="39"/>
  <c r="EB251" i="39"/>
  <c r="EB252" i="39"/>
  <c r="EB253" i="39"/>
  <c r="EB254" i="39"/>
  <c r="EB255" i="39"/>
  <c r="EB256" i="39"/>
  <c r="EB257" i="39"/>
  <c r="EB258" i="39"/>
  <c r="EC234" i="39"/>
  <c r="EC235" i="39"/>
  <c r="EC236" i="39"/>
  <c r="EC237" i="39"/>
  <c r="EC238" i="39"/>
  <c r="EC239" i="39"/>
  <c r="EC240" i="39"/>
  <c r="EC241" i="39"/>
  <c r="EC242" i="39"/>
  <c r="EC243" i="39"/>
  <c r="EC244" i="39"/>
  <c r="EC245" i="39"/>
  <c r="EC246" i="39"/>
  <c r="EC247" i="39"/>
  <c r="EC248" i="39"/>
  <c r="EC249" i="39"/>
  <c r="EC250" i="39"/>
  <c r="EC251" i="39"/>
  <c r="EC252" i="39"/>
  <c r="EC253" i="39"/>
  <c r="EC254" i="39"/>
  <c r="EC255" i="39"/>
  <c r="EC256" i="39"/>
  <c r="EC257" i="39"/>
  <c r="EC258" i="39"/>
  <c r="ED258" i="39"/>
  <c r="BJ258" i="39"/>
  <c r="ED257" i="39"/>
  <c r="ED256" i="39"/>
  <c r="ED255" i="39"/>
  <c r="ED254" i="39"/>
  <c r="ED253" i="39"/>
  <c r="ED252" i="39"/>
  <c r="ED251" i="39"/>
  <c r="ED250" i="39"/>
  <c r="ED249" i="39"/>
  <c r="ED248" i="39"/>
  <c r="ED247" i="39"/>
  <c r="ED246" i="39"/>
  <c r="ED245" i="39"/>
  <c r="ED244" i="39"/>
  <c r="ED243" i="39"/>
  <c r="ED242" i="39"/>
  <c r="ED241" i="39"/>
  <c r="ED240" i="39"/>
  <c r="ED239" i="39"/>
  <c r="ED238" i="39"/>
  <c r="ED237" i="39"/>
  <c r="ED236" i="39"/>
  <c r="ED235" i="39"/>
  <c r="ED234" i="39"/>
  <c r="I233" i="39"/>
  <c r="H233" i="39"/>
  <c r="G233" i="39"/>
  <c r="F233" i="39"/>
  <c r="E233" i="39"/>
  <c r="DY211" i="39"/>
  <c r="DY212" i="39"/>
  <c r="DY213" i="39"/>
  <c r="DY214" i="39"/>
  <c r="DY215" i="39"/>
  <c r="DY216" i="39"/>
  <c r="DY217" i="39"/>
  <c r="DY218" i="39"/>
  <c r="DY219" i="39"/>
  <c r="DY220" i="39"/>
  <c r="DY221" i="39"/>
  <c r="DY222" i="39"/>
  <c r="DY223" i="39"/>
  <c r="DY224" i="39"/>
  <c r="DY225" i="39"/>
  <c r="DY226" i="39"/>
  <c r="DY227" i="39"/>
  <c r="DY228" i="39"/>
  <c r="DY229" i="39"/>
  <c r="DY230" i="39"/>
  <c r="DY231" i="39"/>
  <c r="DZ211" i="39"/>
  <c r="DZ212" i="39"/>
  <c r="DZ213" i="39"/>
  <c r="DZ214" i="39"/>
  <c r="DZ215" i="39"/>
  <c r="DZ216" i="39"/>
  <c r="DZ217" i="39"/>
  <c r="DZ218" i="39"/>
  <c r="DZ219" i="39"/>
  <c r="DZ220" i="39"/>
  <c r="DZ221" i="39"/>
  <c r="DZ222" i="39"/>
  <c r="DZ223" i="39"/>
  <c r="DZ224" i="39"/>
  <c r="DZ225" i="39"/>
  <c r="DZ226" i="39"/>
  <c r="DZ227" i="39"/>
  <c r="DZ228" i="39"/>
  <c r="DZ229" i="39"/>
  <c r="DZ230" i="39"/>
  <c r="DZ231" i="39"/>
  <c r="EA211" i="39"/>
  <c r="EA212" i="39"/>
  <c r="EA213" i="39"/>
  <c r="EA214" i="39"/>
  <c r="EA215" i="39"/>
  <c r="EA216" i="39"/>
  <c r="EA217" i="39"/>
  <c r="EA218" i="39"/>
  <c r="EA219" i="39"/>
  <c r="EA220" i="39"/>
  <c r="EA221" i="39"/>
  <c r="EA222" i="39"/>
  <c r="EA223" i="39"/>
  <c r="EA224" i="39"/>
  <c r="EA225" i="39"/>
  <c r="EA226" i="39"/>
  <c r="EA227" i="39"/>
  <c r="EA228" i="39"/>
  <c r="EA229" i="39"/>
  <c r="EA230" i="39"/>
  <c r="EA231" i="39"/>
  <c r="EB211" i="39"/>
  <c r="EB212" i="39"/>
  <c r="EB213" i="39"/>
  <c r="EB214" i="39"/>
  <c r="EB215" i="39"/>
  <c r="EB216" i="39"/>
  <c r="EB217" i="39"/>
  <c r="EB218" i="39"/>
  <c r="EB219" i="39"/>
  <c r="EB220" i="39"/>
  <c r="EB221" i="39"/>
  <c r="EB222" i="39"/>
  <c r="EB223" i="39"/>
  <c r="EB224" i="39"/>
  <c r="EB225" i="39"/>
  <c r="EB226" i="39"/>
  <c r="EB227" i="39"/>
  <c r="EB228" i="39"/>
  <c r="EB229" i="39"/>
  <c r="EB230" i="39"/>
  <c r="EB231" i="39"/>
  <c r="EC211" i="39"/>
  <c r="EC212" i="39"/>
  <c r="EC213" i="39"/>
  <c r="EC214" i="39"/>
  <c r="EC215" i="39"/>
  <c r="EC216" i="39"/>
  <c r="EC217" i="39"/>
  <c r="EC218" i="39"/>
  <c r="EC219" i="39"/>
  <c r="EC220" i="39"/>
  <c r="EC221" i="39"/>
  <c r="EC222" i="39"/>
  <c r="EC223" i="39"/>
  <c r="EC224" i="39"/>
  <c r="EC225" i="39"/>
  <c r="EC226" i="39"/>
  <c r="EC227" i="39"/>
  <c r="EC228" i="39"/>
  <c r="EC229" i="39"/>
  <c r="EC230" i="39"/>
  <c r="EC231" i="39"/>
  <c r="ED231" i="39"/>
  <c r="BJ231" i="39"/>
  <c r="ED230" i="39"/>
  <c r="ED229" i="39"/>
  <c r="ED228" i="39"/>
  <c r="ED227" i="39"/>
  <c r="ED226" i="39"/>
  <c r="ED225" i="39"/>
  <c r="ED224" i="39"/>
  <c r="ED223" i="39"/>
  <c r="ED222" i="39"/>
  <c r="ED221" i="39"/>
  <c r="ED220" i="39"/>
  <c r="ED219" i="39"/>
  <c r="ED218" i="39"/>
  <c r="ED217" i="39"/>
  <c r="ED216" i="39"/>
  <c r="ED215" i="39"/>
  <c r="ED214" i="39"/>
  <c r="ED213" i="39"/>
  <c r="ED212" i="39"/>
  <c r="ED211" i="39"/>
  <c r="I210" i="39"/>
  <c r="H210" i="39"/>
  <c r="G210" i="39"/>
  <c r="F210" i="39"/>
  <c r="E210" i="39"/>
  <c r="C209" i="39"/>
  <c r="DY188" i="39"/>
  <c r="DY189" i="39"/>
  <c r="DY190" i="39"/>
  <c r="DY191" i="39"/>
  <c r="DY192" i="39"/>
  <c r="DY193" i="39"/>
  <c r="DY194" i="39"/>
  <c r="DY195" i="39"/>
  <c r="DY196" i="39"/>
  <c r="DY197" i="39"/>
  <c r="DY198" i="39"/>
  <c r="DY199" i="39"/>
  <c r="DY200" i="39"/>
  <c r="DY201" i="39"/>
  <c r="DY202" i="39"/>
  <c r="DY203" i="39"/>
  <c r="DY204" i="39"/>
  <c r="DY205" i="39"/>
  <c r="DY206" i="39"/>
  <c r="DY207" i="39"/>
  <c r="DY208" i="39"/>
  <c r="DZ188" i="39"/>
  <c r="DZ189" i="39"/>
  <c r="DZ190" i="39"/>
  <c r="DZ191" i="39"/>
  <c r="DZ192" i="39"/>
  <c r="DZ193" i="39"/>
  <c r="DZ194" i="39"/>
  <c r="DZ195" i="39"/>
  <c r="DZ196" i="39"/>
  <c r="DZ197" i="39"/>
  <c r="DZ198" i="39"/>
  <c r="DZ199" i="39"/>
  <c r="DZ200" i="39"/>
  <c r="DZ201" i="39"/>
  <c r="DZ202" i="39"/>
  <c r="DZ203" i="39"/>
  <c r="DZ204" i="39"/>
  <c r="DZ205" i="39"/>
  <c r="DZ206" i="39"/>
  <c r="DZ207" i="39"/>
  <c r="DZ208" i="39"/>
  <c r="EA188" i="39"/>
  <c r="EA189" i="39"/>
  <c r="EA190" i="39"/>
  <c r="EA191" i="39"/>
  <c r="EA192" i="39"/>
  <c r="EA193" i="39"/>
  <c r="EA194" i="39"/>
  <c r="EA195" i="39"/>
  <c r="EA196" i="39"/>
  <c r="EA197" i="39"/>
  <c r="EA198" i="39"/>
  <c r="EA199" i="39"/>
  <c r="EA200" i="39"/>
  <c r="EA201" i="39"/>
  <c r="EA202" i="39"/>
  <c r="EA203" i="39"/>
  <c r="EA204" i="39"/>
  <c r="EA205" i="39"/>
  <c r="EA206" i="39"/>
  <c r="EA207" i="39"/>
  <c r="EA208" i="39"/>
  <c r="EB188" i="39"/>
  <c r="EB189" i="39"/>
  <c r="EB190" i="39"/>
  <c r="EB191" i="39"/>
  <c r="EB192" i="39"/>
  <c r="EB193" i="39"/>
  <c r="EB194" i="39"/>
  <c r="EB195" i="39"/>
  <c r="EB196" i="39"/>
  <c r="EB197" i="39"/>
  <c r="EB198" i="39"/>
  <c r="EB199" i="39"/>
  <c r="EB200" i="39"/>
  <c r="EB201" i="39"/>
  <c r="EB202" i="39"/>
  <c r="EB203" i="39"/>
  <c r="EB204" i="39"/>
  <c r="EB205" i="39"/>
  <c r="EB206" i="39"/>
  <c r="EB207" i="39"/>
  <c r="EB208" i="39"/>
  <c r="EC188" i="39"/>
  <c r="EC189" i="39"/>
  <c r="EC190" i="39"/>
  <c r="EC191" i="39"/>
  <c r="EC192" i="39"/>
  <c r="EC193" i="39"/>
  <c r="EC194" i="39"/>
  <c r="EC195" i="39"/>
  <c r="EC196" i="39"/>
  <c r="EC197" i="39"/>
  <c r="EC198" i="39"/>
  <c r="EC199" i="39"/>
  <c r="EC200" i="39"/>
  <c r="EC201" i="39"/>
  <c r="EC202" i="39"/>
  <c r="EC203" i="39"/>
  <c r="EC204" i="39"/>
  <c r="EC205" i="39"/>
  <c r="EC206" i="39"/>
  <c r="EC207" i="39"/>
  <c r="EC208" i="39"/>
  <c r="ED208" i="39"/>
  <c r="AY208" i="39"/>
  <c r="ED207" i="39"/>
  <c r="ED206" i="39"/>
  <c r="ED205" i="39"/>
  <c r="ED204" i="39"/>
  <c r="ED203" i="39"/>
  <c r="ED202" i="39"/>
  <c r="ED201" i="39"/>
  <c r="ED200" i="39"/>
  <c r="ED199" i="39"/>
  <c r="ED198" i="39"/>
  <c r="ED197" i="39"/>
  <c r="ED196" i="39"/>
  <c r="ED195" i="39"/>
  <c r="ED194" i="39"/>
  <c r="ED193" i="39"/>
  <c r="ED192" i="39"/>
  <c r="ED191" i="39"/>
  <c r="ED190" i="39"/>
  <c r="ED189" i="39"/>
  <c r="ED188" i="39"/>
  <c r="I187" i="39"/>
  <c r="H187" i="39"/>
  <c r="G187" i="39"/>
  <c r="F187" i="39"/>
  <c r="E187" i="39"/>
  <c r="DY165" i="39"/>
  <c r="DY166" i="39"/>
  <c r="DY167" i="39"/>
  <c r="DY168" i="39"/>
  <c r="DY169" i="39"/>
  <c r="DY170" i="39"/>
  <c r="DY171" i="39"/>
  <c r="DY172" i="39"/>
  <c r="DY173" i="39"/>
  <c r="DY174" i="39"/>
  <c r="DY175" i="39"/>
  <c r="DY176" i="39"/>
  <c r="DY177" i="39"/>
  <c r="DY178" i="39"/>
  <c r="DY179" i="39"/>
  <c r="DY180" i="39"/>
  <c r="DY181" i="39"/>
  <c r="DY182" i="39"/>
  <c r="DY183" i="39"/>
  <c r="DY184" i="39"/>
  <c r="DY185" i="39"/>
  <c r="DZ165" i="39"/>
  <c r="DZ166" i="39"/>
  <c r="DZ167" i="39"/>
  <c r="DZ168" i="39"/>
  <c r="DZ169" i="39"/>
  <c r="DZ170" i="39"/>
  <c r="DZ171" i="39"/>
  <c r="DZ172" i="39"/>
  <c r="DZ173" i="39"/>
  <c r="DZ174" i="39"/>
  <c r="DZ175" i="39"/>
  <c r="DZ176" i="39"/>
  <c r="DZ177" i="39"/>
  <c r="DZ178" i="39"/>
  <c r="DZ179" i="39"/>
  <c r="DZ180" i="39"/>
  <c r="DZ181" i="39"/>
  <c r="DZ182" i="39"/>
  <c r="DZ183" i="39"/>
  <c r="DZ184" i="39"/>
  <c r="DZ185" i="39"/>
  <c r="EA165" i="39"/>
  <c r="EA166" i="39"/>
  <c r="EA167" i="39"/>
  <c r="EA168" i="39"/>
  <c r="EA169" i="39"/>
  <c r="EA170" i="39"/>
  <c r="EA171" i="39"/>
  <c r="EA172" i="39"/>
  <c r="EA173" i="39"/>
  <c r="EA174" i="39"/>
  <c r="EA175" i="39"/>
  <c r="EA176" i="39"/>
  <c r="EA177" i="39"/>
  <c r="EA178" i="39"/>
  <c r="EA179" i="39"/>
  <c r="EA180" i="39"/>
  <c r="EA181" i="39"/>
  <c r="EA182" i="39"/>
  <c r="EA183" i="39"/>
  <c r="EA184" i="39"/>
  <c r="EA185" i="39"/>
  <c r="EB165" i="39"/>
  <c r="EB166" i="39"/>
  <c r="EB167" i="39"/>
  <c r="EB168" i="39"/>
  <c r="EB169" i="39"/>
  <c r="EB170" i="39"/>
  <c r="EB171" i="39"/>
  <c r="EB172" i="39"/>
  <c r="EB173" i="39"/>
  <c r="EB174" i="39"/>
  <c r="EB175" i="39"/>
  <c r="EB176" i="39"/>
  <c r="EB177" i="39"/>
  <c r="EB178" i="39"/>
  <c r="EB179" i="39"/>
  <c r="EB180" i="39"/>
  <c r="EB181" i="39"/>
  <c r="EB182" i="39"/>
  <c r="EB183" i="39"/>
  <c r="EB184" i="39"/>
  <c r="EB185" i="39"/>
  <c r="EC165" i="39"/>
  <c r="EC166" i="39"/>
  <c r="EC167" i="39"/>
  <c r="EC168" i="39"/>
  <c r="EC169" i="39"/>
  <c r="EC170" i="39"/>
  <c r="EC171" i="39"/>
  <c r="EC172" i="39"/>
  <c r="EC173" i="39"/>
  <c r="EC174" i="39"/>
  <c r="EC175" i="39"/>
  <c r="EC176" i="39"/>
  <c r="EC177" i="39"/>
  <c r="EC178" i="39"/>
  <c r="EC179" i="39"/>
  <c r="EC180" i="39"/>
  <c r="EC181" i="39"/>
  <c r="EC182" i="39"/>
  <c r="EC183" i="39"/>
  <c r="EC184" i="39"/>
  <c r="EC185" i="39"/>
  <c r="ED185" i="39"/>
  <c r="AY185" i="39"/>
  <c r="ED184" i="39"/>
  <c r="ED183" i="39"/>
  <c r="ED182" i="39"/>
  <c r="ED181" i="39"/>
  <c r="ED180" i="39"/>
  <c r="ED179" i="39"/>
  <c r="ED178" i="39"/>
  <c r="ED177" i="39"/>
  <c r="ED176" i="39"/>
  <c r="ED175" i="39"/>
  <c r="ED174" i="39"/>
  <c r="ED173" i="39"/>
  <c r="ED172" i="39"/>
  <c r="ED171" i="39"/>
  <c r="ED170" i="39"/>
  <c r="ED169" i="39"/>
  <c r="ED168" i="39"/>
  <c r="ED167" i="39"/>
  <c r="ED166" i="39"/>
  <c r="ED165" i="39"/>
  <c r="I164" i="39"/>
  <c r="H164" i="39"/>
  <c r="G164" i="39"/>
  <c r="F164" i="39"/>
  <c r="E164" i="39"/>
  <c r="C163" i="39"/>
  <c r="DY142" i="39"/>
  <c r="DY143" i="39"/>
  <c r="DY144" i="39"/>
  <c r="DY145" i="39"/>
  <c r="DY146" i="39"/>
  <c r="DY147" i="39"/>
  <c r="DY148" i="39"/>
  <c r="DY149" i="39"/>
  <c r="DY150" i="39"/>
  <c r="DY151" i="39"/>
  <c r="DY152" i="39"/>
  <c r="DY153" i="39"/>
  <c r="DY154" i="39"/>
  <c r="DY155" i="39"/>
  <c r="DY156" i="39"/>
  <c r="DY157" i="39"/>
  <c r="DY158" i="39"/>
  <c r="DY159" i="39"/>
  <c r="DY160" i="39"/>
  <c r="DY161" i="39"/>
  <c r="DY162" i="39"/>
  <c r="DZ142" i="39"/>
  <c r="DZ143" i="39"/>
  <c r="DZ144" i="39"/>
  <c r="DZ145" i="39"/>
  <c r="DZ146" i="39"/>
  <c r="DZ147" i="39"/>
  <c r="DZ148" i="39"/>
  <c r="DZ149" i="39"/>
  <c r="DZ150" i="39"/>
  <c r="DZ151" i="39"/>
  <c r="DZ152" i="39"/>
  <c r="DZ153" i="39"/>
  <c r="DZ154" i="39"/>
  <c r="DZ155" i="39"/>
  <c r="DZ156" i="39"/>
  <c r="DZ157" i="39"/>
  <c r="DZ158" i="39"/>
  <c r="DZ159" i="39"/>
  <c r="DZ160" i="39"/>
  <c r="DZ161" i="39"/>
  <c r="DZ162" i="39"/>
  <c r="EA142" i="39"/>
  <c r="EA143" i="39"/>
  <c r="EA144" i="39"/>
  <c r="EA145" i="39"/>
  <c r="EA146" i="39"/>
  <c r="EA147" i="39"/>
  <c r="EA148" i="39"/>
  <c r="EA149" i="39"/>
  <c r="EA150" i="39"/>
  <c r="EA151" i="39"/>
  <c r="EA152" i="39"/>
  <c r="EA153" i="39"/>
  <c r="EA154" i="39"/>
  <c r="EA155" i="39"/>
  <c r="EA156" i="39"/>
  <c r="EA157" i="39"/>
  <c r="EA158" i="39"/>
  <c r="EA159" i="39"/>
  <c r="EA160" i="39"/>
  <c r="EA161" i="39"/>
  <c r="EA162" i="39"/>
  <c r="EB142" i="39"/>
  <c r="EB143" i="39"/>
  <c r="EB144" i="39"/>
  <c r="EB145" i="39"/>
  <c r="EB146" i="39"/>
  <c r="EB147" i="39"/>
  <c r="EB148" i="39"/>
  <c r="EB149" i="39"/>
  <c r="EB150" i="39"/>
  <c r="EB151" i="39"/>
  <c r="EB152" i="39"/>
  <c r="EB153" i="39"/>
  <c r="EB154" i="39"/>
  <c r="EB155" i="39"/>
  <c r="EB156" i="39"/>
  <c r="EB157" i="39"/>
  <c r="EB158" i="39"/>
  <c r="EB159" i="39"/>
  <c r="EB160" i="39"/>
  <c r="EB161" i="39"/>
  <c r="EB162" i="39"/>
  <c r="EC142" i="39"/>
  <c r="EC143" i="39"/>
  <c r="EC144" i="39"/>
  <c r="EC145" i="39"/>
  <c r="EC146" i="39"/>
  <c r="EC147" i="39"/>
  <c r="EC148" i="39"/>
  <c r="EC149" i="39"/>
  <c r="EC150" i="39"/>
  <c r="EC151" i="39"/>
  <c r="EC152" i="39"/>
  <c r="EC153" i="39"/>
  <c r="EC154" i="39"/>
  <c r="EC155" i="39"/>
  <c r="EC156" i="39"/>
  <c r="EC157" i="39"/>
  <c r="EC158" i="39"/>
  <c r="EC159" i="39"/>
  <c r="EC160" i="39"/>
  <c r="EC161" i="39"/>
  <c r="EC162" i="39"/>
  <c r="ED162" i="39"/>
  <c r="AN162" i="39"/>
  <c r="ED161" i="39"/>
  <c r="ED160" i="39"/>
  <c r="ED159" i="39"/>
  <c r="ED158" i="39"/>
  <c r="ED157" i="39"/>
  <c r="ED156" i="39"/>
  <c r="ED155" i="39"/>
  <c r="ED154" i="39"/>
  <c r="ED153" i="39"/>
  <c r="ED152" i="39"/>
  <c r="ED151" i="39"/>
  <c r="ED150" i="39"/>
  <c r="ED149" i="39"/>
  <c r="ED148" i="39"/>
  <c r="ED147" i="39"/>
  <c r="ED146" i="39"/>
  <c r="ED145" i="39"/>
  <c r="ED144" i="39"/>
  <c r="ED143" i="39"/>
  <c r="ED142" i="39"/>
  <c r="I141" i="39"/>
  <c r="H141" i="39"/>
  <c r="G141" i="39"/>
  <c r="F141" i="39"/>
  <c r="E141" i="39"/>
  <c r="DY115" i="39"/>
  <c r="DY116" i="39"/>
  <c r="DY117" i="39"/>
  <c r="DY118" i="39"/>
  <c r="DY119" i="39"/>
  <c r="DY120" i="39"/>
  <c r="DY121" i="39"/>
  <c r="DY122" i="39"/>
  <c r="DY123" i="39"/>
  <c r="DY124" i="39"/>
  <c r="DY125" i="39"/>
  <c r="DY126" i="39"/>
  <c r="DY127" i="39"/>
  <c r="DY128" i="39"/>
  <c r="DY129" i="39"/>
  <c r="DY130" i="39"/>
  <c r="DY131" i="39"/>
  <c r="DY132" i="39"/>
  <c r="DY133" i="39"/>
  <c r="DY134" i="39"/>
  <c r="DY135" i="39"/>
  <c r="DY136" i="39"/>
  <c r="DY137" i="39"/>
  <c r="DY138" i="39"/>
  <c r="DY139" i="39"/>
  <c r="DZ115" i="39"/>
  <c r="DZ116" i="39"/>
  <c r="DZ117" i="39"/>
  <c r="DZ118" i="39"/>
  <c r="DZ119" i="39"/>
  <c r="DZ120" i="39"/>
  <c r="DZ121" i="39"/>
  <c r="DZ122" i="39"/>
  <c r="DZ123" i="39"/>
  <c r="DZ124" i="39"/>
  <c r="DZ125" i="39"/>
  <c r="DZ126" i="39"/>
  <c r="DZ127" i="39"/>
  <c r="DZ128" i="39"/>
  <c r="DZ129" i="39"/>
  <c r="DZ130" i="39"/>
  <c r="DZ131" i="39"/>
  <c r="DZ132" i="39"/>
  <c r="DZ133" i="39"/>
  <c r="DZ134" i="39"/>
  <c r="DZ135" i="39"/>
  <c r="DZ136" i="39"/>
  <c r="DZ137" i="39"/>
  <c r="DZ138" i="39"/>
  <c r="DZ139" i="39"/>
  <c r="EA115" i="39"/>
  <c r="EA116" i="39"/>
  <c r="EA117" i="39"/>
  <c r="EA118" i="39"/>
  <c r="EA119" i="39"/>
  <c r="EA120" i="39"/>
  <c r="EA121" i="39"/>
  <c r="EA122" i="39"/>
  <c r="EA123" i="39"/>
  <c r="EA124" i="39"/>
  <c r="EA125" i="39"/>
  <c r="EA126" i="39"/>
  <c r="EA127" i="39"/>
  <c r="EA128" i="39"/>
  <c r="EA129" i="39"/>
  <c r="EA130" i="39"/>
  <c r="EA131" i="39"/>
  <c r="EA132" i="39"/>
  <c r="EA133" i="39"/>
  <c r="EA134" i="39"/>
  <c r="EA135" i="39"/>
  <c r="EA136" i="39"/>
  <c r="EA137" i="39"/>
  <c r="EA138" i="39"/>
  <c r="EA139" i="39"/>
  <c r="EB115" i="39"/>
  <c r="EB116" i="39"/>
  <c r="EB117" i="39"/>
  <c r="EB118" i="39"/>
  <c r="EB119" i="39"/>
  <c r="EB120" i="39"/>
  <c r="EB121" i="39"/>
  <c r="EB122" i="39"/>
  <c r="EB123" i="39"/>
  <c r="EB124" i="39"/>
  <c r="EB125" i="39"/>
  <c r="EB126" i="39"/>
  <c r="EB127" i="39"/>
  <c r="EB128" i="39"/>
  <c r="EB129" i="39"/>
  <c r="EB130" i="39"/>
  <c r="EB131" i="39"/>
  <c r="EB132" i="39"/>
  <c r="EB133" i="39"/>
  <c r="EB134" i="39"/>
  <c r="EB135" i="39"/>
  <c r="EB136" i="39"/>
  <c r="EB137" i="39"/>
  <c r="EB138" i="39"/>
  <c r="EB139" i="39"/>
  <c r="EC115" i="39"/>
  <c r="EC116" i="39"/>
  <c r="EC117" i="39"/>
  <c r="EC118" i="39"/>
  <c r="EC119" i="39"/>
  <c r="EC120" i="39"/>
  <c r="EC121" i="39"/>
  <c r="EC122" i="39"/>
  <c r="EC123" i="39"/>
  <c r="EC124" i="39"/>
  <c r="EC125" i="39"/>
  <c r="EC126" i="39"/>
  <c r="EC127" i="39"/>
  <c r="EC128" i="39"/>
  <c r="EC129" i="39"/>
  <c r="EC130" i="39"/>
  <c r="EC131" i="39"/>
  <c r="EC132" i="39"/>
  <c r="EC133" i="39"/>
  <c r="EC134" i="39"/>
  <c r="EC135" i="39"/>
  <c r="EC136" i="39"/>
  <c r="EC137" i="39"/>
  <c r="EC138" i="39"/>
  <c r="EC139" i="39"/>
  <c r="ED139" i="39"/>
  <c r="AN139" i="39"/>
  <c r="ED138" i="39"/>
  <c r="ED137" i="39"/>
  <c r="ED136" i="39"/>
  <c r="ED135" i="39"/>
  <c r="ED134" i="39"/>
  <c r="ED133" i="39"/>
  <c r="ED132" i="39"/>
  <c r="ED131" i="39"/>
  <c r="ED130" i="39"/>
  <c r="ED129" i="39"/>
  <c r="ED128" i="39"/>
  <c r="ED127" i="39"/>
  <c r="ED126" i="39"/>
  <c r="ED125" i="39"/>
  <c r="ED124" i="39"/>
  <c r="ED123" i="39"/>
  <c r="ED122" i="39"/>
  <c r="ED121" i="39"/>
  <c r="ED120" i="39"/>
  <c r="ED119" i="39"/>
  <c r="ED118" i="39"/>
  <c r="ED117" i="39"/>
  <c r="ED116" i="39"/>
  <c r="ED115" i="39"/>
  <c r="I114" i="39"/>
  <c r="H114" i="39"/>
  <c r="G114" i="39"/>
  <c r="F114" i="39"/>
  <c r="E114" i="39"/>
  <c r="C113" i="39"/>
  <c r="DY88" i="39"/>
  <c r="DY89" i="39"/>
  <c r="DY90" i="39"/>
  <c r="DY91" i="39"/>
  <c r="DY92" i="39"/>
  <c r="DY93" i="39"/>
  <c r="DY94" i="39"/>
  <c r="DY95" i="39"/>
  <c r="DY96" i="39"/>
  <c r="DY97" i="39"/>
  <c r="DY98" i="39"/>
  <c r="DY99" i="39"/>
  <c r="DY100" i="39"/>
  <c r="DY101" i="39"/>
  <c r="DY102" i="39"/>
  <c r="DY103" i="39"/>
  <c r="DY104" i="39"/>
  <c r="DY105" i="39"/>
  <c r="DY106" i="39"/>
  <c r="DY107" i="39"/>
  <c r="DY108" i="39"/>
  <c r="DY109" i="39"/>
  <c r="DY110" i="39"/>
  <c r="DY111" i="39"/>
  <c r="DY112" i="39"/>
  <c r="DZ88" i="39"/>
  <c r="DZ89" i="39"/>
  <c r="DZ90" i="39"/>
  <c r="DZ91" i="39"/>
  <c r="DZ92" i="39"/>
  <c r="DZ93" i="39"/>
  <c r="DZ94" i="39"/>
  <c r="DZ95" i="39"/>
  <c r="DZ96" i="39"/>
  <c r="DZ97" i="39"/>
  <c r="DZ98" i="39"/>
  <c r="DZ99" i="39"/>
  <c r="DZ100" i="39"/>
  <c r="DZ101" i="39"/>
  <c r="DZ102" i="39"/>
  <c r="DZ103" i="39"/>
  <c r="DZ104" i="39"/>
  <c r="DZ105" i="39"/>
  <c r="DZ106" i="39"/>
  <c r="DZ107" i="39"/>
  <c r="DZ108" i="39"/>
  <c r="DZ109" i="39"/>
  <c r="DZ110" i="39"/>
  <c r="DZ111" i="39"/>
  <c r="DZ112" i="39"/>
  <c r="EA88" i="39"/>
  <c r="EA89" i="39"/>
  <c r="EA90" i="39"/>
  <c r="EA91" i="39"/>
  <c r="EA92" i="39"/>
  <c r="EA93" i="39"/>
  <c r="EA94" i="39"/>
  <c r="EA95" i="39"/>
  <c r="EA96" i="39"/>
  <c r="EA97" i="39"/>
  <c r="EA98" i="39"/>
  <c r="EA99" i="39"/>
  <c r="EA100" i="39"/>
  <c r="EA101" i="39"/>
  <c r="EA102" i="39"/>
  <c r="EA103" i="39"/>
  <c r="EA104" i="39"/>
  <c r="EA105" i="39"/>
  <c r="EA106" i="39"/>
  <c r="EA107" i="39"/>
  <c r="EA108" i="39"/>
  <c r="EA109" i="39"/>
  <c r="EA110" i="39"/>
  <c r="EA111" i="39"/>
  <c r="EA112" i="39"/>
  <c r="EB88" i="39"/>
  <c r="EB89" i="39"/>
  <c r="EB90" i="39"/>
  <c r="EB91" i="39"/>
  <c r="EB92" i="39"/>
  <c r="EB93" i="39"/>
  <c r="EB94" i="39"/>
  <c r="EB95" i="39"/>
  <c r="EB96" i="39"/>
  <c r="EB97" i="39"/>
  <c r="EB98" i="39"/>
  <c r="EB99" i="39"/>
  <c r="EB100" i="39"/>
  <c r="EB101" i="39"/>
  <c r="EB102" i="39"/>
  <c r="EB103" i="39"/>
  <c r="EB104" i="39"/>
  <c r="EB105" i="39"/>
  <c r="EB106" i="39"/>
  <c r="EB107" i="39"/>
  <c r="EB108" i="39"/>
  <c r="EB109" i="39"/>
  <c r="EB110" i="39"/>
  <c r="EB111" i="39"/>
  <c r="EB112" i="39"/>
  <c r="EC88" i="39"/>
  <c r="EC89" i="39"/>
  <c r="EC90" i="39"/>
  <c r="EC91" i="39"/>
  <c r="EC92" i="39"/>
  <c r="EC93" i="39"/>
  <c r="EC94" i="39"/>
  <c r="EC95" i="39"/>
  <c r="EC96" i="39"/>
  <c r="EC97" i="39"/>
  <c r="EC98" i="39"/>
  <c r="EC99" i="39"/>
  <c r="EC100" i="39"/>
  <c r="EC101" i="39"/>
  <c r="EC102" i="39"/>
  <c r="EC103" i="39"/>
  <c r="EC104" i="39"/>
  <c r="EC105" i="39"/>
  <c r="EC106" i="39"/>
  <c r="EC107" i="39"/>
  <c r="EC108" i="39"/>
  <c r="EC109" i="39"/>
  <c r="EC110" i="39"/>
  <c r="EC111" i="39"/>
  <c r="EC112" i="39"/>
  <c r="ED112" i="39"/>
  <c r="AC112" i="39"/>
  <c r="ED111" i="39"/>
  <c r="ED110" i="39"/>
  <c r="ED109" i="39"/>
  <c r="ED108" i="39"/>
  <c r="ED107" i="39"/>
  <c r="ED106" i="39"/>
  <c r="ED105" i="39"/>
  <c r="ED104" i="39"/>
  <c r="ED103" i="39"/>
  <c r="ED102" i="39"/>
  <c r="ED101" i="39"/>
  <c r="ED100" i="39"/>
  <c r="ED99" i="39"/>
  <c r="ED98" i="39"/>
  <c r="ED97" i="39"/>
  <c r="ED96" i="39"/>
  <c r="ED95" i="39"/>
  <c r="ED94" i="39"/>
  <c r="ED93" i="39"/>
  <c r="ED92" i="39"/>
  <c r="ED91" i="39"/>
  <c r="ED90" i="39"/>
  <c r="ED89" i="39"/>
  <c r="ED88" i="39"/>
  <c r="I87" i="39"/>
  <c r="H87" i="39"/>
  <c r="G87" i="39"/>
  <c r="F87" i="39"/>
  <c r="E87" i="39"/>
  <c r="DY65" i="39"/>
  <c r="DY66" i="39"/>
  <c r="DY67" i="39"/>
  <c r="DY68" i="39"/>
  <c r="DY69" i="39"/>
  <c r="DY70" i="39"/>
  <c r="DY71" i="39"/>
  <c r="DY72" i="39"/>
  <c r="DY73" i="39"/>
  <c r="DY74" i="39"/>
  <c r="DY75" i="39"/>
  <c r="DY76" i="39"/>
  <c r="DY77" i="39"/>
  <c r="DY78" i="39"/>
  <c r="DY79" i="39"/>
  <c r="DY80" i="39"/>
  <c r="DY81" i="39"/>
  <c r="DY82" i="39"/>
  <c r="DY83" i="39"/>
  <c r="DY84" i="39"/>
  <c r="DY85" i="39"/>
  <c r="DZ65" i="39"/>
  <c r="DZ66" i="39"/>
  <c r="DZ67" i="39"/>
  <c r="DZ68" i="39"/>
  <c r="DZ69" i="39"/>
  <c r="DZ70" i="39"/>
  <c r="DZ71" i="39"/>
  <c r="DZ72" i="39"/>
  <c r="DZ73" i="39"/>
  <c r="DZ74" i="39"/>
  <c r="DZ75" i="39"/>
  <c r="DZ76" i="39"/>
  <c r="DZ77" i="39"/>
  <c r="DZ78" i="39"/>
  <c r="DZ79" i="39"/>
  <c r="DZ80" i="39"/>
  <c r="DZ81" i="39"/>
  <c r="DZ82" i="39"/>
  <c r="DZ83" i="39"/>
  <c r="DZ84" i="39"/>
  <c r="DZ85" i="39"/>
  <c r="EA65" i="39"/>
  <c r="EA66" i="39"/>
  <c r="EA67" i="39"/>
  <c r="EA68" i="39"/>
  <c r="EA69" i="39"/>
  <c r="EA70" i="39"/>
  <c r="EA71" i="39"/>
  <c r="EA72" i="39"/>
  <c r="EA73" i="39"/>
  <c r="EA74" i="39"/>
  <c r="EA75" i="39"/>
  <c r="EA76" i="39"/>
  <c r="EA77" i="39"/>
  <c r="EA78" i="39"/>
  <c r="EA79" i="39"/>
  <c r="EA80" i="39"/>
  <c r="EA81" i="39"/>
  <c r="EA82" i="39"/>
  <c r="EA83" i="39"/>
  <c r="EA84" i="39"/>
  <c r="EA85" i="39"/>
  <c r="EB65" i="39"/>
  <c r="EB66" i="39"/>
  <c r="EB67" i="39"/>
  <c r="EB68" i="39"/>
  <c r="EB69" i="39"/>
  <c r="EB70" i="39"/>
  <c r="EB71" i="39"/>
  <c r="EB72" i="39"/>
  <c r="EB73" i="39"/>
  <c r="EB74" i="39"/>
  <c r="EB75" i="39"/>
  <c r="EB76" i="39"/>
  <c r="EB77" i="39"/>
  <c r="EB78" i="39"/>
  <c r="EB79" i="39"/>
  <c r="EB80" i="39"/>
  <c r="EB81" i="39"/>
  <c r="EB82" i="39"/>
  <c r="EB83" i="39"/>
  <c r="EB84" i="39"/>
  <c r="EB85" i="39"/>
  <c r="EC65" i="39"/>
  <c r="EC66" i="39"/>
  <c r="EC67" i="39"/>
  <c r="EC68" i="39"/>
  <c r="EC69" i="39"/>
  <c r="EC70" i="39"/>
  <c r="EC71" i="39"/>
  <c r="EC72" i="39"/>
  <c r="EC73" i="39"/>
  <c r="EC74" i="39"/>
  <c r="EC75" i="39"/>
  <c r="EC76" i="39"/>
  <c r="EC77" i="39"/>
  <c r="EC78" i="39"/>
  <c r="EC79" i="39"/>
  <c r="EC80" i="39"/>
  <c r="EC81" i="39"/>
  <c r="EC82" i="39"/>
  <c r="EC83" i="39"/>
  <c r="EC84" i="39"/>
  <c r="EC85" i="39"/>
  <c r="ED85" i="39"/>
  <c r="AC85" i="39"/>
  <c r="ED84" i="39"/>
  <c r="ED83" i="39"/>
  <c r="ED82" i="39"/>
  <c r="ED81" i="39"/>
  <c r="ED80" i="39"/>
  <c r="ED79" i="39"/>
  <c r="ED78" i="39"/>
  <c r="ED77" i="39"/>
  <c r="ED76" i="39"/>
  <c r="ED75" i="39"/>
  <c r="ED74" i="39"/>
  <c r="ED73" i="39"/>
  <c r="ED72" i="39"/>
  <c r="ED71" i="39"/>
  <c r="ED70" i="39"/>
  <c r="ED69" i="39"/>
  <c r="ED68" i="39"/>
  <c r="ED67" i="39"/>
  <c r="ED66" i="39"/>
  <c r="ED65" i="39"/>
  <c r="I64" i="39"/>
  <c r="H64" i="39"/>
  <c r="G64" i="39"/>
  <c r="F64" i="39"/>
  <c r="E64" i="39"/>
  <c r="C63" i="39"/>
  <c r="DY13" i="39"/>
  <c r="DY14" i="39"/>
  <c r="DY15" i="39"/>
  <c r="DY16" i="39"/>
  <c r="DY17" i="39"/>
  <c r="DY18" i="39"/>
  <c r="DY21" i="39"/>
  <c r="DY22" i="39"/>
  <c r="DY23" i="39"/>
  <c r="DY24" i="39"/>
  <c r="DY25" i="39"/>
  <c r="DY26" i="39"/>
  <c r="DY27" i="39"/>
  <c r="DY30" i="39"/>
  <c r="DY31" i="39"/>
  <c r="DY32" i="39"/>
  <c r="DY33" i="39"/>
  <c r="DY34" i="39"/>
  <c r="DY35" i="39"/>
  <c r="DY36" i="39"/>
  <c r="DY37" i="39"/>
  <c r="DY39" i="39"/>
  <c r="DY40" i="39"/>
  <c r="DY41" i="39"/>
  <c r="DY42" i="39"/>
  <c r="DY43" i="39"/>
  <c r="DY44" i="39"/>
  <c r="DY46" i="39"/>
  <c r="DY47" i="39"/>
  <c r="DY48" i="39"/>
  <c r="DY49" i="39"/>
  <c r="DY50" i="39"/>
  <c r="DY51" i="39"/>
  <c r="DY52" i="39"/>
  <c r="DY54" i="39"/>
  <c r="DY55" i="39"/>
  <c r="DY56" i="39"/>
  <c r="DY57" i="39"/>
  <c r="DY58" i="39"/>
  <c r="DY59" i="39"/>
  <c r="DY60" i="39"/>
  <c r="DY61" i="39"/>
  <c r="DY62" i="39"/>
  <c r="DZ13" i="39"/>
  <c r="DZ14" i="39"/>
  <c r="DZ15" i="39"/>
  <c r="DZ16" i="39"/>
  <c r="DZ17" i="39"/>
  <c r="DZ18" i="39"/>
  <c r="DZ21" i="39"/>
  <c r="DZ22" i="39"/>
  <c r="DZ23" i="39"/>
  <c r="DZ24" i="39"/>
  <c r="DZ25" i="39"/>
  <c r="DZ26" i="39"/>
  <c r="DZ27" i="39"/>
  <c r="DZ30" i="39"/>
  <c r="DZ31" i="39"/>
  <c r="DZ32" i="39"/>
  <c r="DZ33" i="39"/>
  <c r="DZ34" i="39"/>
  <c r="DZ35" i="39"/>
  <c r="DZ36" i="39"/>
  <c r="DZ37" i="39"/>
  <c r="DZ39" i="39"/>
  <c r="DZ40" i="39"/>
  <c r="DZ41" i="39"/>
  <c r="DZ42" i="39"/>
  <c r="DZ43" i="39"/>
  <c r="DZ44" i="39"/>
  <c r="DZ46" i="39"/>
  <c r="DZ47" i="39"/>
  <c r="DZ48" i="39"/>
  <c r="DZ49" i="39"/>
  <c r="DZ50" i="39"/>
  <c r="DZ51" i="39"/>
  <c r="DZ52" i="39"/>
  <c r="DZ54" i="39"/>
  <c r="DZ55" i="39"/>
  <c r="DZ56" i="39"/>
  <c r="DZ57" i="39"/>
  <c r="DZ58" i="39"/>
  <c r="DZ59" i="39"/>
  <c r="DZ60" i="39"/>
  <c r="DZ61" i="39"/>
  <c r="DZ62" i="39"/>
  <c r="EA13" i="39"/>
  <c r="EA14" i="39"/>
  <c r="EA15" i="39"/>
  <c r="EA16" i="39"/>
  <c r="EA17" i="39"/>
  <c r="EA18" i="39"/>
  <c r="EA21" i="39"/>
  <c r="EA22" i="39"/>
  <c r="EA23" i="39"/>
  <c r="EA24" i="39"/>
  <c r="EA25" i="39"/>
  <c r="EA26" i="39"/>
  <c r="EA27" i="39"/>
  <c r="EA30" i="39"/>
  <c r="EA31" i="39"/>
  <c r="EA32" i="39"/>
  <c r="EA33" i="39"/>
  <c r="EA34" i="39"/>
  <c r="EA35" i="39"/>
  <c r="EA36" i="39"/>
  <c r="EA37" i="39"/>
  <c r="EA39" i="39"/>
  <c r="EA40" i="39"/>
  <c r="EA41" i="39"/>
  <c r="EA42" i="39"/>
  <c r="EA43" i="39"/>
  <c r="EA44" i="39"/>
  <c r="EA46" i="39"/>
  <c r="EA47" i="39"/>
  <c r="EA48" i="39"/>
  <c r="EA49" i="39"/>
  <c r="EA50" i="39"/>
  <c r="EA51" i="39"/>
  <c r="EA52" i="39"/>
  <c r="EA54" i="39"/>
  <c r="EA55" i="39"/>
  <c r="EA56" i="39"/>
  <c r="EA57" i="39"/>
  <c r="EA58" i="39"/>
  <c r="EA59" i="39"/>
  <c r="EA60" i="39"/>
  <c r="EA61" i="39"/>
  <c r="EA62" i="39"/>
  <c r="EB13" i="39"/>
  <c r="EB14" i="39"/>
  <c r="EB15" i="39"/>
  <c r="EB16" i="39"/>
  <c r="EB17" i="39"/>
  <c r="EB18" i="39"/>
  <c r="EB21" i="39"/>
  <c r="EB22" i="39"/>
  <c r="EB23" i="39"/>
  <c r="EB24" i="39"/>
  <c r="EB25" i="39"/>
  <c r="EB26" i="39"/>
  <c r="EB27" i="39"/>
  <c r="EB30" i="39"/>
  <c r="EB31" i="39"/>
  <c r="EB32" i="39"/>
  <c r="EB33" i="39"/>
  <c r="EB34" i="39"/>
  <c r="EB35" i="39"/>
  <c r="EB36" i="39"/>
  <c r="EB37" i="39"/>
  <c r="EB39" i="39"/>
  <c r="EB40" i="39"/>
  <c r="EB41" i="39"/>
  <c r="EB42" i="39"/>
  <c r="EB43" i="39"/>
  <c r="EB44" i="39"/>
  <c r="EB46" i="39"/>
  <c r="EB47" i="39"/>
  <c r="EB48" i="39"/>
  <c r="EB49" i="39"/>
  <c r="EB50" i="39"/>
  <c r="EB51" i="39"/>
  <c r="EB52" i="39"/>
  <c r="EB54" i="39"/>
  <c r="EB55" i="39"/>
  <c r="EB56" i="39"/>
  <c r="EB57" i="39"/>
  <c r="EB58" i="39"/>
  <c r="EB59" i="39"/>
  <c r="EB60" i="39"/>
  <c r="EB61" i="39"/>
  <c r="EB62" i="39"/>
  <c r="EC13" i="39"/>
  <c r="EC14" i="39"/>
  <c r="EC15" i="39"/>
  <c r="EC16" i="39"/>
  <c r="EC17" i="39"/>
  <c r="EC18" i="39"/>
  <c r="EC21" i="39"/>
  <c r="EC22" i="39"/>
  <c r="EC23" i="39"/>
  <c r="EC24" i="39"/>
  <c r="EC25" i="39"/>
  <c r="EC26" i="39"/>
  <c r="EC27" i="39"/>
  <c r="EC30" i="39"/>
  <c r="EC31" i="39"/>
  <c r="EC32" i="39"/>
  <c r="EC33" i="39"/>
  <c r="EC34" i="39"/>
  <c r="EC35" i="39"/>
  <c r="EC36" i="39"/>
  <c r="EC37" i="39"/>
  <c r="EC39" i="39"/>
  <c r="EC40" i="39"/>
  <c r="EC41" i="39"/>
  <c r="EC42" i="39"/>
  <c r="EC43" i="39"/>
  <c r="EC44" i="39"/>
  <c r="EC46" i="39"/>
  <c r="EC47" i="39"/>
  <c r="EC48" i="39"/>
  <c r="EC49" i="39"/>
  <c r="EC50" i="39"/>
  <c r="EC51" i="39"/>
  <c r="EC52" i="39"/>
  <c r="EC54" i="39"/>
  <c r="EC55" i="39"/>
  <c r="EC56" i="39"/>
  <c r="EC57" i="39"/>
  <c r="EC58" i="39"/>
  <c r="EC59" i="39"/>
  <c r="EC60" i="39"/>
  <c r="EC61" i="39"/>
  <c r="EC62" i="39"/>
  <c r="ED62" i="39"/>
  <c r="DX62" i="39"/>
  <c r="DM62" i="39"/>
  <c r="DB62" i="39"/>
  <c r="CQ62" i="39"/>
  <c r="CF62" i="39"/>
  <c r="BU62" i="39"/>
  <c r="BJ62" i="39"/>
  <c r="AY62" i="39"/>
  <c r="AN62" i="39"/>
  <c r="AC62" i="39"/>
  <c r="ED61" i="39"/>
  <c r="DX61" i="39"/>
  <c r="DM61" i="39"/>
  <c r="DB61" i="39"/>
  <c r="CQ61" i="39"/>
  <c r="CF61" i="39"/>
  <c r="BU61" i="39"/>
  <c r="BJ61" i="39"/>
  <c r="AY61" i="39"/>
  <c r="AN61" i="39"/>
  <c r="AC61" i="39"/>
  <c r="ED60" i="39"/>
  <c r="DX60" i="39"/>
  <c r="DM60" i="39"/>
  <c r="DB60" i="39"/>
  <c r="CQ60" i="39"/>
  <c r="CF60" i="39"/>
  <c r="BU60" i="39"/>
  <c r="BJ60" i="39"/>
  <c r="AY60" i="39"/>
  <c r="AN60" i="39"/>
  <c r="AC60" i="39"/>
  <c r="ED59" i="39"/>
  <c r="ED58" i="39"/>
  <c r="ED57" i="39"/>
  <c r="D57" i="39"/>
  <c r="ED56" i="39"/>
  <c r="D56" i="39"/>
  <c r="ED55" i="39"/>
  <c r="D55" i="39"/>
  <c r="ED54" i="39"/>
  <c r="D54" i="39"/>
  <c r="ED52" i="39"/>
  <c r="D52" i="39"/>
  <c r="ED51" i="39"/>
  <c r="D51" i="39"/>
  <c r="ED50" i="39"/>
  <c r="D50" i="39"/>
  <c r="ED49" i="39"/>
  <c r="D49" i="39"/>
  <c r="ED48" i="39"/>
  <c r="D48" i="39"/>
  <c r="ED47" i="39"/>
  <c r="D47" i="39"/>
  <c r="ED46" i="39"/>
  <c r="D46" i="39"/>
  <c r="ED44" i="39"/>
  <c r="DX44" i="39"/>
  <c r="DM44" i="39"/>
  <c r="DB44" i="39"/>
  <c r="CQ44" i="39"/>
  <c r="CF44" i="39"/>
  <c r="BU44" i="39"/>
  <c r="BJ44" i="39"/>
  <c r="AY44" i="39"/>
  <c r="AN44" i="39"/>
  <c r="AC44" i="39"/>
  <c r="ED43" i="39"/>
  <c r="D43" i="39"/>
  <c r="ED42" i="39"/>
  <c r="D42" i="39"/>
  <c r="ED41" i="39"/>
  <c r="D41" i="39"/>
  <c r="ED40" i="39"/>
  <c r="D40" i="39"/>
  <c r="ED39" i="39"/>
  <c r="D13" i="39"/>
  <c r="D39" i="39"/>
  <c r="ED37" i="39"/>
  <c r="DX37" i="39"/>
  <c r="DM37" i="39"/>
  <c r="DB37" i="39"/>
  <c r="CQ37" i="39"/>
  <c r="CF37" i="39"/>
  <c r="BU37" i="39"/>
  <c r="BJ37" i="39"/>
  <c r="AY37" i="39"/>
  <c r="AN37" i="39"/>
  <c r="AC37" i="39"/>
  <c r="ED36" i="39"/>
  <c r="DX36" i="39"/>
  <c r="DM36" i="39"/>
  <c r="DB36" i="39"/>
  <c r="CQ36" i="39"/>
  <c r="CF36" i="39"/>
  <c r="BU36" i="39"/>
  <c r="BJ36" i="39"/>
  <c r="AY36" i="39"/>
  <c r="AN36" i="39"/>
  <c r="AC36" i="39"/>
  <c r="ED35" i="39"/>
  <c r="R35" i="39"/>
  <c r="Q35" i="39"/>
  <c r="ED34" i="39"/>
  <c r="R34" i="39"/>
  <c r="Q34" i="39"/>
  <c r="ED33" i="39"/>
  <c r="R33" i="39"/>
  <c r="Q33" i="39"/>
  <c r="ED32" i="39"/>
  <c r="R32" i="39"/>
  <c r="Q32" i="39"/>
  <c r="ED31" i="39"/>
  <c r="R31" i="39"/>
  <c r="Q31" i="39"/>
  <c r="ED30" i="39"/>
  <c r="R30" i="39"/>
  <c r="Q30" i="39"/>
  <c r="ED27" i="39"/>
  <c r="ED26" i="39"/>
  <c r="ED25" i="39"/>
  <c r="ED24" i="39"/>
  <c r="ED23" i="39"/>
  <c r="ED22" i="39"/>
  <c r="ED21" i="39"/>
  <c r="ED18" i="39"/>
  <c r="DX18" i="39"/>
  <c r="DM18" i="39"/>
  <c r="DB18" i="39"/>
  <c r="CQ18" i="39"/>
  <c r="CF18" i="39"/>
  <c r="BU18" i="39"/>
  <c r="BJ18" i="39"/>
  <c r="AY18" i="39"/>
  <c r="AN18" i="39"/>
  <c r="AC18" i="39"/>
  <c r="ED17" i="39"/>
  <c r="ED16" i="39"/>
  <c r="ED15" i="39"/>
  <c r="ED14" i="39"/>
  <c r="ED13" i="39"/>
  <c r="C70" i="29"/>
  <c r="C71" i="29"/>
  <c r="C72" i="29"/>
  <c r="C73" i="29"/>
  <c r="C69" i="29"/>
  <c r="C137" i="22"/>
  <c r="C136" i="22"/>
  <c r="C334" i="38"/>
  <c r="C333" i="38"/>
  <c r="BW370" i="38"/>
  <c r="BX370" i="38"/>
  <c r="BY370" i="38"/>
  <c r="BZ370" i="38"/>
  <c r="BV370" i="38"/>
  <c r="BW300" i="38"/>
  <c r="BX300" i="38"/>
  <c r="BY300" i="38"/>
  <c r="BZ300" i="38"/>
  <c r="BV300" i="38"/>
  <c r="BW304" i="38"/>
  <c r="BX304" i="38"/>
  <c r="BY304" i="38"/>
  <c r="BZ304" i="38"/>
  <c r="BV304" i="38"/>
  <c r="CA295" i="38"/>
  <c r="BW293" i="38"/>
  <c r="BX293" i="38"/>
  <c r="BY293" i="38"/>
  <c r="BZ293" i="38"/>
  <c r="BV293" i="38"/>
  <c r="CA293" i="38"/>
  <c r="CA292" i="38"/>
  <c r="CA291" i="38"/>
  <c r="BV271" i="38"/>
  <c r="BW271" i="38"/>
  <c r="BX271" i="38"/>
  <c r="BY271" i="38"/>
  <c r="BZ271" i="38"/>
  <c r="BV272" i="38"/>
  <c r="BW272" i="38"/>
  <c r="BX272" i="38"/>
  <c r="BY272" i="38"/>
  <c r="BZ272" i="38"/>
  <c r="BV273" i="38"/>
  <c r="BW273" i="38"/>
  <c r="BX273" i="38"/>
  <c r="BY273" i="38"/>
  <c r="BZ273" i="38"/>
  <c r="BV274" i="38"/>
  <c r="BW274" i="38"/>
  <c r="BX274" i="38"/>
  <c r="BY274" i="38"/>
  <c r="BZ274" i="38"/>
  <c r="BV275" i="38"/>
  <c r="BW275" i="38"/>
  <c r="BX275" i="38"/>
  <c r="BY275" i="38"/>
  <c r="BZ275" i="38"/>
  <c r="BV276" i="38"/>
  <c r="BW276" i="38"/>
  <c r="BX276" i="38"/>
  <c r="BY276" i="38"/>
  <c r="BZ276" i="38"/>
  <c r="BV277" i="38"/>
  <c r="BW277" i="38"/>
  <c r="BX277" i="38"/>
  <c r="BY277" i="38"/>
  <c r="BZ277" i="38"/>
  <c r="BV278" i="38"/>
  <c r="BW278" i="38"/>
  <c r="BX278" i="38"/>
  <c r="BY278" i="38"/>
  <c r="BZ278" i="38"/>
  <c r="BV279" i="38"/>
  <c r="BW279" i="38"/>
  <c r="BX279" i="38"/>
  <c r="BY279" i="38"/>
  <c r="BZ279" i="38"/>
  <c r="BV280" i="38"/>
  <c r="BW280" i="38"/>
  <c r="BX280" i="38"/>
  <c r="BY280" i="38"/>
  <c r="BZ280" i="38"/>
  <c r="BV281" i="38"/>
  <c r="BW281" i="38"/>
  <c r="BX281" i="38"/>
  <c r="BY281" i="38"/>
  <c r="BZ281" i="38"/>
  <c r="BV282" i="38"/>
  <c r="BW282" i="38"/>
  <c r="BX282" i="38"/>
  <c r="BY282" i="38"/>
  <c r="BZ282" i="38"/>
  <c r="BV283" i="38"/>
  <c r="BW283" i="38"/>
  <c r="BX283" i="38"/>
  <c r="BY283" i="38"/>
  <c r="BZ283" i="38"/>
  <c r="BV284" i="38"/>
  <c r="BW284" i="38"/>
  <c r="BX284" i="38"/>
  <c r="BY284" i="38"/>
  <c r="BZ284" i="38"/>
  <c r="BV285" i="38"/>
  <c r="BW285" i="38"/>
  <c r="BX285" i="38"/>
  <c r="BY285" i="38"/>
  <c r="BZ285" i="38"/>
  <c r="BV286" i="38"/>
  <c r="BW286" i="38"/>
  <c r="BX286" i="38"/>
  <c r="BY286" i="38"/>
  <c r="BZ286" i="38"/>
  <c r="BV287" i="38"/>
  <c r="BW287" i="38"/>
  <c r="BX287" i="38"/>
  <c r="BY287" i="38"/>
  <c r="BZ287" i="38"/>
  <c r="BV288" i="38"/>
  <c r="BW288" i="38"/>
  <c r="BX288" i="38"/>
  <c r="BY288" i="38"/>
  <c r="BZ288" i="38"/>
  <c r="BV289" i="38"/>
  <c r="BW289" i="38"/>
  <c r="BX289" i="38"/>
  <c r="BY289" i="38"/>
  <c r="BZ289" i="38"/>
  <c r="BZ270" i="38"/>
  <c r="BY270" i="38"/>
  <c r="BX270" i="38"/>
  <c r="BW270" i="38"/>
  <c r="BV270" i="38"/>
  <c r="BV248" i="38"/>
  <c r="BW248" i="38"/>
  <c r="BX248" i="38"/>
  <c r="BY248" i="38"/>
  <c r="BZ248" i="38"/>
  <c r="BV249" i="38"/>
  <c r="BW249" i="38"/>
  <c r="BX249" i="38"/>
  <c r="BY249" i="38"/>
  <c r="BZ249" i="38"/>
  <c r="BV250" i="38"/>
  <c r="BW250" i="38"/>
  <c r="BX250" i="38"/>
  <c r="BY250" i="38"/>
  <c r="BZ250" i="38"/>
  <c r="BV251" i="38"/>
  <c r="BW251" i="38"/>
  <c r="BX251" i="38"/>
  <c r="BY251" i="38"/>
  <c r="BZ251" i="38"/>
  <c r="BV252" i="38"/>
  <c r="BW252" i="38"/>
  <c r="BX252" i="38"/>
  <c r="BY252" i="38"/>
  <c r="BZ252" i="38"/>
  <c r="BV253" i="38"/>
  <c r="BW253" i="38"/>
  <c r="BX253" i="38"/>
  <c r="BY253" i="38"/>
  <c r="BZ253" i="38"/>
  <c r="BV254" i="38"/>
  <c r="BW254" i="38"/>
  <c r="BX254" i="38"/>
  <c r="BY254" i="38"/>
  <c r="BZ254" i="38"/>
  <c r="BV255" i="38"/>
  <c r="BW255" i="38"/>
  <c r="BX255" i="38"/>
  <c r="BY255" i="38"/>
  <c r="BZ255" i="38"/>
  <c r="BV256" i="38"/>
  <c r="BW256" i="38"/>
  <c r="BX256" i="38"/>
  <c r="BY256" i="38"/>
  <c r="BZ256" i="38"/>
  <c r="BV257" i="38"/>
  <c r="BW257" i="38"/>
  <c r="BX257" i="38"/>
  <c r="BY257" i="38"/>
  <c r="BZ257" i="38"/>
  <c r="BV258" i="38"/>
  <c r="BW258" i="38"/>
  <c r="BX258" i="38"/>
  <c r="BY258" i="38"/>
  <c r="BZ258" i="38"/>
  <c r="BV259" i="38"/>
  <c r="BW259" i="38"/>
  <c r="BX259" i="38"/>
  <c r="BY259" i="38"/>
  <c r="BZ259" i="38"/>
  <c r="BV260" i="38"/>
  <c r="BW260" i="38"/>
  <c r="BX260" i="38"/>
  <c r="BY260" i="38"/>
  <c r="BZ260" i="38"/>
  <c r="BV261" i="38"/>
  <c r="BW261" i="38"/>
  <c r="BX261" i="38"/>
  <c r="BY261" i="38"/>
  <c r="BZ261" i="38"/>
  <c r="BV262" i="38"/>
  <c r="BW262" i="38"/>
  <c r="BX262" i="38"/>
  <c r="BY262" i="38"/>
  <c r="BZ262" i="38"/>
  <c r="BV263" i="38"/>
  <c r="BW263" i="38"/>
  <c r="BX263" i="38"/>
  <c r="BY263" i="38"/>
  <c r="BZ263" i="38"/>
  <c r="BV264" i="38"/>
  <c r="BW264" i="38"/>
  <c r="BX264" i="38"/>
  <c r="BY264" i="38"/>
  <c r="BZ264" i="38"/>
  <c r="BV265" i="38"/>
  <c r="BW265" i="38"/>
  <c r="BX265" i="38"/>
  <c r="BY265" i="38"/>
  <c r="BZ265" i="38"/>
  <c r="BV266" i="38"/>
  <c r="BW266" i="38"/>
  <c r="BX266" i="38"/>
  <c r="BY266" i="38"/>
  <c r="BZ266" i="38"/>
  <c r="BZ247" i="38"/>
  <c r="BY247" i="38"/>
  <c r="BX247" i="38"/>
  <c r="BW247" i="38"/>
  <c r="BV247" i="38"/>
  <c r="BV225" i="38"/>
  <c r="BW225" i="38"/>
  <c r="BX225" i="38"/>
  <c r="BY225" i="38"/>
  <c r="BZ225" i="38"/>
  <c r="BV226" i="38"/>
  <c r="BW226" i="38"/>
  <c r="BX226" i="38"/>
  <c r="BY226" i="38"/>
  <c r="BZ226" i="38"/>
  <c r="BV227" i="38"/>
  <c r="BW227" i="38"/>
  <c r="BX227" i="38"/>
  <c r="BY227" i="38"/>
  <c r="BZ227" i="38"/>
  <c r="BV228" i="38"/>
  <c r="BW228" i="38"/>
  <c r="BX228" i="38"/>
  <c r="BY228" i="38"/>
  <c r="BZ228" i="38"/>
  <c r="BV229" i="38"/>
  <c r="BW229" i="38"/>
  <c r="BX229" i="38"/>
  <c r="BY229" i="38"/>
  <c r="BZ229" i="38"/>
  <c r="BV230" i="38"/>
  <c r="BW230" i="38"/>
  <c r="BX230" i="38"/>
  <c r="BY230" i="38"/>
  <c r="BZ230" i="38"/>
  <c r="BV231" i="38"/>
  <c r="BW231" i="38"/>
  <c r="BX231" i="38"/>
  <c r="BY231" i="38"/>
  <c r="BZ231" i="38"/>
  <c r="BV232" i="38"/>
  <c r="BW232" i="38"/>
  <c r="BX232" i="38"/>
  <c r="BY232" i="38"/>
  <c r="BZ232" i="38"/>
  <c r="BV233" i="38"/>
  <c r="BW233" i="38"/>
  <c r="BX233" i="38"/>
  <c r="BY233" i="38"/>
  <c r="BZ233" i="38"/>
  <c r="BV234" i="38"/>
  <c r="BW234" i="38"/>
  <c r="BX234" i="38"/>
  <c r="BY234" i="38"/>
  <c r="BZ234" i="38"/>
  <c r="BV235" i="38"/>
  <c r="BW235" i="38"/>
  <c r="BX235" i="38"/>
  <c r="BY235" i="38"/>
  <c r="BZ235" i="38"/>
  <c r="BV236" i="38"/>
  <c r="BW236" i="38"/>
  <c r="BX236" i="38"/>
  <c r="BY236" i="38"/>
  <c r="BZ236" i="38"/>
  <c r="BV237" i="38"/>
  <c r="BW237" i="38"/>
  <c r="BX237" i="38"/>
  <c r="BY237" i="38"/>
  <c r="BZ237" i="38"/>
  <c r="BV238" i="38"/>
  <c r="BW238" i="38"/>
  <c r="BX238" i="38"/>
  <c r="BY238" i="38"/>
  <c r="BZ238" i="38"/>
  <c r="BV239" i="38"/>
  <c r="BW239" i="38"/>
  <c r="BX239" i="38"/>
  <c r="BY239" i="38"/>
  <c r="BZ239" i="38"/>
  <c r="BV240" i="38"/>
  <c r="BW240" i="38"/>
  <c r="BX240" i="38"/>
  <c r="BY240" i="38"/>
  <c r="BZ240" i="38"/>
  <c r="BV241" i="38"/>
  <c r="BW241" i="38"/>
  <c r="BX241" i="38"/>
  <c r="BY241" i="38"/>
  <c r="BZ241" i="38"/>
  <c r="BV242" i="38"/>
  <c r="BW242" i="38"/>
  <c r="BX242" i="38"/>
  <c r="BY242" i="38"/>
  <c r="BZ242" i="38"/>
  <c r="BV243" i="38"/>
  <c r="BW243" i="38"/>
  <c r="BX243" i="38"/>
  <c r="BY243" i="38"/>
  <c r="BZ243" i="38"/>
  <c r="BZ224" i="38"/>
  <c r="BY224" i="38"/>
  <c r="BX224" i="38"/>
  <c r="BW224" i="38"/>
  <c r="BV224" i="38"/>
  <c r="BV202" i="38"/>
  <c r="BW202" i="38"/>
  <c r="BX202" i="38"/>
  <c r="BY202" i="38"/>
  <c r="BZ202" i="38"/>
  <c r="BV203" i="38"/>
  <c r="BW203" i="38"/>
  <c r="BX203" i="38"/>
  <c r="BY203" i="38"/>
  <c r="BZ203" i="38"/>
  <c r="BV204" i="38"/>
  <c r="BW204" i="38"/>
  <c r="BX204" i="38"/>
  <c r="BY204" i="38"/>
  <c r="BZ204" i="38"/>
  <c r="BV205" i="38"/>
  <c r="BW205" i="38"/>
  <c r="BX205" i="38"/>
  <c r="BY205" i="38"/>
  <c r="BZ205" i="38"/>
  <c r="BV206" i="38"/>
  <c r="BW206" i="38"/>
  <c r="BX206" i="38"/>
  <c r="BY206" i="38"/>
  <c r="BZ206" i="38"/>
  <c r="BV207" i="38"/>
  <c r="BW207" i="38"/>
  <c r="BX207" i="38"/>
  <c r="BY207" i="38"/>
  <c r="BZ207" i="38"/>
  <c r="BV208" i="38"/>
  <c r="BW208" i="38"/>
  <c r="BX208" i="38"/>
  <c r="BY208" i="38"/>
  <c r="BZ208" i="38"/>
  <c r="BV209" i="38"/>
  <c r="BW209" i="38"/>
  <c r="BX209" i="38"/>
  <c r="BY209" i="38"/>
  <c r="BZ209" i="38"/>
  <c r="BV210" i="38"/>
  <c r="BW210" i="38"/>
  <c r="BX210" i="38"/>
  <c r="BY210" i="38"/>
  <c r="BZ210" i="38"/>
  <c r="BV211" i="38"/>
  <c r="BW211" i="38"/>
  <c r="BX211" i="38"/>
  <c r="BY211" i="38"/>
  <c r="BZ211" i="38"/>
  <c r="BV212" i="38"/>
  <c r="BW212" i="38"/>
  <c r="BX212" i="38"/>
  <c r="BY212" i="38"/>
  <c r="BZ212" i="38"/>
  <c r="BV213" i="38"/>
  <c r="BW213" i="38"/>
  <c r="BX213" i="38"/>
  <c r="BY213" i="38"/>
  <c r="BZ213" i="38"/>
  <c r="BV214" i="38"/>
  <c r="BW214" i="38"/>
  <c r="BX214" i="38"/>
  <c r="BY214" i="38"/>
  <c r="BZ214" i="38"/>
  <c r="BV215" i="38"/>
  <c r="BW215" i="38"/>
  <c r="BX215" i="38"/>
  <c r="BY215" i="38"/>
  <c r="BZ215" i="38"/>
  <c r="BV216" i="38"/>
  <c r="BW216" i="38"/>
  <c r="BX216" i="38"/>
  <c r="BY216" i="38"/>
  <c r="BZ216" i="38"/>
  <c r="BV217" i="38"/>
  <c r="BW217" i="38"/>
  <c r="BX217" i="38"/>
  <c r="BY217" i="38"/>
  <c r="BZ217" i="38"/>
  <c r="BV218" i="38"/>
  <c r="BW218" i="38"/>
  <c r="BX218" i="38"/>
  <c r="BY218" i="38"/>
  <c r="BZ218" i="38"/>
  <c r="BV219" i="38"/>
  <c r="BW219" i="38"/>
  <c r="BX219" i="38"/>
  <c r="BY219" i="38"/>
  <c r="BZ219" i="38"/>
  <c r="BV220" i="38"/>
  <c r="BW220" i="38"/>
  <c r="BX220" i="38"/>
  <c r="BY220" i="38"/>
  <c r="BZ220" i="38"/>
  <c r="BZ201" i="38"/>
  <c r="BY201" i="38"/>
  <c r="BX201" i="38"/>
  <c r="BW201" i="38"/>
  <c r="BV201" i="38"/>
  <c r="BV179" i="38"/>
  <c r="BW179" i="38"/>
  <c r="BX179" i="38"/>
  <c r="BY179" i="38"/>
  <c r="BZ179" i="38"/>
  <c r="BV180" i="38"/>
  <c r="BW180" i="38"/>
  <c r="BX180" i="38"/>
  <c r="BY180" i="38"/>
  <c r="BZ180" i="38"/>
  <c r="BV181" i="38"/>
  <c r="BW181" i="38"/>
  <c r="BX181" i="38"/>
  <c r="BY181" i="38"/>
  <c r="BZ181" i="38"/>
  <c r="BV182" i="38"/>
  <c r="BW182" i="38"/>
  <c r="BX182" i="38"/>
  <c r="BY182" i="38"/>
  <c r="BZ182" i="38"/>
  <c r="BV183" i="38"/>
  <c r="BW183" i="38"/>
  <c r="BX183" i="38"/>
  <c r="BY183" i="38"/>
  <c r="BZ183" i="38"/>
  <c r="BV184" i="38"/>
  <c r="BW184" i="38"/>
  <c r="BX184" i="38"/>
  <c r="BY184" i="38"/>
  <c r="BZ184" i="38"/>
  <c r="BV185" i="38"/>
  <c r="BW185" i="38"/>
  <c r="BX185" i="38"/>
  <c r="BY185" i="38"/>
  <c r="BZ185" i="38"/>
  <c r="BV186" i="38"/>
  <c r="BW186" i="38"/>
  <c r="BX186" i="38"/>
  <c r="BY186" i="38"/>
  <c r="BZ186" i="38"/>
  <c r="BV187" i="38"/>
  <c r="BW187" i="38"/>
  <c r="BX187" i="38"/>
  <c r="BY187" i="38"/>
  <c r="BZ187" i="38"/>
  <c r="BV188" i="38"/>
  <c r="BW188" i="38"/>
  <c r="BX188" i="38"/>
  <c r="BY188" i="38"/>
  <c r="BZ188" i="38"/>
  <c r="BV189" i="38"/>
  <c r="BW189" i="38"/>
  <c r="BX189" i="38"/>
  <c r="BY189" i="38"/>
  <c r="BZ189" i="38"/>
  <c r="BV190" i="38"/>
  <c r="BW190" i="38"/>
  <c r="BX190" i="38"/>
  <c r="BY190" i="38"/>
  <c r="BZ190" i="38"/>
  <c r="BV191" i="38"/>
  <c r="BW191" i="38"/>
  <c r="BX191" i="38"/>
  <c r="BY191" i="38"/>
  <c r="BZ191" i="38"/>
  <c r="BV192" i="38"/>
  <c r="BW192" i="38"/>
  <c r="BX192" i="38"/>
  <c r="BY192" i="38"/>
  <c r="BZ192" i="38"/>
  <c r="BV193" i="38"/>
  <c r="BW193" i="38"/>
  <c r="BX193" i="38"/>
  <c r="BY193" i="38"/>
  <c r="BZ193" i="38"/>
  <c r="BV194" i="38"/>
  <c r="BW194" i="38"/>
  <c r="BX194" i="38"/>
  <c r="BY194" i="38"/>
  <c r="BZ194" i="38"/>
  <c r="BV195" i="38"/>
  <c r="BW195" i="38"/>
  <c r="BX195" i="38"/>
  <c r="BY195" i="38"/>
  <c r="BZ195" i="38"/>
  <c r="BV196" i="38"/>
  <c r="BW196" i="38"/>
  <c r="BX196" i="38"/>
  <c r="BY196" i="38"/>
  <c r="BZ196" i="38"/>
  <c r="BV197" i="38"/>
  <c r="BW197" i="38"/>
  <c r="BX197" i="38"/>
  <c r="BY197" i="38"/>
  <c r="BZ197" i="38"/>
  <c r="BZ178" i="38"/>
  <c r="BY178" i="38"/>
  <c r="BX178" i="38"/>
  <c r="BW178" i="38"/>
  <c r="BV178" i="38"/>
  <c r="BV156" i="38"/>
  <c r="BW156" i="38"/>
  <c r="BX156" i="38"/>
  <c r="BY156" i="38"/>
  <c r="BZ156" i="38"/>
  <c r="BV157" i="38"/>
  <c r="BW157" i="38"/>
  <c r="BX157" i="38"/>
  <c r="BY157" i="38"/>
  <c r="BZ157" i="38"/>
  <c r="BV158" i="38"/>
  <c r="BW158" i="38"/>
  <c r="BX158" i="38"/>
  <c r="BY158" i="38"/>
  <c r="BZ158" i="38"/>
  <c r="BV159" i="38"/>
  <c r="BW159" i="38"/>
  <c r="BX159" i="38"/>
  <c r="BY159" i="38"/>
  <c r="BZ159" i="38"/>
  <c r="BV160" i="38"/>
  <c r="BW160" i="38"/>
  <c r="BX160" i="38"/>
  <c r="BY160" i="38"/>
  <c r="BZ160" i="38"/>
  <c r="BV161" i="38"/>
  <c r="BW161" i="38"/>
  <c r="BX161" i="38"/>
  <c r="BY161" i="38"/>
  <c r="BZ161" i="38"/>
  <c r="BV162" i="38"/>
  <c r="BW162" i="38"/>
  <c r="BX162" i="38"/>
  <c r="BY162" i="38"/>
  <c r="BZ162" i="38"/>
  <c r="BV163" i="38"/>
  <c r="BW163" i="38"/>
  <c r="BX163" i="38"/>
  <c r="BY163" i="38"/>
  <c r="BZ163" i="38"/>
  <c r="BV164" i="38"/>
  <c r="BW164" i="38"/>
  <c r="BX164" i="38"/>
  <c r="BY164" i="38"/>
  <c r="BZ164" i="38"/>
  <c r="BV165" i="38"/>
  <c r="BW165" i="38"/>
  <c r="BX165" i="38"/>
  <c r="BY165" i="38"/>
  <c r="BZ165" i="38"/>
  <c r="BV166" i="38"/>
  <c r="BW166" i="38"/>
  <c r="BX166" i="38"/>
  <c r="BY166" i="38"/>
  <c r="BZ166" i="38"/>
  <c r="BV167" i="38"/>
  <c r="BW167" i="38"/>
  <c r="BX167" i="38"/>
  <c r="BY167" i="38"/>
  <c r="BZ167" i="38"/>
  <c r="BV168" i="38"/>
  <c r="BW168" i="38"/>
  <c r="BX168" i="38"/>
  <c r="BY168" i="38"/>
  <c r="BZ168" i="38"/>
  <c r="BV169" i="38"/>
  <c r="BW169" i="38"/>
  <c r="BX169" i="38"/>
  <c r="BY169" i="38"/>
  <c r="BZ169" i="38"/>
  <c r="BV170" i="38"/>
  <c r="BW170" i="38"/>
  <c r="BX170" i="38"/>
  <c r="BY170" i="38"/>
  <c r="BZ170" i="38"/>
  <c r="BV171" i="38"/>
  <c r="BW171" i="38"/>
  <c r="BX171" i="38"/>
  <c r="BY171" i="38"/>
  <c r="BZ171" i="38"/>
  <c r="BV172" i="38"/>
  <c r="BW172" i="38"/>
  <c r="BX172" i="38"/>
  <c r="BY172" i="38"/>
  <c r="BZ172" i="38"/>
  <c r="BV173" i="38"/>
  <c r="BW173" i="38"/>
  <c r="BX173" i="38"/>
  <c r="BY173" i="38"/>
  <c r="BZ173" i="38"/>
  <c r="BV174" i="38"/>
  <c r="BW174" i="38"/>
  <c r="BX174" i="38"/>
  <c r="BY174" i="38"/>
  <c r="BZ174" i="38"/>
  <c r="BZ155" i="38"/>
  <c r="BY155" i="38"/>
  <c r="BX155" i="38"/>
  <c r="BW155" i="38"/>
  <c r="BV155" i="38"/>
  <c r="BV133" i="38"/>
  <c r="BW133" i="38"/>
  <c r="BX133" i="38"/>
  <c r="BY133" i="38"/>
  <c r="BZ133" i="38"/>
  <c r="BV134" i="38"/>
  <c r="BW134" i="38"/>
  <c r="BX134" i="38"/>
  <c r="BY134" i="38"/>
  <c r="BZ134" i="38"/>
  <c r="BV135" i="38"/>
  <c r="BW135" i="38"/>
  <c r="BX135" i="38"/>
  <c r="BY135" i="38"/>
  <c r="BZ135" i="38"/>
  <c r="BV136" i="38"/>
  <c r="BW136" i="38"/>
  <c r="BX136" i="38"/>
  <c r="BY136" i="38"/>
  <c r="BZ136" i="38"/>
  <c r="BV137" i="38"/>
  <c r="BW137" i="38"/>
  <c r="BX137" i="38"/>
  <c r="BY137" i="38"/>
  <c r="BZ137" i="38"/>
  <c r="BV138" i="38"/>
  <c r="BW138" i="38"/>
  <c r="BX138" i="38"/>
  <c r="BY138" i="38"/>
  <c r="BZ138" i="38"/>
  <c r="BV139" i="38"/>
  <c r="BW139" i="38"/>
  <c r="BX139" i="38"/>
  <c r="BY139" i="38"/>
  <c r="BZ139" i="38"/>
  <c r="BV140" i="38"/>
  <c r="BW140" i="38"/>
  <c r="BX140" i="38"/>
  <c r="BY140" i="38"/>
  <c r="BZ140" i="38"/>
  <c r="BV141" i="38"/>
  <c r="BW141" i="38"/>
  <c r="BX141" i="38"/>
  <c r="BY141" i="38"/>
  <c r="BZ141" i="38"/>
  <c r="BV142" i="38"/>
  <c r="BW142" i="38"/>
  <c r="BX142" i="38"/>
  <c r="BY142" i="38"/>
  <c r="BZ142" i="38"/>
  <c r="BV143" i="38"/>
  <c r="BW143" i="38"/>
  <c r="BX143" i="38"/>
  <c r="BY143" i="38"/>
  <c r="BZ143" i="38"/>
  <c r="BV144" i="38"/>
  <c r="BW144" i="38"/>
  <c r="BX144" i="38"/>
  <c r="BY144" i="38"/>
  <c r="BZ144" i="38"/>
  <c r="BV145" i="38"/>
  <c r="BW145" i="38"/>
  <c r="BX145" i="38"/>
  <c r="BY145" i="38"/>
  <c r="BZ145" i="38"/>
  <c r="BV146" i="38"/>
  <c r="BW146" i="38"/>
  <c r="BX146" i="38"/>
  <c r="BY146" i="38"/>
  <c r="BZ146" i="38"/>
  <c r="BV147" i="38"/>
  <c r="BW147" i="38"/>
  <c r="BX147" i="38"/>
  <c r="BY147" i="38"/>
  <c r="BZ147" i="38"/>
  <c r="BV148" i="38"/>
  <c r="BW148" i="38"/>
  <c r="BX148" i="38"/>
  <c r="BY148" i="38"/>
  <c r="BZ148" i="38"/>
  <c r="BV149" i="38"/>
  <c r="BW149" i="38"/>
  <c r="BX149" i="38"/>
  <c r="BY149" i="38"/>
  <c r="BZ149" i="38"/>
  <c r="BV150" i="38"/>
  <c r="BW150" i="38"/>
  <c r="BX150" i="38"/>
  <c r="BY150" i="38"/>
  <c r="BZ150" i="38"/>
  <c r="BV151" i="38"/>
  <c r="BW151" i="38"/>
  <c r="BX151" i="38"/>
  <c r="BY151" i="38"/>
  <c r="BZ151" i="38"/>
  <c r="BZ132" i="38"/>
  <c r="BY132" i="38"/>
  <c r="BX132" i="38"/>
  <c r="BW132" i="38"/>
  <c r="BV132" i="38"/>
  <c r="BV110" i="38"/>
  <c r="BW110" i="38"/>
  <c r="BX110" i="38"/>
  <c r="BY110" i="38"/>
  <c r="BZ110" i="38"/>
  <c r="BV111" i="38"/>
  <c r="BW111" i="38"/>
  <c r="BX111" i="38"/>
  <c r="BY111" i="38"/>
  <c r="BZ111" i="38"/>
  <c r="BV112" i="38"/>
  <c r="BW112" i="38"/>
  <c r="BX112" i="38"/>
  <c r="BY112" i="38"/>
  <c r="BZ112" i="38"/>
  <c r="BV113" i="38"/>
  <c r="BW113" i="38"/>
  <c r="BX113" i="38"/>
  <c r="BY113" i="38"/>
  <c r="BZ113" i="38"/>
  <c r="BV114" i="38"/>
  <c r="BW114" i="38"/>
  <c r="BX114" i="38"/>
  <c r="BY114" i="38"/>
  <c r="BZ114" i="38"/>
  <c r="BV115" i="38"/>
  <c r="BW115" i="38"/>
  <c r="BX115" i="38"/>
  <c r="BY115" i="38"/>
  <c r="BZ115" i="38"/>
  <c r="BV116" i="38"/>
  <c r="BW116" i="38"/>
  <c r="BX116" i="38"/>
  <c r="BY116" i="38"/>
  <c r="BZ116" i="38"/>
  <c r="BV117" i="38"/>
  <c r="BW117" i="38"/>
  <c r="BX117" i="38"/>
  <c r="BY117" i="38"/>
  <c r="BZ117" i="38"/>
  <c r="BV118" i="38"/>
  <c r="BW118" i="38"/>
  <c r="BX118" i="38"/>
  <c r="BY118" i="38"/>
  <c r="BZ118" i="38"/>
  <c r="BV119" i="38"/>
  <c r="BW119" i="38"/>
  <c r="BX119" i="38"/>
  <c r="BY119" i="38"/>
  <c r="BZ119" i="38"/>
  <c r="BV120" i="38"/>
  <c r="BW120" i="38"/>
  <c r="BX120" i="38"/>
  <c r="BY120" i="38"/>
  <c r="BZ120" i="38"/>
  <c r="BV121" i="38"/>
  <c r="BW121" i="38"/>
  <c r="BX121" i="38"/>
  <c r="BY121" i="38"/>
  <c r="BZ121" i="38"/>
  <c r="BV122" i="38"/>
  <c r="BW122" i="38"/>
  <c r="BX122" i="38"/>
  <c r="BY122" i="38"/>
  <c r="BZ122" i="38"/>
  <c r="BV123" i="38"/>
  <c r="BW123" i="38"/>
  <c r="BX123" i="38"/>
  <c r="BY123" i="38"/>
  <c r="BZ123" i="38"/>
  <c r="BV124" i="38"/>
  <c r="BW124" i="38"/>
  <c r="BX124" i="38"/>
  <c r="BY124" i="38"/>
  <c r="BZ124" i="38"/>
  <c r="BV125" i="38"/>
  <c r="BW125" i="38"/>
  <c r="BX125" i="38"/>
  <c r="BY125" i="38"/>
  <c r="BZ125" i="38"/>
  <c r="BV126" i="38"/>
  <c r="BW126" i="38"/>
  <c r="BX126" i="38"/>
  <c r="BY126" i="38"/>
  <c r="BZ126" i="38"/>
  <c r="BV127" i="38"/>
  <c r="BW127" i="38"/>
  <c r="BX127" i="38"/>
  <c r="BY127" i="38"/>
  <c r="BZ127" i="38"/>
  <c r="BV128" i="38"/>
  <c r="BW128" i="38"/>
  <c r="BX128" i="38"/>
  <c r="BY128" i="38"/>
  <c r="BZ128" i="38"/>
  <c r="BZ109" i="38"/>
  <c r="BY109" i="38"/>
  <c r="BX109" i="38"/>
  <c r="BW109" i="38"/>
  <c r="BV109" i="38"/>
  <c r="BZ87" i="38"/>
  <c r="BZ88" i="38"/>
  <c r="BZ89" i="38"/>
  <c r="BZ90" i="38"/>
  <c r="BZ91" i="38"/>
  <c r="BZ92" i="38"/>
  <c r="BZ93" i="38"/>
  <c r="BZ94" i="38"/>
  <c r="BZ95" i="38"/>
  <c r="BZ96" i="38"/>
  <c r="BZ97" i="38"/>
  <c r="BZ98" i="38"/>
  <c r="BZ99" i="38"/>
  <c r="BZ100" i="38"/>
  <c r="BZ101" i="38"/>
  <c r="BZ102" i="38"/>
  <c r="BZ103" i="38"/>
  <c r="BZ104" i="38"/>
  <c r="BZ105" i="38"/>
  <c r="BZ86" i="38"/>
  <c r="BZ63" i="38"/>
  <c r="BZ64" i="38"/>
  <c r="BZ65" i="38"/>
  <c r="BZ66" i="38"/>
  <c r="BZ67" i="38"/>
  <c r="BZ68" i="38"/>
  <c r="BZ69" i="38"/>
  <c r="BZ70" i="38"/>
  <c r="BZ71" i="38"/>
  <c r="BZ72" i="38"/>
  <c r="BZ73" i="38"/>
  <c r="BZ74" i="38"/>
  <c r="BZ75" i="38"/>
  <c r="BZ76" i="38"/>
  <c r="BZ77" i="38"/>
  <c r="BZ78" i="38"/>
  <c r="BZ79" i="38"/>
  <c r="BZ80" i="38"/>
  <c r="BZ81" i="38"/>
  <c r="BZ82" i="38"/>
  <c r="BZ83" i="38"/>
  <c r="BW63" i="38"/>
  <c r="BX63" i="38"/>
  <c r="BY63" i="38"/>
  <c r="BV63" i="38"/>
  <c r="CA63" i="38"/>
  <c r="BW42" i="38"/>
  <c r="BX42" i="38"/>
  <c r="BY42" i="38"/>
  <c r="BZ42" i="38"/>
  <c r="BV42" i="38"/>
  <c r="BV34" i="38"/>
  <c r="BW18" i="38"/>
  <c r="BX18" i="38"/>
  <c r="BY18" i="38"/>
  <c r="BZ18" i="38"/>
  <c r="BV18" i="38"/>
  <c r="CA13" i="38"/>
  <c r="BV35" i="38"/>
  <c r="BU377" i="38"/>
  <c r="BJ377" i="38"/>
  <c r="AY377" i="38"/>
  <c r="AN377" i="38"/>
  <c r="CA381" i="38"/>
  <c r="D5" i="38"/>
  <c r="BU293" i="38"/>
  <c r="BJ293" i="38"/>
  <c r="AY293" i="38"/>
  <c r="AN293" i="38"/>
  <c r="BU292" i="38"/>
  <c r="BJ292" i="38"/>
  <c r="AY292" i="38"/>
  <c r="AN292" i="38"/>
  <c r="AC292" i="38"/>
  <c r="BU291" i="38"/>
  <c r="BJ291" i="38"/>
  <c r="AY291" i="38"/>
  <c r="AN291" i="38"/>
  <c r="AC291" i="38"/>
  <c r="C324" i="38"/>
  <c r="I269" i="38"/>
  <c r="H269" i="38"/>
  <c r="G269" i="38"/>
  <c r="F269" i="38"/>
  <c r="E269" i="38"/>
  <c r="I246" i="38"/>
  <c r="H246" i="38"/>
  <c r="G246" i="38"/>
  <c r="F246" i="38"/>
  <c r="E246" i="38"/>
  <c r="C245" i="38"/>
  <c r="I223" i="38"/>
  <c r="H223" i="38"/>
  <c r="G223" i="38"/>
  <c r="F223" i="38"/>
  <c r="E223" i="38"/>
  <c r="I200" i="38"/>
  <c r="H200" i="38"/>
  <c r="G200" i="38"/>
  <c r="F200" i="38"/>
  <c r="E200" i="38"/>
  <c r="C199" i="38"/>
  <c r="I177" i="38"/>
  <c r="H177" i="38"/>
  <c r="G177" i="38"/>
  <c r="F177" i="38"/>
  <c r="E177" i="38"/>
  <c r="I154" i="38"/>
  <c r="H154" i="38"/>
  <c r="G154" i="38"/>
  <c r="F154" i="38"/>
  <c r="E154" i="38"/>
  <c r="C153" i="38"/>
  <c r="I131" i="38"/>
  <c r="H131" i="38"/>
  <c r="G131" i="38"/>
  <c r="F131" i="38"/>
  <c r="E131" i="38"/>
  <c r="I108" i="38"/>
  <c r="H108" i="38"/>
  <c r="G108" i="38"/>
  <c r="F108" i="38"/>
  <c r="E108" i="38"/>
  <c r="C107" i="38"/>
  <c r="BU326" i="38"/>
  <c r="BU324" i="38"/>
  <c r="BJ326" i="38"/>
  <c r="BJ322" i="38"/>
  <c r="AY326" i="38"/>
  <c r="AY320" i="38"/>
  <c r="AN326" i="38"/>
  <c r="AN318" i="38"/>
  <c r="BU314" i="38"/>
  <c r="BJ314" i="38"/>
  <c r="AY314" i="38"/>
  <c r="AN314" i="38"/>
  <c r="AC314" i="38"/>
  <c r="AC326" i="38"/>
  <c r="AC316" i="38"/>
  <c r="BU379" i="38"/>
  <c r="BU370" i="38"/>
  <c r="BU362" i="38"/>
  <c r="BU351" i="38"/>
  <c r="BU347" i="38"/>
  <c r="BU336" i="38"/>
  <c r="BU335" i="38"/>
  <c r="BU331" i="38"/>
  <c r="BU312" i="38"/>
  <c r="BU305" i="38"/>
  <c r="BU304" i="38"/>
  <c r="BU300" i="38"/>
  <c r="BU267" i="38"/>
  <c r="BU60" i="38"/>
  <c r="BU59" i="38"/>
  <c r="BU58" i="38"/>
  <c r="BU42" i="38"/>
  <c r="BU35" i="38"/>
  <c r="BU34" i="38"/>
  <c r="BU18" i="38"/>
  <c r="BJ379" i="38"/>
  <c r="BJ370" i="38"/>
  <c r="BJ362" i="38"/>
  <c r="BJ351" i="38"/>
  <c r="BJ347" i="38"/>
  <c r="BJ336" i="38"/>
  <c r="BJ335" i="38"/>
  <c r="BJ331" i="38"/>
  <c r="BJ312" i="38"/>
  <c r="BJ305" i="38"/>
  <c r="BJ304" i="38"/>
  <c r="BJ300" i="38"/>
  <c r="BJ244" i="38"/>
  <c r="BJ221" i="38"/>
  <c r="BJ60" i="38"/>
  <c r="BJ59" i="38"/>
  <c r="BJ58" i="38"/>
  <c r="BJ42" i="38"/>
  <c r="BJ35" i="38"/>
  <c r="BJ34" i="38"/>
  <c r="BJ18" i="38"/>
  <c r="AY379" i="38"/>
  <c r="AY370" i="38"/>
  <c r="AY362" i="38"/>
  <c r="AY351" i="38"/>
  <c r="AY347" i="38"/>
  <c r="AY336" i="38"/>
  <c r="AY335" i="38"/>
  <c r="AY331" i="38"/>
  <c r="AY312" i="38"/>
  <c r="AY305" i="38"/>
  <c r="AY304" i="38"/>
  <c r="AY300" i="38"/>
  <c r="AY198" i="38"/>
  <c r="AY175" i="38"/>
  <c r="AY60" i="38"/>
  <c r="AY59" i="38"/>
  <c r="AY58" i="38"/>
  <c r="AY42" i="38"/>
  <c r="AY35" i="38"/>
  <c r="AY34" i="38"/>
  <c r="AY18" i="38"/>
  <c r="AN379" i="38"/>
  <c r="AN370" i="38"/>
  <c r="AN362" i="38"/>
  <c r="AN351" i="38"/>
  <c r="AN347" i="38"/>
  <c r="AN336" i="38"/>
  <c r="AN335" i="38"/>
  <c r="AN331" i="38"/>
  <c r="AN312" i="38"/>
  <c r="AN305" i="38"/>
  <c r="AN304" i="38"/>
  <c r="AN300" i="38"/>
  <c r="AN152" i="38"/>
  <c r="AN129" i="38"/>
  <c r="AN60" i="38"/>
  <c r="AN59" i="38"/>
  <c r="AN58" i="38"/>
  <c r="AN42" i="38"/>
  <c r="AN35" i="38"/>
  <c r="AN34" i="38"/>
  <c r="AN18" i="38"/>
  <c r="AC312" i="38"/>
  <c r="AC305" i="38"/>
  <c r="AC304" i="38"/>
  <c r="AC300" i="38"/>
  <c r="AC293" i="38"/>
  <c r="AC379" i="38"/>
  <c r="AC377" i="38"/>
  <c r="AC370" i="38"/>
  <c r="AC362" i="38"/>
  <c r="AC351" i="38"/>
  <c r="AC347" i="38"/>
  <c r="AC336" i="38"/>
  <c r="AC335" i="38"/>
  <c r="AC331" i="38"/>
  <c r="CA290" i="38"/>
  <c r="CA289" i="38"/>
  <c r="CA288" i="38"/>
  <c r="CA287" i="38"/>
  <c r="CA286" i="38"/>
  <c r="CA285" i="38"/>
  <c r="CA284" i="38"/>
  <c r="CA283" i="38"/>
  <c r="CA282" i="38"/>
  <c r="CA281" i="38"/>
  <c r="CA280" i="38"/>
  <c r="CA279" i="38"/>
  <c r="CA278" i="38"/>
  <c r="CA277" i="38"/>
  <c r="CA276" i="38"/>
  <c r="CA275" i="38"/>
  <c r="CA274" i="38"/>
  <c r="CA273" i="38"/>
  <c r="CA272" i="38"/>
  <c r="CA271" i="38"/>
  <c r="CA270" i="38"/>
  <c r="BV267" i="38"/>
  <c r="BW267" i="38"/>
  <c r="BX267" i="38"/>
  <c r="BY267" i="38"/>
  <c r="BZ267" i="38"/>
  <c r="CA267" i="38"/>
  <c r="CA266" i="38"/>
  <c r="CA265" i="38"/>
  <c r="CA264" i="38"/>
  <c r="CA263" i="38"/>
  <c r="CA262" i="38"/>
  <c r="CA261" i="38"/>
  <c r="CA260" i="38"/>
  <c r="CA259" i="38"/>
  <c r="CA258" i="38"/>
  <c r="CA257" i="38"/>
  <c r="CA256" i="38"/>
  <c r="CA255" i="38"/>
  <c r="CA254" i="38"/>
  <c r="CA253" i="38"/>
  <c r="CA252" i="38"/>
  <c r="CA251" i="38"/>
  <c r="CA250" i="38"/>
  <c r="CA249" i="38"/>
  <c r="CA248" i="38"/>
  <c r="CA247" i="38"/>
  <c r="BV244" i="38"/>
  <c r="BW244" i="38"/>
  <c r="BX244" i="38"/>
  <c r="BY244" i="38"/>
  <c r="BZ244" i="38"/>
  <c r="CA244" i="38"/>
  <c r="CA243" i="38"/>
  <c r="CA242" i="38"/>
  <c r="CA241" i="38"/>
  <c r="CA240" i="38"/>
  <c r="CA239" i="38"/>
  <c r="CA238" i="38"/>
  <c r="CA237" i="38"/>
  <c r="CA236" i="38"/>
  <c r="CA235" i="38"/>
  <c r="CA234" i="38"/>
  <c r="CA233" i="38"/>
  <c r="CA232" i="38"/>
  <c r="CA231" i="38"/>
  <c r="CA230" i="38"/>
  <c r="CA229" i="38"/>
  <c r="CA228" i="38"/>
  <c r="CA227" i="38"/>
  <c r="CA226" i="38"/>
  <c r="CA225" i="38"/>
  <c r="CA224" i="38"/>
  <c r="BV221" i="38"/>
  <c r="BW221" i="38"/>
  <c r="BX221" i="38"/>
  <c r="BY221" i="38"/>
  <c r="BZ221" i="38"/>
  <c r="CA221" i="38"/>
  <c r="CA220" i="38"/>
  <c r="CA219" i="38"/>
  <c r="CA218" i="38"/>
  <c r="CA217" i="38"/>
  <c r="CA216" i="38"/>
  <c r="CA215" i="38"/>
  <c r="CA214" i="38"/>
  <c r="CA213" i="38"/>
  <c r="CA212" i="38"/>
  <c r="CA211" i="38"/>
  <c r="CA210" i="38"/>
  <c r="CA209" i="38"/>
  <c r="CA208" i="38"/>
  <c r="CA207" i="38"/>
  <c r="CA206" i="38"/>
  <c r="CA205" i="38"/>
  <c r="CA204" i="38"/>
  <c r="CA203" i="38"/>
  <c r="CA202" i="38"/>
  <c r="CA201" i="38"/>
  <c r="BV198" i="38"/>
  <c r="BW198" i="38"/>
  <c r="BX198" i="38"/>
  <c r="BY198" i="38"/>
  <c r="BZ198" i="38"/>
  <c r="CA198" i="38"/>
  <c r="CA197" i="38"/>
  <c r="CA196" i="38"/>
  <c r="CA195" i="38"/>
  <c r="CA194" i="38"/>
  <c r="CA193" i="38"/>
  <c r="CA192" i="38"/>
  <c r="CA191" i="38"/>
  <c r="CA190" i="38"/>
  <c r="CA189" i="38"/>
  <c r="CA188" i="38"/>
  <c r="CA187" i="38"/>
  <c r="CA186" i="38"/>
  <c r="CA185" i="38"/>
  <c r="CA184" i="38"/>
  <c r="CA183" i="38"/>
  <c r="CA182" i="38"/>
  <c r="CA181" i="38"/>
  <c r="CA180" i="38"/>
  <c r="CA179" i="38"/>
  <c r="CA178" i="38"/>
  <c r="BV175" i="38"/>
  <c r="BW175" i="38"/>
  <c r="BX175" i="38"/>
  <c r="BY175" i="38"/>
  <c r="BZ175" i="38"/>
  <c r="CA175" i="38"/>
  <c r="CA174" i="38"/>
  <c r="CA173" i="38"/>
  <c r="CA172" i="38"/>
  <c r="CA171" i="38"/>
  <c r="CA170" i="38"/>
  <c r="CA169" i="38"/>
  <c r="CA168" i="38"/>
  <c r="CA167" i="38"/>
  <c r="CA166" i="38"/>
  <c r="CA165" i="38"/>
  <c r="CA164" i="38"/>
  <c r="CA163" i="38"/>
  <c r="CA162" i="38"/>
  <c r="CA161" i="38"/>
  <c r="CA160" i="38"/>
  <c r="CA159" i="38"/>
  <c r="CA158" i="38"/>
  <c r="CA157" i="38"/>
  <c r="CA156" i="38"/>
  <c r="CA155" i="38"/>
  <c r="BV152" i="38"/>
  <c r="BW152" i="38"/>
  <c r="BX152" i="38"/>
  <c r="BY152" i="38"/>
  <c r="BZ152" i="38"/>
  <c r="CA152" i="38"/>
  <c r="CA151" i="38"/>
  <c r="CA150" i="38"/>
  <c r="CA149" i="38"/>
  <c r="CA148" i="38"/>
  <c r="CA147" i="38"/>
  <c r="CA146" i="38"/>
  <c r="CA145" i="38"/>
  <c r="CA144" i="38"/>
  <c r="CA143" i="38"/>
  <c r="CA142" i="38"/>
  <c r="CA141" i="38"/>
  <c r="CA140" i="38"/>
  <c r="CA139" i="38"/>
  <c r="CA138" i="38"/>
  <c r="CA137" i="38"/>
  <c r="CA136" i="38"/>
  <c r="CA135" i="38"/>
  <c r="CA134" i="38"/>
  <c r="CA133" i="38"/>
  <c r="CA132" i="38"/>
  <c r="BV129" i="38"/>
  <c r="BW129" i="38"/>
  <c r="BX129" i="38"/>
  <c r="BY129" i="38"/>
  <c r="BZ129" i="38"/>
  <c r="CA129" i="38"/>
  <c r="CA128" i="38"/>
  <c r="CA127" i="38"/>
  <c r="CA126" i="38"/>
  <c r="CA125" i="38"/>
  <c r="CA124" i="38"/>
  <c r="CA123" i="38"/>
  <c r="CA122" i="38"/>
  <c r="CA121" i="38"/>
  <c r="CA120" i="38"/>
  <c r="CA119" i="38"/>
  <c r="CA118" i="38"/>
  <c r="CA117" i="38"/>
  <c r="CA116" i="38"/>
  <c r="CA115" i="38"/>
  <c r="CA114" i="38"/>
  <c r="CA113" i="38"/>
  <c r="CA112" i="38"/>
  <c r="CA111" i="38"/>
  <c r="CA110" i="38"/>
  <c r="CA109" i="38"/>
  <c r="AC106" i="38"/>
  <c r="AC83" i="38"/>
  <c r="AC42" i="38"/>
  <c r="AC60" i="38"/>
  <c r="AC59" i="38"/>
  <c r="AC58" i="38"/>
  <c r="AC35" i="38"/>
  <c r="AC34" i="38"/>
  <c r="AC18" i="38"/>
  <c r="CA345" i="38"/>
  <c r="CA344" i="38"/>
  <c r="CA343" i="38"/>
  <c r="CA342" i="38"/>
  <c r="CA341" i="38"/>
  <c r="CA340" i="38"/>
  <c r="CA339" i="38"/>
  <c r="CA334" i="38"/>
  <c r="CA330" i="38"/>
  <c r="Q30" i="38"/>
  <c r="Q31" i="38"/>
  <c r="Q32" i="38"/>
  <c r="Q33" i="38"/>
  <c r="CA324" i="38"/>
  <c r="CA311" i="38"/>
  <c r="CA310" i="38"/>
  <c r="CA309" i="38"/>
  <c r="CA308" i="38"/>
  <c r="CA361" i="38"/>
  <c r="D350" i="38"/>
  <c r="D349" i="38"/>
  <c r="CA350" i="38"/>
  <c r="CA303" i="38"/>
  <c r="D13" i="38"/>
  <c r="BV105" i="38"/>
  <c r="BW105" i="38"/>
  <c r="BX105" i="38"/>
  <c r="BY105" i="38"/>
  <c r="CA105" i="38"/>
  <c r="BV104" i="38"/>
  <c r="BW104" i="38"/>
  <c r="BX104" i="38"/>
  <c r="BY104" i="38"/>
  <c r="CA104" i="38"/>
  <c r="BV103" i="38"/>
  <c r="BW103" i="38"/>
  <c r="BX103" i="38"/>
  <c r="BY103" i="38"/>
  <c r="CA103" i="38"/>
  <c r="BV102" i="38"/>
  <c r="BW102" i="38"/>
  <c r="BX102" i="38"/>
  <c r="BY102" i="38"/>
  <c r="CA102" i="38"/>
  <c r="BV101" i="38"/>
  <c r="BW101" i="38"/>
  <c r="BX101" i="38"/>
  <c r="BY101" i="38"/>
  <c r="CA101" i="38"/>
  <c r="BV100" i="38"/>
  <c r="BW100" i="38"/>
  <c r="BX100" i="38"/>
  <c r="BY100" i="38"/>
  <c r="CA100" i="38"/>
  <c r="BV99" i="38"/>
  <c r="BW99" i="38"/>
  <c r="BX99" i="38"/>
  <c r="BY99" i="38"/>
  <c r="CA99" i="38"/>
  <c r="BV98" i="38"/>
  <c r="BW98" i="38"/>
  <c r="BX98" i="38"/>
  <c r="BY98" i="38"/>
  <c r="CA98" i="38"/>
  <c r="BV97" i="38"/>
  <c r="BW97" i="38"/>
  <c r="BX97" i="38"/>
  <c r="BY97" i="38"/>
  <c r="CA97" i="38"/>
  <c r="BV96" i="38"/>
  <c r="BW96" i="38"/>
  <c r="BX96" i="38"/>
  <c r="BY96" i="38"/>
  <c r="CA96" i="38"/>
  <c r="BV95" i="38"/>
  <c r="BW95" i="38"/>
  <c r="BX95" i="38"/>
  <c r="BY95" i="38"/>
  <c r="CA95" i="38"/>
  <c r="BV94" i="38"/>
  <c r="BW94" i="38"/>
  <c r="BX94" i="38"/>
  <c r="BY94" i="38"/>
  <c r="CA94" i="38"/>
  <c r="BV93" i="38"/>
  <c r="BW93" i="38"/>
  <c r="BX93" i="38"/>
  <c r="BY93" i="38"/>
  <c r="CA93" i="38"/>
  <c r="BV92" i="38"/>
  <c r="BW92" i="38"/>
  <c r="BX92" i="38"/>
  <c r="BY92" i="38"/>
  <c r="CA92" i="38"/>
  <c r="BV91" i="38"/>
  <c r="BW91" i="38"/>
  <c r="BX91" i="38"/>
  <c r="BY91" i="38"/>
  <c r="CA91" i="38"/>
  <c r="BV90" i="38"/>
  <c r="BW90" i="38"/>
  <c r="BX90" i="38"/>
  <c r="BY90" i="38"/>
  <c r="CA90" i="38"/>
  <c r="BV89" i="38"/>
  <c r="BW89" i="38"/>
  <c r="BX89" i="38"/>
  <c r="BY89" i="38"/>
  <c r="CA89" i="38"/>
  <c r="BV88" i="38"/>
  <c r="BW88" i="38"/>
  <c r="BX88" i="38"/>
  <c r="BY88" i="38"/>
  <c r="CA88" i="38"/>
  <c r="BV87" i="38"/>
  <c r="BW87" i="38"/>
  <c r="BX87" i="38"/>
  <c r="BY87" i="38"/>
  <c r="CA87" i="38"/>
  <c r="BV82" i="38"/>
  <c r="BW82" i="38"/>
  <c r="BX82" i="38"/>
  <c r="BY82" i="38"/>
  <c r="CA82" i="38"/>
  <c r="BV81" i="38"/>
  <c r="BW81" i="38"/>
  <c r="BX81" i="38"/>
  <c r="BY81" i="38"/>
  <c r="CA81" i="38"/>
  <c r="BV80" i="38"/>
  <c r="BW80" i="38"/>
  <c r="BX80" i="38"/>
  <c r="BY80" i="38"/>
  <c r="CA80" i="38"/>
  <c r="BV79" i="38"/>
  <c r="BW79" i="38"/>
  <c r="BX79" i="38"/>
  <c r="BY79" i="38"/>
  <c r="CA79" i="38"/>
  <c r="BV78" i="38"/>
  <c r="BW78" i="38"/>
  <c r="BX78" i="38"/>
  <c r="BY78" i="38"/>
  <c r="CA78" i="38"/>
  <c r="BV77" i="38"/>
  <c r="BW77" i="38"/>
  <c r="BX77" i="38"/>
  <c r="BY77" i="38"/>
  <c r="CA77" i="38"/>
  <c r="BV76" i="38"/>
  <c r="BW76" i="38"/>
  <c r="BX76" i="38"/>
  <c r="BY76" i="38"/>
  <c r="CA76" i="38"/>
  <c r="BV75" i="38"/>
  <c r="BW75" i="38"/>
  <c r="BX75" i="38"/>
  <c r="BY75" i="38"/>
  <c r="CA75" i="38"/>
  <c r="BV74" i="38"/>
  <c r="BW74" i="38"/>
  <c r="BX74" i="38"/>
  <c r="BY74" i="38"/>
  <c r="CA74" i="38"/>
  <c r="BV73" i="38"/>
  <c r="BW73" i="38"/>
  <c r="BX73" i="38"/>
  <c r="BY73" i="38"/>
  <c r="CA73" i="38"/>
  <c r="BV72" i="38"/>
  <c r="BW72" i="38"/>
  <c r="BX72" i="38"/>
  <c r="BY72" i="38"/>
  <c r="CA72" i="38"/>
  <c r="BV71" i="38"/>
  <c r="BW71" i="38"/>
  <c r="BX71" i="38"/>
  <c r="BY71" i="38"/>
  <c r="CA71" i="38"/>
  <c r="BV70" i="38"/>
  <c r="BW70" i="38"/>
  <c r="BX70" i="38"/>
  <c r="BY70" i="38"/>
  <c r="CA70" i="38"/>
  <c r="BV69" i="38"/>
  <c r="BW69" i="38"/>
  <c r="BX69" i="38"/>
  <c r="BY69" i="38"/>
  <c r="CA69" i="38"/>
  <c r="BV68" i="38"/>
  <c r="BW68" i="38"/>
  <c r="BX68" i="38"/>
  <c r="BY68" i="38"/>
  <c r="CA68" i="38"/>
  <c r="BV67" i="38"/>
  <c r="BW67" i="38"/>
  <c r="BX67" i="38"/>
  <c r="BY67" i="38"/>
  <c r="CA67" i="38"/>
  <c r="BV66" i="38"/>
  <c r="BW66" i="38"/>
  <c r="BX66" i="38"/>
  <c r="BY66" i="38"/>
  <c r="CA66" i="38"/>
  <c r="BV65" i="38"/>
  <c r="BW65" i="38"/>
  <c r="BX65" i="38"/>
  <c r="BY65" i="38"/>
  <c r="CA65" i="38"/>
  <c r="BV64" i="38"/>
  <c r="BW64" i="38"/>
  <c r="BX64" i="38"/>
  <c r="BY64" i="38"/>
  <c r="CA64" i="38"/>
  <c r="CA55" i="38"/>
  <c r="D55" i="38"/>
  <c r="CA54" i="38"/>
  <c r="D54" i="38"/>
  <c r="CA53" i="38"/>
  <c r="D53" i="38"/>
  <c r="CA33" i="38"/>
  <c r="R33" i="38"/>
  <c r="CA32" i="38"/>
  <c r="R32" i="38"/>
  <c r="CA31" i="38"/>
  <c r="R31" i="38"/>
  <c r="CA48" i="38"/>
  <c r="D48" i="38"/>
  <c r="CA47" i="38"/>
  <c r="D47" i="38"/>
  <c r="CA46" i="38"/>
  <c r="D46" i="38"/>
  <c r="CA45" i="38"/>
  <c r="D45" i="38"/>
  <c r="CA25" i="38"/>
  <c r="CA24" i="38"/>
  <c r="CA23" i="38"/>
  <c r="CA22" i="38"/>
  <c r="CA41" i="38"/>
  <c r="D41" i="38"/>
  <c r="CA40" i="38"/>
  <c r="D40" i="38"/>
  <c r="CA39" i="38"/>
  <c r="D39" i="38"/>
  <c r="CA38" i="38"/>
  <c r="D38" i="38"/>
  <c r="CA17" i="38"/>
  <c r="CA16" i="38"/>
  <c r="CA15" i="38"/>
  <c r="CA14" i="38"/>
  <c r="D12" i="29"/>
  <c r="D12" i="30"/>
  <c r="D12" i="22"/>
  <c r="BZ362" i="38"/>
  <c r="BZ351" i="38"/>
  <c r="BZ347" i="38"/>
  <c r="BZ331" i="38"/>
  <c r="BZ335" i="38"/>
  <c r="BZ336" i="38"/>
  <c r="BZ312" i="38"/>
  <c r="BZ305" i="38"/>
  <c r="BZ106" i="38"/>
  <c r="BZ34" i="38"/>
  <c r="BZ35" i="38"/>
  <c r="BZ58" i="38"/>
  <c r="BZ59" i="38"/>
  <c r="BZ60" i="38"/>
  <c r="D150" i="29"/>
  <c r="I96" i="29"/>
  <c r="H96" i="29"/>
  <c r="G96" i="29"/>
  <c r="F96" i="29"/>
  <c r="E96" i="29"/>
  <c r="I77" i="29"/>
  <c r="H77" i="29"/>
  <c r="G77" i="29"/>
  <c r="F77" i="29"/>
  <c r="E77" i="29"/>
  <c r="AA170" i="29"/>
  <c r="D54" i="29"/>
  <c r="D53" i="29"/>
  <c r="D52" i="29"/>
  <c r="R32" i="29"/>
  <c r="Q32" i="29"/>
  <c r="R31" i="29"/>
  <c r="Q31" i="29"/>
  <c r="R30" i="29"/>
  <c r="Q30" i="29"/>
  <c r="D47" i="29"/>
  <c r="D46" i="29"/>
  <c r="D45" i="29"/>
  <c r="D44" i="29"/>
  <c r="D40" i="29"/>
  <c r="D39" i="29"/>
  <c r="D38" i="29"/>
  <c r="D37" i="29"/>
  <c r="I84" i="22"/>
  <c r="H84" i="22"/>
  <c r="G84" i="22"/>
  <c r="F84" i="22"/>
  <c r="E84" i="22"/>
  <c r="I61" i="22"/>
  <c r="H61" i="22"/>
  <c r="G61" i="22"/>
  <c r="F61" i="22"/>
  <c r="E61" i="22"/>
  <c r="I104" i="30"/>
  <c r="H104" i="30"/>
  <c r="G104" i="30"/>
  <c r="F104" i="30"/>
  <c r="E104" i="30"/>
  <c r="I69" i="30"/>
  <c r="H69" i="30"/>
  <c r="G69" i="30"/>
  <c r="F69" i="30"/>
  <c r="E69" i="30"/>
  <c r="R31" i="30"/>
  <c r="D52" i="30"/>
  <c r="R30" i="30"/>
  <c r="D51" i="30"/>
  <c r="R29" i="30"/>
  <c r="D50" i="30"/>
  <c r="Q31" i="30"/>
  <c r="Q30" i="30"/>
  <c r="Q29" i="30"/>
  <c r="D45" i="30"/>
  <c r="D44" i="30"/>
  <c r="D43" i="30"/>
  <c r="D39" i="30"/>
  <c r="D38" i="30"/>
  <c r="D37" i="30"/>
  <c r="D36" i="30"/>
  <c r="R28" i="30"/>
  <c r="Q29" i="22"/>
  <c r="R29" i="22"/>
  <c r="Q30" i="22"/>
  <c r="R30" i="22"/>
  <c r="Q31" i="22"/>
  <c r="R31" i="22"/>
  <c r="Q32" i="22"/>
  <c r="R32" i="22"/>
  <c r="D158" i="22"/>
  <c r="D47" i="22"/>
  <c r="D46" i="22"/>
  <c r="D45" i="22"/>
  <c r="D44" i="22"/>
  <c r="D40" i="22"/>
  <c r="D39" i="22"/>
  <c r="D38" i="22"/>
  <c r="D37" i="22"/>
  <c r="AA178" i="22"/>
  <c r="AA180" i="22"/>
  <c r="I85" i="38"/>
  <c r="H85" i="38"/>
  <c r="G85" i="38"/>
  <c r="F85" i="38"/>
  <c r="E85" i="38"/>
  <c r="H62" i="38"/>
  <c r="G62" i="38"/>
  <c r="I62" i="38"/>
  <c r="F62" i="38"/>
  <c r="E62" i="38"/>
  <c r="C322" i="38"/>
  <c r="C320" i="38"/>
  <c r="C318" i="38"/>
  <c r="C316" i="38"/>
  <c r="C61" i="38"/>
  <c r="CA322" i="38"/>
  <c r="CA320" i="38"/>
  <c r="CA318" i="38"/>
  <c r="CA326" i="38"/>
  <c r="BW362" i="38"/>
  <c r="BX362" i="38"/>
  <c r="BY362" i="38"/>
  <c r="BV362" i="38"/>
  <c r="BW351" i="38"/>
  <c r="BX351" i="38"/>
  <c r="BY351" i="38"/>
  <c r="BV351" i="38"/>
  <c r="BW347" i="38"/>
  <c r="BX347" i="38"/>
  <c r="BY347" i="38"/>
  <c r="BV347" i="38"/>
  <c r="BW331" i="38"/>
  <c r="BW335" i="38"/>
  <c r="BW336" i="38"/>
  <c r="BX331" i="38"/>
  <c r="BX335" i="38"/>
  <c r="BX336" i="38"/>
  <c r="BY331" i="38"/>
  <c r="BY335" i="38"/>
  <c r="BY336" i="38"/>
  <c r="BV331" i="38"/>
  <c r="BV335" i="38"/>
  <c r="BV336" i="38"/>
  <c r="BW312" i="38"/>
  <c r="BX312" i="38"/>
  <c r="BY312" i="38"/>
  <c r="BV312" i="38"/>
  <c r="BW305" i="38"/>
  <c r="BX305" i="38"/>
  <c r="BY305" i="38"/>
  <c r="BV305" i="38"/>
  <c r="BW83" i="38"/>
  <c r="BW86" i="38"/>
  <c r="BW106" i="38"/>
  <c r="BX83" i="38"/>
  <c r="BX86" i="38"/>
  <c r="BX106" i="38"/>
  <c r="BY83" i="38"/>
  <c r="BY86" i="38"/>
  <c r="BY106" i="38"/>
  <c r="BV83" i="38"/>
  <c r="BV86" i="38"/>
  <c r="BV106" i="38"/>
  <c r="BW34" i="38"/>
  <c r="BW35" i="38"/>
  <c r="BW58" i="38"/>
  <c r="BW59" i="38"/>
  <c r="BW60" i="38"/>
  <c r="BX34" i="38"/>
  <c r="BX35" i="38"/>
  <c r="BX58" i="38"/>
  <c r="BX59" i="38"/>
  <c r="BX60" i="38"/>
  <c r="BY34" i="38"/>
  <c r="BY35" i="38"/>
  <c r="BY58" i="38"/>
  <c r="BY59" i="38"/>
  <c r="BY60" i="38"/>
  <c r="BV58" i="38"/>
  <c r="BV59" i="38"/>
  <c r="BV60" i="38"/>
  <c r="CA379" i="38"/>
  <c r="CA377" i="38"/>
  <c r="CA370" i="38"/>
  <c r="CA366" i="38"/>
  <c r="CA367" i="38"/>
  <c r="CA368" i="38"/>
  <c r="CA369" i="38"/>
  <c r="CA365" i="38"/>
  <c r="CA362" i="38"/>
  <c r="CA360" i="38"/>
  <c r="CA351" i="38"/>
  <c r="CA349" i="38"/>
  <c r="CA347" i="38"/>
  <c r="CA346" i="38"/>
  <c r="CA338" i="38"/>
  <c r="CA336" i="38"/>
  <c r="CA335" i="38"/>
  <c r="CA333" i="38"/>
  <c r="CA331" i="38"/>
  <c r="CA329" i="38"/>
  <c r="CA316" i="38"/>
  <c r="CA314" i="38"/>
  <c r="CA312" i="38"/>
  <c r="CA307" i="38"/>
  <c r="CA305" i="38"/>
  <c r="CA304" i="38"/>
  <c r="CA302" i="38"/>
  <c r="CA300" i="38"/>
  <c r="CA296" i="38"/>
  <c r="CA297" i="38"/>
  <c r="CA298" i="38"/>
  <c r="CA299" i="38"/>
  <c r="CA106" i="38"/>
  <c r="CA86" i="38"/>
  <c r="CA83" i="38"/>
  <c r="CA60" i="38"/>
  <c r="CA59" i="38"/>
  <c r="CA58" i="38"/>
  <c r="CA56" i="38"/>
  <c r="CA57" i="38"/>
  <c r="CA52" i="38"/>
  <c r="CA49" i="38"/>
  <c r="CA50" i="38"/>
  <c r="CA44" i="38"/>
  <c r="CA42" i="38"/>
  <c r="CA37" i="38"/>
  <c r="CA35" i="38"/>
  <c r="CA34" i="38"/>
  <c r="CA30" i="38"/>
  <c r="CA26" i="38"/>
  <c r="CA27" i="38"/>
  <c r="CA21" i="38"/>
  <c r="CA18" i="38"/>
  <c r="AC156" i="29"/>
  <c r="AC157" i="29"/>
  <c r="AC158" i="29"/>
  <c r="AC155" i="29"/>
  <c r="S170" i="29"/>
  <c r="U170" i="29"/>
  <c r="W170" i="29"/>
  <c r="Y170" i="29"/>
  <c r="AC170" i="29"/>
  <c r="AC168" i="29"/>
  <c r="AC166" i="29"/>
  <c r="AC152" i="29"/>
  <c r="AC151" i="29"/>
  <c r="AC147" i="29"/>
  <c r="AC141" i="29"/>
  <c r="AC133" i="29"/>
  <c r="AC129" i="29"/>
  <c r="AC122" i="29"/>
  <c r="AC121" i="29"/>
  <c r="AC117" i="29"/>
  <c r="AC110" i="29"/>
  <c r="AC109" i="29"/>
  <c r="AC94" i="29"/>
  <c r="AC75" i="29"/>
  <c r="AC74" i="29"/>
  <c r="AC67" i="29"/>
  <c r="AC59" i="29"/>
  <c r="AC58" i="29"/>
  <c r="AC57" i="29"/>
  <c r="AC41" i="29"/>
  <c r="AC34" i="29"/>
  <c r="AC33" i="29"/>
  <c r="AC17" i="29"/>
  <c r="AC162" i="30"/>
  <c r="AC160" i="30"/>
  <c r="AC158" i="30"/>
  <c r="AC152" i="30"/>
  <c r="AC144" i="30"/>
  <c r="AC133" i="30"/>
  <c r="AC126" i="30"/>
  <c r="AC125" i="30"/>
  <c r="AC121" i="30"/>
  <c r="AC114" i="30"/>
  <c r="AC113" i="30"/>
  <c r="AC102" i="30"/>
  <c r="AC67" i="30"/>
  <c r="AC66" i="30"/>
  <c r="AC62" i="30"/>
  <c r="AC57" i="30"/>
  <c r="AC56" i="30"/>
  <c r="AC55" i="30"/>
  <c r="AC40" i="30"/>
  <c r="AC33" i="30"/>
  <c r="AC32" i="30"/>
  <c r="AC17" i="30"/>
  <c r="AC117" i="22"/>
  <c r="AC113" i="22"/>
  <c r="AC105" i="22"/>
  <c r="AC82" i="22"/>
  <c r="AC57" i="22"/>
  <c r="AC41" i="22"/>
  <c r="AC33" i="22"/>
  <c r="S178" i="22"/>
  <c r="S180" i="22"/>
  <c r="U178" i="22"/>
  <c r="U180" i="22"/>
  <c r="W178" i="22"/>
  <c r="W180" i="22"/>
  <c r="Y178" i="22"/>
  <c r="Y180" i="22"/>
  <c r="AC180" i="22"/>
  <c r="AC178" i="22"/>
  <c r="AC176" i="22"/>
  <c r="AC171" i="22"/>
  <c r="AC163" i="22"/>
  <c r="AC159" i="22"/>
  <c r="AC155" i="22"/>
  <c r="AC139" i="22"/>
  <c r="AC138" i="22"/>
  <c r="AC134" i="22"/>
  <c r="AC129" i="22"/>
  <c r="AC127" i="22"/>
  <c r="AC106" i="22"/>
  <c r="AC59" i="22"/>
  <c r="AC58" i="22"/>
  <c r="AC34" i="22"/>
  <c r="D157" i="22"/>
  <c r="D36" i="22"/>
  <c r="D51" i="22"/>
  <c r="D48" i="22"/>
  <c r="D49" i="22"/>
  <c r="D43" i="22"/>
  <c r="R30" i="38"/>
  <c r="D37" i="38"/>
  <c r="D44" i="38"/>
  <c r="D49" i="38"/>
  <c r="D50" i="38"/>
  <c r="D52" i="38"/>
  <c r="R29" i="29"/>
  <c r="Q29" i="29"/>
  <c r="D149" i="29"/>
  <c r="D36" i="29"/>
  <c r="D43" i="29"/>
  <c r="D48" i="29"/>
  <c r="D49" i="29"/>
  <c r="D51" i="29"/>
  <c r="Q28" i="30"/>
  <c r="D35" i="30"/>
  <c r="D42" i="30"/>
  <c r="D46" i="30"/>
  <c r="D47" i="30"/>
  <c r="D49" i="30"/>
  <c r="AC125" i="22"/>
  <c r="AC118" i="22"/>
  <c r="D5" i="30"/>
  <c r="D5" i="29"/>
  <c r="D5" i="22"/>
</calcChain>
</file>

<file path=xl/comments1.xml><?xml version="1.0" encoding="utf-8"?>
<comments xmlns="http://schemas.openxmlformats.org/spreadsheetml/2006/main">
  <authors>
    <author>University of Alaska</author>
    <author>Erin Albertson</author>
    <author>fnlvc</author>
  </authors>
  <commentList>
    <comment ref="Y5" authorId="0" shapeId="0">
      <text>
        <r>
          <rPr>
            <b/>
            <sz val="8"/>
            <color indexed="81"/>
            <rFont val="Tahoma"/>
          </rPr>
          <t xml:space="preserve">
Budget spreadsheet directions
</t>
        </r>
        <r>
          <rPr>
            <sz val="8"/>
            <color indexed="81"/>
            <rFont val="Tahoma"/>
          </rPr>
          <t xml:space="preserve">We've included a few basic tips to help you navigate the budget spreadsheet. If you have any unanswered questions, please feel free to contact the Office of Sponsored Programs and we'll do our best to provide answers. </t>
        </r>
        <r>
          <rPr>
            <b/>
            <sz val="8"/>
            <color indexed="17"/>
            <rFont val="Tahoma"/>
            <family val="2"/>
          </rPr>
          <t>To hide these pesky yellow and orange comment boxes</t>
        </r>
        <r>
          <rPr>
            <sz val="8"/>
            <color indexed="81"/>
            <rFont val="Tahoma"/>
          </rPr>
          <t>, select View in the tool bar and click Comments in Excel 2003. In Excel 2007, select the Comments group within the Review tab and select Show All Comments twice. You can re-expose individual comment boxes by holding your mouse over a red triangle.</t>
        </r>
        <r>
          <rPr>
            <b/>
            <sz val="8"/>
            <color indexed="81"/>
            <rFont val="Tahoma"/>
          </rPr>
          <t xml:space="preserve">
The budget spreadsheet is so big!</t>
        </r>
        <r>
          <rPr>
            <sz val="8"/>
            <color indexed="81"/>
            <rFont val="Tahoma"/>
          </rPr>
          <t xml:space="preserve">
The budget spreadsheet is designed to allow flexibility between simple, one-year, one-budget-item budgets and  more complex multi-year budgets. Most budgets will not need all of the rows available for salaries, travel, contractual services, etc.  All the year columns won’t be required for projects less than five years in duration.
Any rows and columns not needed for your budget can be “hidden.” Highlight the rows or columns that you do not need, right click, and select Hide. Another way to do this is to highlight the rows and columns that aren’t needed, select the Window menu in the tool bar, and click Hide. To unhide any columns or rows, highlight the columns or rows and follow the same directions to hide a selection, except click Unhide.
</t>
        </r>
        <r>
          <rPr>
            <b/>
            <sz val="8"/>
            <color indexed="81"/>
            <rFont val="Tahoma"/>
          </rPr>
          <t xml:space="preserve">How can I print the budget so it is readable? How can I change the number of print out pages?
</t>
        </r>
        <r>
          <rPr>
            <sz val="8"/>
            <color indexed="81"/>
            <rFont val="Tahoma"/>
          </rPr>
          <t xml:space="preserve">If you've hidden all unnecessary columns and rows and the budget is still printing small, you probably have a large budget and will have to adjust the settings. A multiple year budget with many budget line items, as well as a multi-unit budget or match/cost-share budget, will probably need to be printed on landscape and/or on multiple pages. 
To print landscape, select the File menu in the tool bar, click Page Setup, and click the Page tab.  Under Orientation, select Landscape.
To change the number of print out pages, first select the File menu in the tool bar, click Page Setup, and click the Page tab. Under Scaling, select Fit to. If your budget is large and the font too small when the budget is printed on one page, then change the numbers to "one page(s) wide by two page(s) tall."  If you have a small budget and want to print the budget on only one page, change the numbers to "one page(s) wide by one page(s) tall." 
To  move the page breaks exactly where you need them, select the View menu in the tool bar, click Page Break Preview, and move the blue lines to how you need the budget to print.
</t>
        </r>
        <r>
          <rPr>
            <b/>
            <sz val="8"/>
            <color indexed="81"/>
            <rFont val="Tahoma"/>
          </rPr>
          <t>The spreadsheet is really small on my computer screen. How can I fix this?</t>
        </r>
        <r>
          <rPr>
            <sz val="8"/>
            <color indexed="81"/>
            <rFont val="Tahoma"/>
          </rPr>
          <t xml:space="preserve">
Select the View menu in the tool bar, click Zoom. Recommended zoom is 100%.
Note: The excel directions may be different for Microsoft Excel 2007.
</t>
        </r>
      </text>
    </comment>
    <comment ref="P10" authorId="0" shapeId="0">
      <text>
        <r>
          <rPr>
            <b/>
            <sz val="8"/>
            <color indexed="81"/>
            <rFont val="Tahoma"/>
          </rPr>
          <t xml:space="preserve">UAF Office of Sponsored Programs:
</t>
        </r>
        <r>
          <rPr>
            <sz val="8"/>
            <color indexed="81"/>
            <rFont val="Tahoma"/>
          </rPr>
          <t xml:space="preserve">The hourly wage for current UAF employees can be found on the NBAJOBS Banner screen. Please consult your departmental Human Resources manager for help selecting hourly wages for project employees not </t>
        </r>
        <r>
          <rPr>
            <b/>
            <sz val="8"/>
            <color indexed="81"/>
            <rFont val="Tahoma"/>
          </rPr>
          <t>yet</t>
        </r>
        <r>
          <rPr>
            <sz val="8"/>
            <color indexed="81"/>
            <rFont val="Tahoma"/>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r>
          <rPr>
            <sz val="8"/>
            <color indexed="81"/>
            <rFont val="Tahoma"/>
          </rPr>
          <t xml:space="preserve">
</t>
        </r>
      </text>
    </comment>
    <comment ref="Q10" authorId="0" shapeId="0">
      <text>
        <r>
          <rPr>
            <b/>
            <sz val="8"/>
            <color indexed="81"/>
            <rFont val="Tahoma"/>
          </rPr>
          <t>UAF Office of Sponsored Programs:</t>
        </r>
        <r>
          <rPr>
            <sz val="8"/>
            <color indexed="81"/>
            <rFont val="Tahoma"/>
          </rPr>
          <t xml:space="preserve">
The leave and fringe rates will autopopulate once an e-class is selected.</t>
        </r>
      </text>
    </comment>
    <comment ref="D55"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6"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60"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61"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83" authorId="0" shapeId="0">
      <text>
        <r>
          <rPr>
            <b/>
            <sz val="8"/>
            <color indexed="81"/>
            <rFont val="Tahoma"/>
          </rPr>
          <t xml:space="preserve">UAF Office of Sponsored Programs:
</t>
        </r>
        <r>
          <rPr>
            <sz val="8"/>
            <color indexed="81"/>
            <rFont val="Tahoma"/>
          </rPr>
          <t>Total number of airfares, days per diem, or car rentals for each trip.</t>
        </r>
      </text>
    </comment>
    <comment ref="C84"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C107" authorId="0" shapeId="0">
      <text>
        <r>
          <rPr>
            <b/>
            <sz val="8"/>
            <color indexed="81"/>
            <rFont val="Tahoma"/>
          </rPr>
          <t>UAF Office of Sponsored Programs:</t>
        </r>
        <r>
          <rPr>
            <sz val="8"/>
            <color indexed="81"/>
            <rFont val="Tahoma"/>
          </rPr>
          <t xml:space="preserve">
For definitions of contractual services account codes, please visit: http://www.uaf.edu/finsvcs/AcctCodes/AC3Contractual.html#CONTRACTUAL</t>
        </r>
      </text>
    </comment>
    <comment ref="C114" authorId="0" shapeId="0">
      <text>
        <r>
          <rPr>
            <b/>
            <sz val="8"/>
            <color indexed="81"/>
            <rFont val="Tahoma"/>
          </rPr>
          <t>UAF Office of Sponsored Programs:</t>
        </r>
        <r>
          <rPr>
            <sz val="8"/>
            <color indexed="81"/>
            <rFont val="Tahoma"/>
          </rPr>
          <t xml:space="preserve">
List the name of each subaward on a different line.</t>
        </r>
      </text>
    </comment>
    <comment ref="C119" authorId="0" shapeId="0">
      <text>
        <r>
          <rPr>
            <b/>
            <sz val="8"/>
            <color indexed="81"/>
            <rFont val="Tahoma"/>
          </rPr>
          <t>UAF Office of Sponsored Programs:</t>
        </r>
        <r>
          <rPr>
            <sz val="8"/>
            <color indexed="81"/>
            <rFont val="Tahoma"/>
          </rPr>
          <t xml:space="preserve">
For definitions of commodity account codes, please visit: http://www.uaf.edu/finsvcs/AcctCodes/AC4Commodities.html</t>
        </r>
      </text>
    </comment>
    <comment ref="C140" authorId="0" shapeId="0">
      <text>
        <r>
          <rPr>
            <b/>
            <sz val="8"/>
            <color indexed="81"/>
            <rFont val="Tahoma"/>
          </rPr>
          <t xml:space="preserve">UAF OGCA: 
</t>
        </r>
        <r>
          <rPr>
            <sz val="8"/>
            <color indexed="81"/>
            <rFont val="Tahoma"/>
            <family val="2"/>
          </rPr>
          <t xml:space="preserve">Rental/Lease Services: Excluded from F&amp;A under Uniform Guidance for FY17
</t>
        </r>
      </text>
    </comment>
    <comment ref="C145" authorId="0" shapeId="0">
      <text>
        <r>
          <rPr>
            <b/>
            <sz val="8"/>
            <color indexed="81"/>
            <rFont val="Tahoma"/>
          </rPr>
          <t xml:space="preserve">UAF OGCA: 
</t>
        </r>
        <r>
          <rPr>
            <sz val="8"/>
            <color indexed="81"/>
            <rFont val="Tahoma"/>
          </rPr>
          <t>Participant support costs (stipends, travel, subsistence, other) and DoEd training stipends are exempt from F&amp;A. These costs apply to non-UAF employees only that benefit from the activity being supported by the sponsor (workshop, meeting, etc.)</t>
        </r>
      </text>
    </comment>
    <comment ref="C160" authorId="2" shapeId="0">
      <text>
        <r>
          <rPr>
            <b/>
            <sz val="8"/>
            <color indexed="81"/>
            <rFont val="Tahoma"/>
          </rPr>
          <t>UAF OGCA:</t>
        </r>
        <r>
          <rPr>
            <sz val="8"/>
            <color indexed="81"/>
            <rFont val="Tahoma"/>
          </rPr>
          <t xml:space="preserve">
List all equipment over $5,000 that has useful life of more than one year</t>
        </r>
      </text>
    </comment>
    <comment ref="C164" authorId="1" shapeId="0">
      <text>
        <r>
          <rPr>
            <sz val="9"/>
            <color indexed="81"/>
            <rFont val="Helvetica"/>
            <family val="2"/>
          </rPr>
          <t xml:space="preserve">Tuition (http://www.uaf.edu/register/expenses/#tuitcalc)
</t>
        </r>
      </text>
    </comment>
    <comment ref="C172" authorId="2" shapeId="0">
      <text>
        <r>
          <rPr>
            <b/>
            <sz val="12"/>
            <color indexed="81"/>
            <rFont val="Tahoma"/>
          </rPr>
          <t>SIKULIAQ:</t>
        </r>
        <r>
          <rPr>
            <sz val="12"/>
            <color indexed="81"/>
            <rFont val="Tahoma"/>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rPr>
          <t xml:space="preserve">
</t>
        </r>
        <r>
          <rPr>
            <b/>
            <sz val="12"/>
            <color indexed="81"/>
            <rFont val="Tahoma"/>
          </rPr>
          <t>HAARP:</t>
        </r>
        <r>
          <rPr>
            <sz val="12"/>
            <color indexed="81"/>
            <rFont val="Tahoma"/>
          </rPr>
          <t xml:space="preserve">
Budget for use of the HAARP facility at $5,000/hour. Rate includes F&amp;A at 26% Off-campus rate.
</t>
        </r>
      </text>
    </comment>
  </commentList>
</comments>
</file>

<file path=xl/comments2.xml><?xml version="1.0" encoding="utf-8"?>
<comments xmlns="http://schemas.openxmlformats.org/spreadsheetml/2006/main">
  <authors>
    <author>University of Alaska</author>
    <author>Erin Albertson</author>
    <author>fnlvc</author>
  </authors>
  <commentList>
    <comment ref="P10" authorId="0" shapeId="0">
      <text>
        <r>
          <rPr>
            <b/>
            <sz val="8"/>
            <color indexed="81"/>
            <rFont val="Tahoma"/>
          </rPr>
          <t>UAF Office of Sponsored Programs:</t>
        </r>
        <r>
          <rPr>
            <sz val="8"/>
            <color indexed="81"/>
            <rFont val="Tahoma"/>
          </rPr>
          <t xml:space="preserve">
The hourly wage for current UAF employees can be found on the NBAJOBS Banner screen. Please consult your departmental Human Resources manager for help selecting hourly wages for project employees not </t>
        </r>
        <r>
          <rPr>
            <b/>
            <sz val="8"/>
            <color indexed="81"/>
            <rFont val="Tahoma"/>
          </rPr>
          <t>yet</t>
        </r>
        <r>
          <rPr>
            <sz val="8"/>
            <color indexed="81"/>
            <rFont val="Tahoma"/>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10" authorId="0" shapeId="0">
      <text>
        <r>
          <rPr>
            <b/>
            <sz val="8"/>
            <color indexed="81"/>
            <rFont val="Tahoma"/>
          </rPr>
          <t>UAF Office of Sponsored Programs:</t>
        </r>
        <r>
          <rPr>
            <sz val="8"/>
            <color indexed="81"/>
            <rFont val="Tahoma"/>
          </rPr>
          <t xml:space="preserve">
The leave and fringe rates will autopopulate once an e-class is selected.</t>
        </r>
      </text>
    </comment>
    <comment ref="D53"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4"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68"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69"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103" authorId="0" shapeId="0">
      <text>
        <r>
          <rPr>
            <b/>
            <sz val="8"/>
            <color indexed="81"/>
            <rFont val="Tahoma"/>
          </rPr>
          <t xml:space="preserve">UAF Office of Sponsored Programs:
</t>
        </r>
        <r>
          <rPr>
            <sz val="8"/>
            <color indexed="81"/>
            <rFont val="Tahoma"/>
          </rPr>
          <t>Total number of airfares, days per diem, or car rentals for each trip.</t>
        </r>
      </text>
    </comment>
    <comment ref="C104"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C115" authorId="0" shapeId="0">
      <text>
        <r>
          <rPr>
            <b/>
            <sz val="8"/>
            <color indexed="81"/>
            <rFont val="Tahoma"/>
          </rPr>
          <t>UAF Office of Sponsored Programs:</t>
        </r>
        <r>
          <rPr>
            <sz val="8"/>
            <color indexed="81"/>
            <rFont val="Tahoma"/>
          </rPr>
          <t xml:space="preserve">
For definitions of contractual services account codes, please visit: http://www.uaf.edu/finsvcs/AcctCodes/AC3Contractual.html#CONTRACTUAL</t>
        </r>
      </text>
    </comment>
    <comment ref="C122" authorId="0" shapeId="0">
      <text>
        <r>
          <rPr>
            <b/>
            <sz val="8"/>
            <color indexed="81"/>
            <rFont val="Tahoma"/>
          </rPr>
          <t>UAF Office of Sponsored Programs:</t>
        </r>
        <r>
          <rPr>
            <sz val="8"/>
            <color indexed="81"/>
            <rFont val="Tahoma"/>
          </rPr>
          <t xml:space="preserve">
List the name of each subaward on a different line.</t>
        </r>
      </text>
    </comment>
    <comment ref="C127" authorId="0" shapeId="0">
      <text>
        <r>
          <rPr>
            <b/>
            <sz val="8"/>
            <color indexed="81"/>
            <rFont val="Tahoma"/>
          </rPr>
          <t>UAF Office of Sponsored Programs:</t>
        </r>
        <r>
          <rPr>
            <sz val="8"/>
            <color indexed="81"/>
            <rFont val="Tahoma"/>
          </rPr>
          <t xml:space="preserve">
For definitions of commodity account codes, please visit: http://www.uaf.edu/finsvcs/AcctCodes/AC4Commodities.html</t>
        </r>
      </text>
    </comment>
    <comment ref="C134" authorId="0" shapeId="0">
      <text>
        <r>
          <rPr>
            <b/>
            <sz val="8"/>
            <color indexed="81"/>
            <rFont val="Tahoma"/>
          </rPr>
          <t xml:space="preserve">UAF OGCA: 
</t>
        </r>
        <r>
          <rPr>
            <sz val="8"/>
            <color indexed="81"/>
            <rFont val="Tahoma"/>
            <family val="2"/>
          </rPr>
          <t xml:space="preserve">Rental/Lease Services: Excluded from F&amp;A under Uniform Guidance for FY17
</t>
        </r>
      </text>
    </comment>
    <comment ref="C141" authorId="2" shapeId="0">
      <text>
        <r>
          <rPr>
            <b/>
            <sz val="8"/>
            <color indexed="81"/>
            <rFont val="Tahoma"/>
          </rPr>
          <t>UAF Office of Sponsored Programs:</t>
        </r>
        <r>
          <rPr>
            <sz val="8"/>
            <color indexed="81"/>
            <rFont val="Tahoma"/>
          </rPr>
          <t xml:space="preserve">
List all equipment over $5,000 that has useful life of more than one year</t>
        </r>
      </text>
    </comment>
    <comment ref="C145" authorId="1" shapeId="0">
      <text>
        <r>
          <rPr>
            <sz val="9"/>
            <color indexed="81"/>
            <rFont val="Helvetica"/>
            <family val="2"/>
          </rPr>
          <t xml:space="preserve">Tuition (http://www.uaf.edu/register/expenses/#tuitcalc)
</t>
        </r>
      </text>
    </comment>
    <comment ref="C153" authorId="2" shapeId="0">
      <text>
        <r>
          <rPr>
            <b/>
            <sz val="12"/>
            <color indexed="81"/>
            <rFont val="Tahoma"/>
          </rPr>
          <t>SIKULIAQ:</t>
        </r>
        <r>
          <rPr>
            <sz val="12"/>
            <color indexed="81"/>
            <rFont val="Tahoma"/>
          </rPr>
          <t xml:space="preserve">
Budget for time on the Sikuliaq at a rate of $51,781/day (estimated day rate for CY16). Rate includes F&amp;A at 35%
</t>
        </r>
        <r>
          <rPr>
            <b/>
            <sz val="12"/>
            <color indexed="81"/>
            <rFont val="Tahoma"/>
            <family val="2"/>
          </rPr>
          <t xml:space="preserve">[Delete this line if not needed]
</t>
        </r>
        <r>
          <rPr>
            <sz val="12"/>
            <color indexed="81"/>
            <rFont val="Tahoma"/>
          </rPr>
          <t xml:space="preserve">
</t>
        </r>
        <r>
          <rPr>
            <b/>
            <sz val="12"/>
            <color indexed="81"/>
            <rFont val="Tahoma"/>
          </rPr>
          <t>HAARP:</t>
        </r>
        <r>
          <rPr>
            <sz val="12"/>
            <color indexed="81"/>
            <rFont val="Tahoma"/>
          </rPr>
          <t xml:space="preserve">
Budget for use of the HAARP facility at $5,000/hour. Rate includes F&amp;A at 26% Off-campus rate.
</t>
        </r>
      </text>
    </comment>
  </commentList>
</comments>
</file>

<file path=xl/comments3.xml><?xml version="1.0" encoding="utf-8"?>
<comments xmlns="http://schemas.openxmlformats.org/spreadsheetml/2006/main">
  <authors>
    <author>University of Alaska</author>
    <author>Erin Albertson</author>
    <author>fnlvc</author>
  </authors>
  <commentList>
    <comment ref="P10" authorId="0" shapeId="0">
      <text>
        <r>
          <rPr>
            <b/>
            <sz val="8"/>
            <color indexed="81"/>
            <rFont val="Tahoma"/>
          </rPr>
          <t>UAF Office of Sponsored Programs:</t>
        </r>
        <r>
          <rPr>
            <sz val="8"/>
            <color indexed="81"/>
            <rFont val="Tahoma"/>
          </rPr>
          <t xml:space="preserve">
The hourly wage for current UAF employees can be found on the NBAJOBS Banner screen. Please consult your departmental Human Resources manager for help selecting hourly wages for project employees not </t>
        </r>
        <r>
          <rPr>
            <b/>
            <sz val="8"/>
            <color indexed="81"/>
            <rFont val="Tahoma"/>
          </rPr>
          <t>yet</t>
        </r>
        <r>
          <rPr>
            <sz val="8"/>
            <color indexed="81"/>
            <rFont val="Tahoma"/>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10" authorId="0" shapeId="0">
      <text>
        <r>
          <rPr>
            <b/>
            <sz val="8"/>
            <color indexed="81"/>
            <rFont val="Tahoma"/>
          </rPr>
          <t>UAF Office of Sponsored Programs:</t>
        </r>
        <r>
          <rPr>
            <sz val="8"/>
            <color indexed="81"/>
            <rFont val="Tahoma"/>
          </rPr>
          <t xml:space="preserve">
The leave and fringe rates will autopopulate once an e-class is selected.</t>
        </r>
      </text>
    </comment>
    <comment ref="D55"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6"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76"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77"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95" authorId="0" shapeId="0">
      <text>
        <r>
          <rPr>
            <b/>
            <sz val="8"/>
            <color indexed="81"/>
            <rFont val="Tahoma"/>
          </rPr>
          <t xml:space="preserve">UAF Office of Sponsored Programs:
</t>
        </r>
        <r>
          <rPr>
            <sz val="8"/>
            <color indexed="81"/>
            <rFont val="Tahoma"/>
          </rPr>
          <t>Total number of airfares, days per diem, or car rentals for each trip.</t>
        </r>
      </text>
    </comment>
    <comment ref="C96"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C111" authorId="0" shapeId="0">
      <text>
        <r>
          <rPr>
            <b/>
            <sz val="8"/>
            <color indexed="81"/>
            <rFont val="Tahoma"/>
          </rPr>
          <t>UAF Office of Sponsored Programs:</t>
        </r>
        <r>
          <rPr>
            <sz val="8"/>
            <color indexed="81"/>
            <rFont val="Tahoma"/>
          </rPr>
          <t xml:space="preserve">
For definitions of contractual services account codes, please visit: http://www.uaf.edu/finsvcs/AcctCodes/AC3Contractual.html#CONTRACTUAL</t>
        </r>
      </text>
    </comment>
    <comment ref="C118" authorId="0" shapeId="0">
      <text>
        <r>
          <rPr>
            <b/>
            <sz val="8"/>
            <color indexed="81"/>
            <rFont val="Tahoma"/>
          </rPr>
          <t>UAF Office of Sponsored Programs:</t>
        </r>
        <r>
          <rPr>
            <sz val="8"/>
            <color indexed="81"/>
            <rFont val="Tahoma"/>
          </rPr>
          <t xml:space="preserve">
List the name of each subaward on a different line.</t>
        </r>
      </text>
    </comment>
    <comment ref="C123" authorId="0" shapeId="0">
      <text>
        <r>
          <rPr>
            <b/>
            <sz val="8"/>
            <color indexed="81"/>
            <rFont val="Tahoma"/>
          </rPr>
          <t>UAF Office of Sponsored Programs:</t>
        </r>
        <r>
          <rPr>
            <sz val="8"/>
            <color indexed="81"/>
            <rFont val="Tahoma"/>
          </rPr>
          <t xml:space="preserve">
For definitions of commodity account codes, please visit: http://www.uaf.edu/finsvcs/AcctCodes/AC4Commodities.html</t>
        </r>
      </text>
    </comment>
    <comment ref="C130" authorId="2" shapeId="0">
      <text>
        <r>
          <rPr>
            <b/>
            <sz val="8"/>
            <color indexed="81"/>
            <rFont val="Tahoma"/>
          </rPr>
          <t>UAF Office of Sponsored Programs:</t>
        </r>
        <r>
          <rPr>
            <sz val="8"/>
            <color indexed="81"/>
            <rFont val="Tahoma"/>
          </rPr>
          <t xml:space="preserve">
List all equipment over $5,000 that has useful life of more than one year</t>
        </r>
      </text>
    </comment>
    <comment ref="C134" authorId="1" shapeId="0">
      <text>
        <r>
          <rPr>
            <sz val="9"/>
            <color indexed="81"/>
            <rFont val="Helvetica"/>
            <family val="2"/>
          </rPr>
          <t xml:space="preserve">Tuition (http://www.uaf.edu/register/expenses/#tuitcalc)
</t>
        </r>
      </text>
    </comment>
    <comment ref="C142" authorId="2" shapeId="0">
      <text>
        <r>
          <rPr>
            <b/>
            <sz val="12"/>
            <color indexed="81"/>
            <rFont val="Tahoma"/>
          </rPr>
          <t>SIKULIAQ:</t>
        </r>
        <r>
          <rPr>
            <sz val="12"/>
            <color indexed="81"/>
            <rFont val="Tahoma"/>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rPr>
          <t xml:space="preserve">
</t>
        </r>
        <r>
          <rPr>
            <b/>
            <sz val="12"/>
            <color indexed="81"/>
            <rFont val="Tahoma"/>
          </rPr>
          <t>HAARP:</t>
        </r>
        <r>
          <rPr>
            <sz val="12"/>
            <color indexed="81"/>
            <rFont val="Tahoma"/>
          </rPr>
          <t xml:space="preserve">
Budget for use of the HAARP facility at $5,000/hour. Rate includes F&amp;A at 26% Off-campus rate.
</t>
        </r>
      </text>
    </comment>
    <comment ref="C160" authorId="0" shapeId="0">
      <text>
        <r>
          <rPr>
            <b/>
            <sz val="8"/>
            <color indexed="81"/>
            <rFont val="Tahoma"/>
          </rPr>
          <t xml:space="preserve">UAF OGCA: 
</t>
        </r>
        <r>
          <rPr>
            <sz val="8"/>
            <color indexed="81"/>
            <rFont val="Tahoma"/>
            <family val="2"/>
          </rPr>
          <t xml:space="preserve">Rental/Lease Services: Excluded from F&amp;A under Uniform Guidance for FY17
</t>
        </r>
      </text>
    </comment>
  </commentList>
</comments>
</file>

<file path=xl/comments4.xml><?xml version="1.0" encoding="utf-8"?>
<comments xmlns="http://schemas.openxmlformats.org/spreadsheetml/2006/main">
  <authors>
    <author>University of Alaska</author>
    <author>Erin Albertson</author>
    <author>fnlvc</author>
  </authors>
  <commentList>
    <comment ref="P11" authorId="0" shapeId="0">
      <text>
        <r>
          <rPr>
            <b/>
            <sz val="8"/>
            <color indexed="81"/>
            <rFont val="Tahoma"/>
          </rPr>
          <t>UAF Office of Sponsored Programs:</t>
        </r>
        <r>
          <rPr>
            <sz val="8"/>
            <color indexed="81"/>
            <rFont val="Tahoma"/>
          </rPr>
          <t xml:space="preserve">
The hourly wage for current UAF employees can be found on the NBAJOBS Banner screen. Please consult your departmental Human Resources manager for help selecting hourly wages for project employees not </t>
        </r>
        <r>
          <rPr>
            <b/>
            <sz val="8"/>
            <color indexed="81"/>
            <rFont val="Tahoma"/>
          </rPr>
          <t>yet</t>
        </r>
        <r>
          <rPr>
            <sz val="8"/>
            <color indexed="81"/>
            <rFont val="Tahoma"/>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11" authorId="0" shapeId="0">
      <text>
        <r>
          <rPr>
            <b/>
            <sz val="8"/>
            <color indexed="81"/>
            <rFont val="Tahoma"/>
          </rPr>
          <t>UAF Office of Sponsored Programs:</t>
        </r>
        <r>
          <rPr>
            <sz val="8"/>
            <color indexed="81"/>
            <rFont val="Tahoma"/>
          </rPr>
          <t xml:space="preserve">
The leave and fringe rates will autopopulate once an e-class is selected.</t>
        </r>
      </text>
    </comment>
    <comment ref="D56"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7"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61"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62"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84" authorId="0" shapeId="0">
      <text>
        <r>
          <rPr>
            <b/>
            <sz val="8"/>
            <color indexed="81"/>
            <rFont val="Tahoma"/>
          </rPr>
          <t xml:space="preserve">UAF Office of Sponsored Programs:
</t>
        </r>
        <r>
          <rPr>
            <sz val="8"/>
            <color indexed="81"/>
            <rFont val="Tahoma"/>
          </rPr>
          <t>Total number of airfares, days per diem, or car rentals for each trip.</t>
        </r>
      </text>
    </comment>
    <comment ref="C85"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107"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108"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130" authorId="0" shapeId="0">
      <text>
        <r>
          <rPr>
            <b/>
            <sz val="8"/>
            <color indexed="81"/>
            <rFont val="Tahoma"/>
          </rPr>
          <t xml:space="preserve">UAF Office of Sponsored Programs:
</t>
        </r>
        <r>
          <rPr>
            <sz val="8"/>
            <color indexed="81"/>
            <rFont val="Tahoma"/>
          </rPr>
          <t>Total number of airfares, days per diem, or car rentals for each trip.</t>
        </r>
      </text>
    </comment>
    <comment ref="C131"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153"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154"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176" authorId="0" shapeId="0">
      <text>
        <r>
          <rPr>
            <b/>
            <sz val="8"/>
            <color indexed="81"/>
            <rFont val="Tahoma"/>
          </rPr>
          <t xml:space="preserve">UAF Office of Sponsored Programs:
</t>
        </r>
        <r>
          <rPr>
            <sz val="8"/>
            <color indexed="81"/>
            <rFont val="Tahoma"/>
          </rPr>
          <t>Total number of airfares, days per diem, or car rentals for each trip.</t>
        </r>
      </text>
    </comment>
    <comment ref="C177"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199"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200"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222" authorId="0" shapeId="0">
      <text>
        <r>
          <rPr>
            <b/>
            <sz val="8"/>
            <color indexed="81"/>
            <rFont val="Tahoma"/>
          </rPr>
          <t xml:space="preserve">UAF Office of Sponsored Programs:
</t>
        </r>
        <r>
          <rPr>
            <sz val="8"/>
            <color indexed="81"/>
            <rFont val="Tahoma"/>
          </rPr>
          <t>Total number of airfares, days per diem, or car rentals for each trip.</t>
        </r>
      </text>
    </comment>
    <comment ref="C223"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245"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246"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268" authorId="0" shapeId="0">
      <text>
        <r>
          <rPr>
            <b/>
            <sz val="8"/>
            <color indexed="81"/>
            <rFont val="Tahoma"/>
          </rPr>
          <t xml:space="preserve">UAF Office of Sponsored Programs:
</t>
        </r>
        <r>
          <rPr>
            <sz val="8"/>
            <color indexed="81"/>
            <rFont val="Tahoma"/>
          </rPr>
          <t>Total number of airfares, days per diem, or car rentals for each trip.</t>
        </r>
      </text>
    </comment>
    <comment ref="C269"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C294" authorId="0" shapeId="0">
      <text>
        <r>
          <rPr>
            <b/>
            <sz val="8"/>
            <color indexed="81"/>
            <rFont val="Tahoma"/>
          </rPr>
          <t>UAF Office of Sponsored Programs:</t>
        </r>
        <r>
          <rPr>
            <sz val="8"/>
            <color indexed="81"/>
            <rFont val="Tahoma"/>
          </rPr>
          <t xml:space="preserve">
For definitions of contractual services account codes, please visit: http://www.uaf.edu/finsvcs/AcctCodes/AC3Contractual.html#CONTRACTUAL</t>
        </r>
      </text>
    </comment>
    <comment ref="C301" authorId="0" shapeId="0">
      <text>
        <r>
          <rPr>
            <b/>
            <sz val="8"/>
            <color indexed="81"/>
            <rFont val="Tahoma"/>
          </rPr>
          <t>UAF Office of Sponsored Programs:</t>
        </r>
        <r>
          <rPr>
            <sz val="8"/>
            <color indexed="81"/>
            <rFont val="Tahoma"/>
          </rPr>
          <t xml:space="preserve">
List the name of each subaward on a different line.</t>
        </r>
      </text>
    </comment>
    <comment ref="C306" authorId="0" shapeId="0">
      <text>
        <r>
          <rPr>
            <b/>
            <sz val="8"/>
            <color indexed="81"/>
            <rFont val="Tahoma"/>
          </rPr>
          <t>UAF Office of Sponsored Programs:</t>
        </r>
        <r>
          <rPr>
            <sz val="8"/>
            <color indexed="81"/>
            <rFont val="Tahoma"/>
          </rPr>
          <t xml:space="preserve">
For definitions of commodity account codes, please visit: http://www.uaf.edu/finsvcs/AcctCodes/AC4Commodities.html</t>
        </r>
      </text>
    </comment>
    <comment ref="C337" authorId="0" shapeId="0">
      <text>
        <r>
          <rPr>
            <b/>
            <sz val="8"/>
            <color indexed="81"/>
            <rFont val="Tahoma"/>
          </rPr>
          <t xml:space="preserve">UAF Office of Sponsored Programs: 
</t>
        </r>
        <r>
          <rPr>
            <sz val="8"/>
            <color indexed="81"/>
            <rFont val="Tahoma"/>
          </rPr>
          <t xml:space="preserve">NSF participant support costs (stipends, travel, subsistence, other) and DoEd training stipends are exempt from F&amp;A. </t>
        </r>
      </text>
    </comment>
    <comment ref="C352" authorId="0" shapeId="0">
      <text>
        <r>
          <rPr>
            <b/>
            <sz val="8"/>
            <color indexed="81"/>
            <rFont val="Tahoma"/>
          </rPr>
          <t xml:space="preserve">UAF OGCA: 
</t>
        </r>
        <r>
          <rPr>
            <sz val="8"/>
            <color indexed="81"/>
            <rFont val="Tahoma"/>
            <family val="2"/>
          </rPr>
          <t xml:space="preserve">Rental/Lease Services: Excluded from F&amp;A under Uniform Guidance for FY17
</t>
        </r>
      </text>
    </comment>
    <comment ref="C359" authorId="2" shapeId="0">
      <text>
        <r>
          <rPr>
            <b/>
            <sz val="8"/>
            <color indexed="81"/>
            <rFont val="Tahoma"/>
          </rPr>
          <t>UAF Office of Sponsored Programs:</t>
        </r>
        <r>
          <rPr>
            <sz val="8"/>
            <color indexed="81"/>
            <rFont val="Tahoma"/>
          </rPr>
          <t xml:space="preserve">
List all equipment over $5,000 that has useful life of more than one year</t>
        </r>
      </text>
    </comment>
    <comment ref="C363" authorId="1" shapeId="0">
      <text>
        <r>
          <rPr>
            <sz val="9"/>
            <color indexed="81"/>
            <rFont val="Helvetica"/>
            <family val="2"/>
          </rPr>
          <t xml:space="preserve">Tuition (http://www.uaf.edu/register/expenses/#tuitcalc)
</t>
        </r>
      </text>
    </comment>
    <comment ref="C371" authorId="2" shapeId="0">
      <text>
        <r>
          <rPr>
            <b/>
            <sz val="12"/>
            <color indexed="81"/>
            <rFont val="Tahoma"/>
          </rPr>
          <t>SIKULIAQ:</t>
        </r>
        <r>
          <rPr>
            <sz val="12"/>
            <color indexed="81"/>
            <rFont val="Tahoma"/>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rPr>
          <t xml:space="preserve">
</t>
        </r>
        <r>
          <rPr>
            <b/>
            <sz val="12"/>
            <color indexed="81"/>
            <rFont val="Tahoma"/>
          </rPr>
          <t>HAARP:</t>
        </r>
        <r>
          <rPr>
            <sz val="12"/>
            <color indexed="81"/>
            <rFont val="Tahoma"/>
          </rPr>
          <t xml:space="preserve">
Budget for use of the HAARP facility at $5,000/hour. Rate includes F&amp;A at 26% Off-campus rate.
</t>
        </r>
      </text>
    </comment>
  </commentList>
</comments>
</file>

<file path=xl/comments5.xml><?xml version="1.0" encoding="utf-8"?>
<comments xmlns="http://schemas.openxmlformats.org/spreadsheetml/2006/main">
  <authors>
    <author>University of Alaska</author>
    <author>Erin Albertson</author>
    <author>fnlvc</author>
  </authors>
  <commentList>
    <comment ref="P11" authorId="0" shapeId="0">
      <text>
        <r>
          <rPr>
            <b/>
            <sz val="8"/>
            <color indexed="81"/>
            <rFont val="Tahoma"/>
          </rPr>
          <t>UAF Office of Sponsored Programs:</t>
        </r>
        <r>
          <rPr>
            <sz val="8"/>
            <color indexed="81"/>
            <rFont val="Tahoma"/>
          </rPr>
          <t xml:space="preserve">
The hourly wage for current UAF employees can be found on the NBAJOBS Banner screen. Please consult your departmental Human Resources manager for help selecting hourly wages for project employees not </t>
        </r>
        <r>
          <rPr>
            <b/>
            <sz val="8"/>
            <color indexed="81"/>
            <rFont val="Tahoma"/>
          </rPr>
          <t>yet</t>
        </r>
        <r>
          <rPr>
            <sz val="8"/>
            <color indexed="81"/>
            <rFont val="Tahoma"/>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11" authorId="0" shapeId="0">
      <text>
        <r>
          <rPr>
            <b/>
            <sz val="8"/>
            <color indexed="81"/>
            <rFont val="Tahoma"/>
          </rPr>
          <t>UAF Office of Sponsored Programs:</t>
        </r>
        <r>
          <rPr>
            <sz val="8"/>
            <color indexed="81"/>
            <rFont val="Tahoma"/>
          </rPr>
          <t xml:space="preserve">
The leave and fringe rates will autopopulate once an e-class is selected.</t>
        </r>
      </text>
    </comment>
    <comment ref="D58"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9"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63"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64"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86" authorId="0" shapeId="0">
      <text>
        <r>
          <rPr>
            <b/>
            <sz val="8"/>
            <color indexed="81"/>
            <rFont val="Tahoma"/>
          </rPr>
          <t xml:space="preserve">UAF Office of Sponsored Programs:
</t>
        </r>
        <r>
          <rPr>
            <sz val="8"/>
            <color indexed="81"/>
            <rFont val="Tahoma"/>
          </rPr>
          <t>Total number of airfares, days per diem, or car rentals for each trip.</t>
        </r>
      </text>
    </comment>
    <comment ref="C87"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113"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114"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140" authorId="0" shapeId="0">
      <text>
        <r>
          <rPr>
            <b/>
            <sz val="8"/>
            <color indexed="81"/>
            <rFont val="Tahoma"/>
          </rPr>
          <t xml:space="preserve">UAF Office of Sponsored Programs:
</t>
        </r>
        <r>
          <rPr>
            <sz val="8"/>
            <color indexed="81"/>
            <rFont val="Tahoma"/>
          </rPr>
          <t>Total number of airfares, days per diem, or car rentals for each trip.</t>
        </r>
      </text>
    </comment>
    <comment ref="C141"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163"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164"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186" authorId="0" shapeId="0">
      <text>
        <r>
          <rPr>
            <b/>
            <sz val="8"/>
            <color indexed="81"/>
            <rFont val="Tahoma"/>
          </rPr>
          <t xml:space="preserve">UAF Office of Sponsored Programs:
</t>
        </r>
        <r>
          <rPr>
            <sz val="8"/>
            <color indexed="81"/>
            <rFont val="Tahoma"/>
          </rPr>
          <t>Total number of airfares, days per diem, or car rentals for each trip.</t>
        </r>
      </text>
    </comment>
    <comment ref="C187"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209"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210"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232" authorId="0" shapeId="0">
      <text>
        <r>
          <rPr>
            <b/>
            <sz val="8"/>
            <color indexed="81"/>
            <rFont val="Tahoma"/>
          </rPr>
          <t xml:space="preserve">UAF Office of Sponsored Programs:
</t>
        </r>
        <r>
          <rPr>
            <sz val="8"/>
            <color indexed="81"/>
            <rFont val="Tahoma"/>
          </rPr>
          <t>Total number of airfares, days per diem, or car rentals for each trip.</t>
        </r>
      </text>
    </comment>
    <comment ref="C233"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259"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260"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282" authorId="0" shapeId="0">
      <text>
        <r>
          <rPr>
            <b/>
            <sz val="8"/>
            <color indexed="81"/>
            <rFont val="Tahoma"/>
          </rPr>
          <t xml:space="preserve">UAF Office of Sponsored Programs:
</t>
        </r>
        <r>
          <rPr>
            <sz val="8"/>
            <color indexed="81"/>
            <rFont val="Tahoma"/>
          </rPr>
          <t>Total number of airfares, days per diem, or car rentals for each trip.</t>
        </r>
      </text>
    </comment>
    <comment ref="C283"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305"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306"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328" authorId="0" shapeId="0">
      <text>
        <r>
          <rPr>
            <b/>
            <sz val="8"/>
            <color indexed="81"/>
            <rFont val="Tahoma"/>
          </rPr>
          <t xml:space="preserve">UAF Office of Sponsored Programs:
</t>
        </r>
        <r>
          <rPr>
            <sz val="8"/>
            <color indexed="81"/>
            <rFont val="Tahoma"/>
          </rPr>
          <t>Total number of airfares, days per diem, or car rentals for each trip.</t>
        </r>
      </text>
    </comment>
    <comment ref="C329"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355"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356"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378" authorId="0" shapeId="0">
      <text>
        <r>
          <rPr>
            <b/>
            <sz val="8"/>
            <color indexed="81"/>
            <rFont val="Tahoma"/>
          </rPr>
          <t xml:space="preserve">UAF Office of Sponsored Programs:
</t>
        </r>
        <r>
          <rPr>
            <sz val="8"/>
            <color indexed="81"/>
            <rFont val="Tahoma"/>
          </rPr>
          <t>Total number of airfares, days per diem, or car rentals for each trip.</t>
        </r>
      </text>
    </comment>
    <comment ref="C379"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405"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406"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428" authorId="0" shapeId="0">
      <text>
        <r>
          <rPr>
            <b/>
            <sz val="8"/>
            <color indexed="81"/>
            <rFont val="Tahoma"/>
          </rPr>
          <t xml:space="preserve">UAF Office of Sponsored Programs:
</t>
        </r>
        <r>
          <rPr>
            <sz val="8"/>
            <color indexed="81"/>
            <rFont val="Tahoma"/>
          </rPr>
          <t>Total number of airfares, days per diem, or car rentals for each trip.</t>
        </r>
      </text>
    </comment>
    <comment ref="C429"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451"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452"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474" authorId="0" shapeId="0">
      <text>
        <r>
          <rPr>
            <b/>
            <sz val="8"/>
            <color indexed="81"/>
            <rFont val="Tahoma"/>
          </rPr>
          <t xml:space="preserve">UAF Office of Sponsored Programs:
</t>
        </r>
        <r>
          <rPr>
            <sz val="8"/>
            <color indexed="81"/>
            <rFont val="Tahoma"/>
          </rPr>
          <t>Total number of airfares, days per diem, or car rentals for each trip.</t>
        </r>
      </text>
    </comment>
    <comment ref="C475"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E497" authorId="0" shapeId="0">
      <text>
        <r>
          <rPr>
            <b/>
            <sz val="8"/>
            <color indexed="81"/>
            <rFont val="Tahoma"/>
          </rPr>
          <t xml:space="preserve">UAF Office of Sponsored Programs:
</t>
        </r>
        <r>
          <rPr>
            <sz val="8"/>
            <color indexed="81"/>
            <rFont val="Tahoma"/>
          </rPr>
          <t>Total number of airfares, days per diem, car rentals, or mileage for each trip.</t>
        </r>
      </text>
    </comment>
    <comment ref="C498"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'Alaska PerDiem' or "Domestic PerDiem' worksheet for rates</t>
        </r>
      </text>
    </comment>
    <comment ref="E520" authorId="0" shapeId="0">
      <text>
        <r>
          <rPr>
            <b/>
            <sz val="8"/>
            <color indexed="81"/>
            <rFont val="Tahoma"/>
          </rPr>
          <t xml:space="preserve">UAF Office of Sponsored Programs:
</t>
        </r>
        <r>
          <rPr>
            <sz val="8"/>
            <color indexed="81"/>
            <rFont val="Tahoma"/>
          </rPr>
          <t>Total number of airfares, days per diem, or car rentals for each trip.</t>
        </r>
      </text>
    </comment>
    <comment ref="C521" authorId="0" shapeId="0">
      <text>
        <r>
          <rPr>
            <b/>
            <sz val="8"/>
            <color indexed="81"/>
            <rFont val="Tahoma"/>
          </rPr>
          <t xml:space="preserve">UAF Office of Sponsored Programs:
</t>
        </r>
        <r>
          <rPr>
            <sz val="8"/>
            <color indexed="81"/>
            <rFont val="Tahoma"/>
          </rPr>
          <t>List each travel destination on a separate line.</t>
        </r>
        <r>
          <rPr>
            <sz val="8"/>
            <color indexed="81"/>
            <rFont val="Tahoma"/>
          </rPr>
          <t xml:space="preserve">
Consult the 'Foreign PerDiem' worksheet for rates</t>
        </r>
      </text>
    </comment>
    <comment ref="C546" authorId="0" shapeId="0">
      <text>
        <r>
          <rPr>
            <b/>
            <sz val="8"/>
            <color indexed="81"/>
            <rFont val="Tahoma"/>
          </rPr>
          <t>UAF Office of Sponsored Programs:</t>
        </r>
        <r>
          <rPr>
            <sz val="8"/>
            <color indexed="81"/>
            <rFont val="Tahoma"/>
          </rPr>
          <t xml:space="preserve">
For definitions of contractual services account codes, please visit: http://www.uaf.edu/finsvcs/AcctCodes/AC3Contractual.html#CONTRACTUAL</t>
        </r>
      </text>
    </comment>
    <comment ref="C553" authorId="0" shapeId="0">
      <text>
        <r>
          <rPr>
            <b/>
            <sz val="8"/>
            <color indexed="81"/>
            <rFont val="Tahoma"/>
          </rPr>
          <t>UAF Office of Sponsored Programs:</t>
        </r>
        <r>
          <rPr>
            <sz val="8"/>
            <color indexed="81"/>
            <rFont val="Tahoma"/>
          </rPr>
          <t xml:space="preserve">
List the name of each subaward on a different line.</t>
        </r>
      </text>
    </comment>
    <comment ref="C558" authorId="0" shapeId="0">
      <text>
        <r>
          <rPr>
            <b/>
            <sz val="8"/>
            <color indexed="81"/>
            <rFont val="Tahoma"/>
          </rPr>
          <t>UAF Office of Sponsored Programs:</t>
        </r>
        <r>
          <rPr>
            <sz val="8"/>
            <color indexed="81"/>
            <rFont val="Tahoma"/>
          </rPr>
          <t xml:space="preserve">
For definitions of commodity account codes, please visit: http://www.uaf.edu/finsvcs/AcctCodes/AC4Commodities.html</t>
        </r>
      </text>
    </comment>
    <comment ref="C590" authorId="1" shapeId="0">
      <text>
        <r>
          <rPr>
            <b/>
            <sz val="14"/>
            <color indexed="81"/>
            <rFont val="Helvetica"/>
          </rPr>
          <t xml:space="preserve">Unrecovered F&amp;A:
</t>
        </r>
        <r>
          <rPr>
            <sz val="14"/>
            <color indexed="81"/>
            <rFont val="Helvetica"/>
          </rPr>
          <t xml:space="preserve">When allowed by the sponsor, </t>
        </r>
        <r>
          <rPr>
            <b/>
            <sz val="14"/>
            <color indexed="81"/>
            <rFont val="Helvetica"/>
          </rPr>
          <t>F&amp;A for requested funds</t>
        </r>
        <r>
          <rPr>
            <sz val="14"/>
            <color indexed="81"/>
            <rFont val="Helvetica"/>
          </rPr>
          <t xml:space="preserve"> would be unrecovered on line C. Enter the F&amp;A percentage on Unrecovered line (F&amp;A percentage allowed for the proposal). </t>
        </r>
        <r>
          <rPr>
            <b/>
            <sz val="14"/>
            <color indexed="81"/>
            <rFont val="Helvetica"/>
          </rPr>
          <t xml:space="preserve">
F&amp;A for match funds </t>
        </r>
        <r>
          <rPr>
            <sz val="14"/>
            <color indexed="81"/>
            <rFont val="Helvetica"/>
          </rPr>
          <t xml:space="preserve">would also be included on line B at the full Federally negotiated rate.
Example: For a CESU research proposal where the CESU F&amp;A rate is 17.5%, on line C enter 17.5%, and on line B (match F&amp;A) enter 50.5%
</t>
        </r>
        <r>
          <rPr>
            <b/>
            <sz val="14"/>
            <color indexed="81"/>
            <rFont val="Helvetica"/>
          </rPr>
          <t xml:space="preserve">
Please note that formulas for unrecovered F&amp;A are tied between request and match departments. (Dept #1 Match column formulas are tied to the Dept#1 Request columns. In some cases formulas may need to be revised.
</t>
        </r>
      </text>
    </comment>
    <comment ref="R590" authorId="0" shapeId="0">
      <text>
        <r>
          <rPr>
            <b/>
            <sz val="8"/>
            <color indexed="81"/>
            <rFont val="Tahoma"/>
          </rPr>
          <t xml:space="preserve">UAF Office of Sponsored Programs:
</t>
        </r>
        <r>
          <rPr>
            <sz val="8"/>
            <color indexed="81"/>
            <rFont val="Tahoma"/>
          </rPr>
          <t>UAF can use unrecovered F&amp;A as match if, and only if, the agency gives permission. Unrecovered F&amp;A is the difference between UAF's full negotiated F&amp;A rate and the reduced rate allowed by the agency. For example, if an agency allows for F&amp;A recovery at a reduced rate of 25% on a research proposal, UAF's unrecovered F&amp;A would be 50.5% - 25% = 25.5%.  You would enter 25.5% in this cell and it would calculate on the agency request direct costs.</t>
        </r>
      </text>
    </comment>
    <comment ref="C601" authorId="0" shapeId="0">
      <text>
        <r>
          <rPr>
            <b/>
            <sz val="8"/>
            <color indexed="81"/>
            <rFont val="Tahoma"/>
          </rPr>
          <t xml:space="preserve">UAF OGCA: 
</t>
        </r>
        <r>
          <rPr>
            <sz val="8"/>
            <color indexed="81"/>
            <rFont val="Tahoma"/>
            <family val="2"/>
          </rPr>
          <t xml:space="preserve">Rental/Lease Services: Excluded from F&amp;A under Uniform Guidance for FY17
</t>
        </r>
      </text>
    </comment>
    <comment ref="C608" authorId="0" shapeId="0">
      <text>
        <r>
          <rPr>
            <b/>
            <sz val="8"/>
            <color indexed="81"/>
            <rFont val="Tahoma"/>
          </rPr>
          <t xml:space="preserve">UAF Office of Sponsored Programs: 
</t>
        </r>
        <r>
          <rPr>
            <sz val="8"/>
            <color indexed="81"/>
            <rFont val="Tahoma"/>
          </rPr>
          <t xml:space="preserve">NSF participant support costs (stipends, travel, subsistence, other) and DoEd training stipends are exempt from F&amp;A. </t>
        </r>
      </text>
    </comment>
    <comment ref="C630" authorId="2" shapeId="0">
      <text>
        <r>
          <rPr>
            <b/>
            <sz val="8"/>
            <color indexed="81"/>
            <rFont val="Tahoma"/>
          </rPr>
          <t>UAF Office of Sponsored Programs:</t>
        </r>
        <r>
          <rPr>
            <sz val="8"/>
            <color indexed="81"/>
            <rFont val="Tahoma"/>
          </rPr>
          <t xml:space="preserve">
List all equipment over $5,000 that has useful life of more than one year</t>
        </r>
      </text>
    </comment>
    <comment ref="C634" authorId="1" shapeId="0">
      <text>
        <r>
          <rPr>
            <sz val="9"/>
            <color indexed="81"/>
            <rFont val="Helvetica"/>
            <family val="2"/>
          </rPr>
          <t xml:space="preserve">Tuition (http://www.uaf.edu/register/expenses/#tuitcalc)
</t>
        </r>
      </text>
    </comment>
    <comment ref="C642" authorId="2" shapeId="0">
      <text>
        <r>
          <rPr>
            <b/>
            <sz val="12"/>
            <color indexed="81"/>
            <rFont val="Tahoma"/>
          </rPr>
          <t>SIKULIAQ:</t>
        </r>
        <r>
          <rPr>
            <sz val="12"/>
            <color indexed="81"/>
            <rFont val="Tahoma"/>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rPr>
          <t xml:space="preserve">
</t>
        </r>
        <r>
          <rPr>
            <b/>
            <sz val="12"/>
            <color indexed="81"/>
            <rFont val="Tahoma"/>
          </rPr>
          <t>HAARP:</t>
        </r>
        <r>
          <rPr>
            <sz val="12"/>
            <color indexed="81"/>
            <rFont val="Tahoma"/>
          </rPr>
          <t xml:space="preserve">
Budget for use of the HAARP facility at $5,000/hour. Rate includes F&amp;A at 26% Off-campus rate.
</t>
        </r>
      </text>
    </comment>
  </commentList>
</comments>
</file>

<file path=xl/sharedStrings.xml><?xml version="1.0" encoding="utf-8"?>
<sst xmlns="http://schemas.openxmlformats.org/spreadsheetml/2006/main" count="2897" uniqueCount="471">
  <si>
    <t>TOTAL BUDGET:</t>
    <phoneticPr fontId="0" type="noConversion"/>
  </si>
  <si>
    <t>TOTAL BUDGET:</t>
    <phoneticPr fontId="5" type="noConversion"/>
  </si>
  <si>
    <t>Total Project</t>
    <phoneticPr fontId="5" type="noConversion"/>
  </si>
  <si>
    <t>Total Other Contractual Services</t>
    <phoneticPr fontId="0" type="noConversion"/>
  </si>
  <si>
    <t>Total Other Contractual Services</t>
    <phoneticPr fontId="5" type="noConversion"/>
  </si>
  <si>
    <t>Student Fees - Resident</t>
    <phoneticPr fontId="0" type="noConversion"/>
  </si>
  <si>
    <t>Student Fees - Non Resident</t>
    <phoneticPr fontId="0" type="noConversion"/>
  </si>
  <si>
    <t>FY17</t>
  </si>
  <si>
    <t>FY18</t>
  </si>
  <si>
    <t>Tuition and Student Fees</t>
  </si>
  <si>
    <t>Tuition and Student Fees</t>
    <phoneticPr fontId="0" type="noConversion"/>
  </si>
  <si>
    <t># Students</t>
    <phoneticPr fontId="0" type="noConversion"/>
  </si>
  <si>
    <t>Alaska Resident Tuition (graduate level)</t>
    <phoneticPr fontId="0" type="noConversion"/>
  </si>
  <si>
    <t>Non-Resident Tuition (graduate level)</t>
    <phoneticPr fontId="0" type="noConversion"/>
  </si>
  <si>
    <t>Scholarship(s) or Fellowship(s)</t>
    <phoneticPr fontId="0" type="noConversion"/>
  </si>
  <si>
    <t># Credits</t>
  </si>
  <si>
    <t># Credits</t>
    <phoneticPr fontId="0" type="noConversion"/>
  </si>
  <si>
    <t>TOTAL BUDGET:</t>
    <phoneticPr fontId="0" type="noConversion"/>
  </si>
  <si>
    <t>SALARIES AND WAGES</t>
    <phoneticPr fontId="0" type="noConversion"/>
  </si>
  <si>
    <t>4012 - Supplies (Professional, Technical, and Scientific - Lab Supplies)</t>
  </si>
  <si>
    <t>4013 - Supplies (Medical and Safety)</t>
  </si>
  <si>
    <t>4015 - Supplies (Program/Project Specific)</t>
  </si>
  <si>
    <t>4075 - Supplies (Field Camp consumables only, for field equip. use 4015)</t>
  </si>
  <si>
    <t>4078 - Field Camp Food</t>
  </si>
  <si>
    <t>4111 - Fuel for Vehicles, Aviation, and Boats</t>
  </si>
  <si>
    <t>4112 - Supplies and Accessories for Vehicles, Aviation and Boats</t>
  </si>
  <si>
    <t>4151 - Supplies (Maintenance)</t>
  </si>
  <si>
    <t>3021/ 3028</t>
  </si>
  <si>
    <t>Meals &amp; Incidental Expenses</t>
  </si>
  <si>
    <t>3022/ 3029</t>
  </si>
  <si>
    <t>4021 - Food for Research Animals</t>
  </si>
  <si>
    <t>Sponsored Instruction/Training</t>
  </si>
  <si>
    <t>CESU Cooperative Agreement</t>
  </si>
  <si>
    <t>State of AK Sponsored Research</t>
  </si>
  <si>
    <t>State of AK Instruction/Training</t>
  </si>
  <si>
    <t>State of AK OSA</t>
  </si>
  <si>
    <t>2.5% annual increase</t>
  </si>
  <si>
    <t>4018 - Self Catering (only for events allowed under grant/contract)</t>
  </si>
  <si>
    <t xml:space="preserve">START DATE:  </t>
  </si>
  <si>
    <t>END DATE:</t>
  </si>
  <si>
    <t>Alaska Resident Tuition (graduate level)</t>
  </si>
  <si>
    <t>Non-Resident Tuition (graduate level)</t>
  </si>
  <si>
    <t>Reference</t>
  </si>
  <si>
    <t>Student Fees - Resident</t>
  </si>
  <si>
    <t>Student Fees - Non Resident</t>
  </si>
  <si>
    <t>Senior Personnel</t>
  </si>
  <si>
    <t>Other Personnel</t>
  </si>
  <si>
    <t>Student Employees</t>
  </si>
  <si>
    <t>Select Contractual Cost from List</t>
  </si>
  <si>
    <t>TOTAL CONTRACTUAL SERVICES</t>
  </si>
  <si>
    <t>IARC Research</t>
  </si>
  <si>
    <t>IARC OSA</t>
  </si>
  <si>
    <t>Enter other rates manually</t>
  </si>
  <si>
    <t>1. Domestic Travel</t>
  </si>
  <si>
    <t>Ground Transportation</t>
  </si>
  <si>
    <t>3445 - Audio Conference Charges</t>
  </si>
  <si>
    <t>3018 - Catering (Restricted Fund)</t>
  </si>
  <si>
    <t>3052 - Lab Analysis/Services (Lab Testing)</t>
  </si>
  <si>
    <t>3091 - GI Electronic Shop Service Center</t>
  </si>
  <si>
    <t>3092 - GI Machine Shop Service Center</t>
  </si>
  <si>
    <t>3094 - GI Computer Shop Service Center</t>
  </si>
  <si>
    <t>3095 - GI Digital Design Service Center</t>
  </si>
  <si>
    <t>3005 - Consultants/Evaluators (Professional services)</t>
  </si>
  <si>
    <t>3007 - Education Services Fees (Guest speakers, lecturers, artists, proctors)</t>
  </si>
  <si>
    <t>3222 - Software License/Maintenance Fees</t>
  </si>
  <si>
    <t>3331 - Duplicating Charges (duplicating/copy services)</t>
  </si>
  <si>
    <t>3333 - Film Processing and Development</t>
  </si>
  <si>
    <t>3448 - Program/Project Postage and Special Handling</t>
  </si>
  <si>
    <t>3442 - Toll Charges (long distance)</t>
  </si>
  <si>
    <t>3221 - Computer Services (processing services including data entry services)</t>
  </si>
  <si>
    <t>3332 - Publication Page Charges (Printing-Non Resale)</t>
  </si>
  <si>
    <t>3662 - Per A-21 Allowable Dues and Membership Charges</t>
  </si>
  <si>
    <t>3661 - Tuition/Registration Fees (for training programs for faculty/staff)</t>
  </si>
  <si>
    <t>Other Contractual Service (include description)</t>
  </si>
  <si>
    <t>Other Commodity (include description)</t>
  </si>
  <si>
    <t>3RENT - Rental/Lease Services</t>
  </si>
  <si>
    <t>Item Cost</t>
  </si>
  <si>
    <t>2. Foreign Travel</t>
  </si>
  <si>
    <r>
      <t xml:space="preserve">3FEES </t>
    </r>
    <r>
      <rPr>
        <sz val="10"/>
        <rFont val="Verdana"/>
      </rPr>
      <t>- Contractual Services Sub Account</t>
    </r>
  </si>
  <si>
    <r>
      <t>3PUB</t>
    </r>
    <r>
      <rPr>
        <sz val="10"/>
        <rFont val="Verdana"/>
      </rPr>
      <t xml:space="preserve"> - Publicity and Advertising</t>
    </r>
  </si>
  <si>
    <t>DEPT #:</t>
  </si>
  <si>
    <t>3RESSC - Research Service Centers</t>
  </si>
  <si>
    <t>3010 - Ship Use Charge</t>
  </si>
  <si>
    <t>3111 - Office Equipment Rental/Lease Long Term</t>
  </si>
  <si>
    <t>3112 - Auto, Aircraft and Boat Rental/Charter Short-term</t>
  </si>
  <si>
    <t>3114 - Mainframe Computer Rental/Lease Long-term</t>
  </si>
  <si>
    <t>3115 - Space Rental/Lease Long-term</t>
  </si>
  <si>
    <t>3116 - Other Equipment Rental/Lease Long-term</t>
  </si>
  <si>
    <t>3117 - Other Equipment Rental/Lease Short-term</t>
  </si>
  <si>
    <t>3118 - Space Rental/Lease Short-term</t>
  </si>
  <si>
    <t>3119 - Personal Use - Auto/Other</t>
  </si>
  <si>
    <t>3DP - Data Processing Charges</t>
  </si>
  <si>
    <t>3221 - Computer Services</t>
  </si>
  <si>
    <t>3222 - Software License/Maint Fee</t>
  </si>
  <si>
    <t>3223 - UACN Network Services</t>
  </si>
  <si>
    <t>3REP - Reproduction Charges</t>
  </si>
  <si>
    <t>3331 - Duplicating Charges</t>
  </si>
  <si>
    <t>4325 - Utility Supplies</t>
  </si>
  <si>
    <t>4335 - Warehouse Material Issue</t>
  </si>
  <si>
    <t>4336 - Purchased - Undelivered</t>
  </si>
  <si>
    <t>4455 - Hazardous Materials</t>
  </si>
  <si>
    <t>3967 - Fines and Penalties</t>
  </si>
  <si>
    <t>3970 - Property Insurance Premium</t>
  </si>
  <si>
    <t>3971 - Liability Insurance Premium</t>
  </si>
  <si>
    <t>3972 - Aviation Insurance Premium</t>
  </si>
  <si>
    <t>3973 - Marine Insurance Premium</t>
  </si>
  <si>
    <t>3974 - Medical Malpractice Insurance Premium</t>
  </si>
  <si>
    <t>3975 - Other Insurance Premiums</t>
  </si>
  <si>
    <t>3081 - Res. Svc Ctr - SFOS-Publctns</t>
  </si>
  <si>
    <t>3083 - Res. Svc Ctr-SFOS-D/Proc</t>
  </si>
  <si>
    <t>3091 - Res. Svc Ctr-GI-Electronic</t>
  </si>
  <si>
    <t>3092 - Res. Svc Ctr-GI-Machine</t>
  </si>
  <si>
    <t>3093 - Res. Svc Ctr-GI-Steno Pool</t>
  </si>
  <si>
    <t>3094 - Res. Svc Ctr-GI-Computer</t>
  </si>
  <si>
    <t>3095 - Res. Svc Ctr-GI Digital Design</t>
  </si>
  <si>
    <t>4013 - Medical and Safety Supplies</t>
  </si>
  <si>
    <t>SALARIES AND WAGES</t>
  </si>
  <si>
    <t>4015 - Program/Project Supplies</t>
  </si>
  <si>
    <t>4016 - Taggable Project Supplies</t>
  </si>
  <si>
    <t>4020 - Animals for Research</t>
  </si>
  <si>
    <t>4021 - Food for Animals</t>
  </si>
  <si>
    <t>Scholarship(s) or Fellowship(s)</t>
  </si>
  <si>
    <t xml:space="preserve"> </t>
  </si>
  <si>
    <t>Year 4</t>
  </si>
  <si>
    <t>Year 5</t>
  </si>
  <si>
    <t>4014 - Computer Supplies</t>
  </si>
  <si>
    <t>Name: 'Leave Benefits'</t>
  </si>
  <si>
    <t>C. Total Costs Exempt from F&amp;A</t>
  </si>
  <si>
    <t>D. Total Direct Costs (A+C)</t>
  </si>
  <si>
    <t>E. Total Sponsor Request (B+D)</t>
  </si>
  <si>
    <t>Enter rate:</t>
  </si>
  <si>
    <t>Dept #1</t>
  </si>
  <si>
    <t>Total UAF</t>
  </si>
  <si>
    <t>EQUIPMENT FABRICATION SALARY COSTS</t>
  </si>
  <si>
    <t>Employee</t>
  </si>
  <si>
    <t>Total Subawards</t>
  </si>
  <si>
    <t>Total Fabrication Salary</t>
  </si>
  <si>
    <t>Fringe Rate</t>
  </si>
  <si>
    <t>Total Fabrication Benefits</t>
  </si>
  <si>
    <t>3011 - Consulting/Engineer Costs</t>
  </si>
  <si>
    <t>3013 - Architect Expenditures</t>
  </si>
  <si>
    <t>3014 - Participant Support</t>
  </si>
  <si>
    <t>3015 - Bond Costs</t>
  </si>
  <si>
    <t>3016 - Legal Fees</t>
  </si>
  <si>
    <t>3985 - General Liability Claims (Self-Insured)</t>
  </si>
  <si>
    <t>3986 - Other Liability Claim (Self-Insured)</t>
  </si>
  <si>
    <t>E-Class</t>
  </si>
  <si>
    <t>Staff Benefits</t>
  </si>
  <si>
    <t>Leave Benefits</t>
  </si>
  <si>
    <t>4152 - Custodial, Janitorial Materials and Supplies</t>
  </si>
  <si>
    <t>4OTCOM - Other commodities</t>
  </si>
  <si>
    <t>3978 - Self Insured IBNR Reserve Expenses</t>
  </si>
  <si>
    <t>3979 - Marine P&amp;I Claims</t>
  </si>
  <si>
    <t>3980 - Marine Hull Claims</t>
  </si>
  <si>
    <t>3981 - Property claims (Self-Insured)</t>
  </si>
  <si>
    <t>Select the "Settings" tab</t>
  </si>
  <si>
    <t>Then select "Validation"</t>
  </si>
  <si>
    <t>Allow "List"</t>
  </si>
  <si>
    <t>Type your list selections on this page, as the other examples</t>
  </si>
  <si>
    <t>Select "Name" and then "Define"</t>
  </si>
  <si>
    <t>Give the selections a descriptive name</t>
  </si>
  <si>
    <t>Put the cursor in the cell you want a drop-down list</t>
  </si>
  <si>
    <t xml:space="preserve">Find the name of your data </t>
  </si>
  <si>
    <t>Highlight the list (you only need to highlight the first column) and select "Insert" from the menu</t>
  </si>
  <si>
    <t>Select "Data" from the menu</t>
  </si>
  <si>
    <t>Drop-down list directions:</t>
  </si>
  <si>
    <t>Select Activity</t>
  </si>
  <si>
    <t>Sponsored Research</t>
  </si>
  <si>
    <t>Off-Campus Research</t>
  </si>
  <si>
    <t>Poker Flat</t>
  </si>
  <si>
    <t>Total</t>
  </si>
  <si>
    <t>Year 1</t>
  </si>
  <si>
    <t>Year 2</t>
  </si>
  <si>
    <t>Year 3</t>
  </si>
  <si>
    <t>Leave Rate</t>
  </si>
  <si>
    <t>Number of Students</t>
  </si>
  <si>
    <t>BANNER #:</t>
  </si>
  <si>
    <t>PROJECT TITLE:</t>
  </si>
  <si>
    <t>Total Number of Hours</t>
  </si>
  <si>
    <t xml:space="preserve">START:  </t>
  </si>
  <si>
    <t xml:space="preserve">END:  </t>
  </si>
  <si>
    <t xml:space="preserve">PI: </t>
  </si>
  <si>
    <t>Hourly Wage</t>
  </si>
  <si>
    <t>Hours</t>
  </si>
  <si>
    <t>Description</t>
  </si>
  <si>
    <t>Total Foreign Travel</t>
  </si>
  <si>
    <t>Total Domestic Travel</t>
  </si>
  <si>
    <t>Subaward #1</t>
  </si>
  <si>
    <t>Subaward #2</t>
  </si>
  <si>
    <t>4000 - Commodities</t>
  </si>
  <si>
    <t>4001 - Commodities Budget</t>
  </si>
  <si>
    <t>4012 - Professional, Technical and Scientific Supplies</t>
  </si>
  <si>
    <t>4038 - Food/Decorations for Fund Raising Events</t>
  </si>
  <si>
    <t>4077 - Clothing and Uniforms</t>
  </si>
  <si>
    <t>4082 - Res. Svc Center - Stockroom</t>
  </si>
  <si>
    <t>4MAINT - Maintenance/Repair Commodities</t>
  </si>
  <si>
    <t>3551 - Publications Printing - Resale</t>
  </si>
  <si>
    <t>3DUE - Dues/Memberships/Tuition/ Registration</t>
  </si>
  <si>
    <t>3661 - Tuition/Registration Fees</t>
  </si>
  <si>
    <t>3662 - Per A-21 Allowable Dues and Memberships</t>
  </si>
  <si>
    <t>3663 - Civic or Community Dues/Memberships</t>
  </si>
  <si>
    <t>3MAINT - Maintenance, Repair and Alterations</t>
  </si>
  <si>
    <t>3021/3028</t>
  </si>
  <si>
    <t>3022/3029</t>
  </si>
  <si>
    <r>
      <t>For a complete list of UAF Account Codes:</t>
    </r>
    <r>
      <rPr>
        <u/>
        <sz val="8"/>
        <color indexed="16"/>
        <rFont val="Helvetica"/>
        <family val="2"/>
      </rPr>
      <t xml:space="preserve"> http://www.uaf.edu/finsvcs/AcctCodes/index.html</t>
    </r>
  </si>
  <si>
    <t>Name: 'Travel' (for drop down list selection) and 'TravelIncrease' (for % increase selection)</t>
  </si>
  <si>
    <t>3051 - UACP Training Services</t>
  </si>
  <si>
    <t>3061 - FP&amp;C (Facilities, Planning and Construction or Facilities Planning Services) Administrative Expense Charged to Fund 5</t>
  </si>
  <si>
    <t>3062 - FP&amp;C Administrative Expense Charged to Funds 1,2</t>
  </si>
  <si>
    <t>3063 - FP&amp;C Administrative Expense Waived</t>
  </si>
  <si>
    <t>3991 - Other Contractual Services</t>
  </si>
  <si>
    <t>3993 - Game Guarantee</t>
  </si>
  <si>
    <t>4SUPP - Supplies</t>
  </si>
  <si>
    <t>4008 - Food/Decor for Spec Events</t>
  </si>
  <si>
    <t>4010 - Stationery/Office Supplies</t>
  </si>
  <si>
    <t>4011 - Teaching Supplies</t>
  </si>
  <si>
    <t>4018 - Match/Restricted Fund Self-catered</t>
  </si>
  <si>
    <t>3332 - Printing-Non Resale</t>
  </si>
  <si>
    <t>3333 - Film Processing and Developing</t>
  </si>
  <si>
    <t>3339 - Reproduction Costs-Other</t>
  </si>
  <si>
    <t>3FRGT - Shipping, Handling and Storage</t>
  </si>
  <si>
    <t>Number of Trips</t>
  </si>
  <si>
    <t>Name: 'Commodity'</t>
  </si>
  <si>
    <t>Name: 'Contractual'</t>
  </si>
  <si>
    <t>3018 - Matching/Restricted Fund Catering</t>
  </si>
  <si>
    <t>3019 - Foreign Wages and Salaries</t>
  </si>
  <si>
    <t>3351 - Freight and Parcel Post</t>
  </si>
  <si>
    <t>3355 - Demurrage/Storage</t>
  </si>
  <si>
    <t>3358 - Moving-Offices/Lab/Equip</t>
  </si>
  <si>
    <t>3444 - Postage</t>
  </si>
  <si>
    <t>3COMM - Communication Charges</t>
  </si>
  <si>
    <t>3441 - Phone Rental Charges</t>
  </si>
  <si>
    <t>3442 - Toll Charges (Long Distance)</t>
  </si>
  <si>
    <t>3443 - Leased Lines</t>
  </si>
  <si>
    <t>3445 - Audio Conference Charge</t>
  </si>
  <si>
    <t>3446 - Cellular Phone Charges</t>
  </si>
  <si>
    <t>3449 - Communication charges - other</t>
  </si>
  <si>
    <t>3501 - Other Advertising/Publicity</t>
  </si>
  <si>
    <t>3505 - Raffle Prize Payments</t>
  </si>
  <si>
    <t>3987 - Auto Physical Damage Claims (Self-insured)</t>
  </si>
  <si>
    <t>3988 - Athletics Injury Claims</t>
  </si>
  <si>
    <t>3989 - Other Claims (Self-insured)</t>
  </si>
  <si>
    <t>3OTCNS - Other Contractual Services</t>
  </si>
  <si>
    <t>3020 - Foreign Payroll Taxes and Benefits</t>
  </si>
  <si>
    <t>3021 - Sub-agreement (Sub-recipient) under $25,000</t>
  </si>
  <si>
    <t>3022 - Sub-agreement (Sub-recipient) over $25,000</t>
  </si>
  <si>
    <t>3025 - Sub-agreement (Other) under $25,000</t>
  </si>
  <si>
    <t>3026 - Sub-agreement (Other) over $25,000</t>
  </si>
  <si>
    <t>3027 - EVOS Sub-Agreement Over $250,000</t>
  </si>
  <si>
    <t>3028 - CFO Approved Vendor Service Contract Under $25,000</t>
  </si>
  <si>
    <t>3029 - CFO Approved Vendor Service Contract Over $25,000</t>
  </si>
  <si>
    <t>3031 - Research Subject Payments</t>
  </si>
  <si>
    <t>3510 - Recruitment and Procurement Advertising</t>
  </si>
  <si>
    <t>3520 - Program Reqd Advertising</t>
  </si>
  <si>
    <t>3CNRES - Contractual Services - Resale</t>
  </si>
  <si>
    <t>3000 - Contractual Services</t>
  </si>
  <si>
    <t>3001 - Contractual Services Budget</t>
  </si>
  <si>
    <t>3002 - Collection Agency Costs</t>
  </si>
  <si>
    <t>3003 - Administrative Support Services</t>
  </si>
  <si>
    <t>3004 - Due Diligence Service Fee</t>
  </si>
  <si>
    <t>3005 - Professional Fees - Other</t>
  </si>
  <si>
    <t>3007 - S/T Educ Services Fees</t>
  </si>
  <si>
    <t>3008 - Catering Special Events/Ceremonies</t>
  </si>
  <si>
    <t>Other Sponsored Activities</t>
  </si>
  <si>
    <t>Lodging</t>
  </si>
  <si>
    <t>3983 - Worker's Compensation Claims - Time Loss</t>
  </si>
  <si>
    <t>3984 - Worker's Compensation Claims - Medical Only</t>
  </si>
  <si>
    <t>4112 - Vehicle, Aviation, Boat Parts, Supplies and Accessories</t>
  </si>
  <si>
    <t>Mileage</t>
  </si>
  <si>
    <t>Car Rental</t>
  </si>
  <si>
    <t>Name: 'Student' - Note: List selections must match same names on "Benefits and F&amp;A" spreadsheet</t>
  </si>
  <si>
    <t>Name: 'Fabrication' - Note: List selections must match same names on "Benefits and F&amp;A" worksheet</t>
  </si>
  <si>
    <t>Name: 'OtherPersonnel' - Note: List selections must match same names on "Benefits and F&amp;A" spreadsheet</t>
  </si>
  <si>
    <t>Name: 'Activity' (for drop down list selections) and 'F_A' (for F&amp;A rate calculations)</t>
  </si>
  <si>
    <t>A. MTDC (total costs subject to F&amp;A)</t>
  </si>
  <si>
    <t>3032 - Food Service/Vending Provider</t>
  </si>
  <si>
    <t>3038 - Catering for Fund Raising Events</t>
  </si>
  <si>
    <t>3040 - Lobbying Services</t>
  </si>
  <si>
    <t>3TEST - Testing Services</t>
  </si>
  <si>
    <t>3052 - Laboratory Testing</t>
  </si>
  <si>
    <t>3059 - Testing Services - Other</t>
  </si>
  <si>
    <t>4221 - Periodical Subscriptions and Books</t>
  </si>
  <si>
    <t>4441 - Other Supplies and Commodities</t>
  </si>
  <si>
    <t>4451 - Disposable Equipment Purchase</t>
  </si>
  <si>
    <t>4456 - Hazardous Materials - UAF Remote</t>
  </si>
  <si>
    <t>3017 - Honoraria</t>
  </si>
  <si>
    <t>Total Senior Personnel</t>
  </si>
  <si>
    <t>Total Other Personnel</t>
  </si>
  <si>
    <t>Subawards subject to F&amp;A (first $25,000)</t>
  </si>
  <si>
    <t>TOTAL SALARIES AND WAGES</t>
  </si>
  <si>
    <t>FRINGE BENEFITS</t>
  </si>
  <si>
    <t>TOTAL FRINGE BENEFITS</t>
  </si>
  <si>
    <t>TOTAL SALARIES AND BENEFITS</t>
  </si>
  <si>
    <t>TRAVEL</t>
  </si>
  <si>
    <t>TOTAL TRAVEL</t>
  </si>
  <si>
    <t>COMMODITIES</t>
  </si>
  <si>
    <t>TOTAL COMMODITIES</t>
  </si>
  <si>
    <t>TOTAL EQUIPMENT</t>
  </si>
  <si>
    <t>TOTAL STUDENT SERVICES</t>
  </si>
  <si>
    <t>TOTAL SUBAWARDS EXEMPT FROM F&amp;A</t>
  </si>
  <si>
    <t>TOTAL PARTICIPANT SUPPORT COSTS</t>
  </si>
  <si>
    <t>Total Project</t>
  </si>
  <si>
    <t>ACCT</t>
  </si>
  <si>
    <t>SUBAWARD COSTS OVER $25,000</t>
  </si>
  <si>
    <t>EQUIPMENT</t>
  </si>
  <si>
    <t>STUDENT SERVICES</t>
  </si>
  <si>
    <t>CONTRACTUAL SERVICES</t>
  </si>
  <si>
    <t>B. Facilities and Administration (F&amp;A)</t>
  </si>
  <si>
    <t>3771 - Repairs and Alteration Services (Physical Plant)</t>
  </si>
  <si>
    <t>3772 - Vehicle, Airplane, Boat Repair/ Maintenance</t>
  </si>
  <si>
    <t>3774 - Equipment Maintenance Service Contracts</t>
  </si>
  <si>
    <t>3775 - Equipment Maintenance</t>
  </si>
  <si>
    <t>3781 - Facilities Repair/Maintenance</t>
  </si>
  <si>
    <t>3782 - Custodial/Janitorial Services</t>
  </si>
  <si>
    <t>3799 - Maintenance/Security-Other</t>
  </si>
  <si>
    <t>3UTIL - Utilities</t>
  </si>
  <si>
    <t>3881 - Sewer Utility</t>
  </si>
  <si>
    <t>3882 - Electrical Utility</t>
  </si>
  <si>
    <t>3883 - Water Utility</t>
  </si>
  <si>
    <t>3884 - Heat Utility</t>
  </si>
  <si>
    <t>3885 - Fuel Utility</t>
  </si>
  <si>
    <t>3886 - Garbage Disposal</t>
  </si>
  <si>
    <t>3887 - UAF Utilities Services</t>
  </si>
  <si>
    <t>3898 - Utilities - not subject to F&amp;A</t>
  </si>
  <si>
    <t>3899 - Utilities-other</t>
  </si>
  <si>
    <t>3INSUR - Insurance, Taxes, Licenses, Penalties, Fines</t>
  </si>
  <si>
    <t>3964 - Taxes, Licenses, and Royalties</t>
  </si>
  <si>
    <t>3965 - Bank Charges</t>
  </si>
  <si>
    <t>3966 - Cash Over and Short</t>
  </si>
  <si>
    <t>4028 - CFO Approved Vendor Commodity Contract Under $25,000</t>
  </si>
  <si>
    <t>4029 - CFO Approved Vendor Commodity Contract Over $25,000</t>
  </si>
  <si>
    <t>4075 - Field camp Supplies</t>
  </si>
  <si>
    <t>4076 - Ship Supplies</t>
  </si>
  <si>
    <t>4099 - Equip/Supplies - Threshold Transition</t>
  </si>
  <si>
    <t>4111 - Vehicle, Aviation, Boat Fuel</t>
  </si>
  <si>
    <t>XR - Exempt Staff</t>
  </si>
  <si>
    <t>Employee Name</t>
  </si>
  <si>
    <t>Select E-Class</t>
  </si>
  <si>
    <t>Select Travel Cost from List</t>
  </si>
  <si>
    <t>Select Commodity from List</t>
  </si>
  <si>
    <t>Subawards Direct Costs</t>
  </si>
  <si>
    <t>B. Total Direct Costs (TDC)</t>
  </si>
  <si>
    <t>C. Exclusions</t>
  </si>
  <si>
    <t xml:space="preserve">D. Base  </t>
  </si>
  <si>
    <t xml:space="preserve">Equipment </t>
  </si>
  <si>
    <t>Student Services</t>
  </si>
  <si>
    <t>F. Total Requested Costs</t>
  </si>
  <si>
    <t>SUBAWARD F&amp;A</t>
  </si>
  <si>
    <t>A. NIH Modular Request (Total Direct Costs - Subaward F&amp;A)</t>
  </si>
  <si>
    <t>4151 - Maintenance Materials and Supplies</t>
  </si>
  <si>
    <t>Subawards</t>
  </si>
  <si>
    <t>A. Total Direct Costs (TDC)</t>
  </si>
  <si>
    <t>C. Total Requested Costs</t>
  </si>
  <si>
    <t>Airfare</t>
  </si>
  <si>
    <t>3982 - Auto Liability Claims (Self-Insured)</t>
  </si>
  <si>
    <t>Yearly Increase</t>
  </si>
  <si>
    <t>Simply update the numbers on this spreadsheet. The fringe benefits and F&amp;A rates will then automatically update on the budget spreadsheets.</t>
  </si>
  <si>
    <t>DoEd Training Stipends</t>
  </si>
  <si>
    <t>Directions to update the fringe benefits and F&amp;A rates on the budget spreadsheets:</t>
  </si>
  <si>
    <t>If additional rows are added to either the benefits tables or the F&amp;A table, make sure the parameters for the table are adjusted:</t>
  </si>
  <si>
    <t>To adjust table parameters: Insert, Name, Define. Find the appropriate table. Make sure all the necessary cells are included in the listed parameters.</t>
  </si>
  <si>
    <t>TOTAL FABRICATION SALARY &amp; BENEFIT COSTS</t>
  </si>
  <si>
    <t>F9 - Faculty (UNAC)</t>
  </si>
  <si>
    <t>FR - Faculty (Non-Union, 12 mo.)</t>
  </si>
  <si>
    <t>B.  Facilities and Administration (F&amp;A)</t>
  </si>
  <si>
    <t>E.  Facilities and Administration (F&amp;A)</t>
  </si>
  <si>
    <t>Equipment Fabrication Salaries</t>
  </si>
  <si>
    <t>Subaward Costs over $25,000 for each subaward</t>
  </si>
  <si>
    <t>2% annual increase</t>
  </si>
  <si>
    <t>0% annual increase</t>
  </si>
  <si>
    <t>FY19</t>
  </si>
  <si>
    <t>B. TOTAL Facilities and Administration (F&amp;A) - All Departments</t>
  </si>
  <si>
    <t>3rd PARTY MATCHING FUNDS</t>
  </si>
  <si>
    <t>TOTAL 3rd PARTY MATCHING FUNDS</t>
  </si>
  <si>
    <t>FY20</t>
  </si>
  <si>
    <t>FY21</t>
  </si>
  <si>
    <t>Purpose</t>
  </si>
  <si>
    <t>Travelers</t>
  </si>
  <si>
    <t>RT Fairbanks, AK/</t>
  </si>
  <si>
    <t>$/HR or $/PP</t>
  </si>
  <si>
    <t>TOTAL DOMESTIC TRAVEL</t>
  </si>
  <si>
    <t>TOTAL FOREIGN TRAVEL</t>
  </si>
  <si>
    <t>Dept #2</t>
  </si>
  <si>
    <t>Dept #3</t>
  </si>
  <si>
    <t>Dept #4</t>
  </si>
  <si>
    <t>Dept #5</t>
  </si>
  <si>
    <t xml:space="preserve">Dept #1 Request Budget </t>
  </si>
  <si>
    <t>Dept #2 Request Budget</t>
  </si>
  <si>
    <t>Dept #3 Request Budget</t>
  </si>
  <si>
    <t>Dept #4 Request Budget</t>
  </si>
  <si>
    <t>Dept #5 Request Budget</t>
  </si>
  <si>
    <t>Dept #1 Match Budget</t>
  </si>
  <si>
    <t>Dept #2 Match Budget</t>
  </si>
  <si>
    <t>Dept #3 Match Budget</t>
  </si>
  <si>
    <t>Dept #4 Match Budget</t>
  </si>
  <si>
    <t>Dept #5 Match Budget</t>
  </si>
  <si>
    <t>Total Project Budget</t>
  </si>
  <si>
    <t>MATCH PERCENTAGE:</t>
  </si>
  <si>
    <t>TOTAL REQUEST BUDGET:</t>
  </si>
  <si>
    <t>TOTAL MATCH BUDGET:</t>
  </si>
  <si>
    <t>TOTAL PROJECT BUDGET:</t>
  </si>
  <si>
    <t>MATCH DATA</t>
  </si>
  <si>
    <t>MATCH AS A PERCENTAGE OF TOTAL PROJECT COSTS</t>
  </si>
  <si>
    <t>Total Match</t>
  </si>
  <si>
    <t>% of Total Project Costs</t>
  </si>
  <si>
    <t>Number of Trps</t>
  </si>
  <si>
    <r>
      <t>B. Unrecovered Request F&amp;A</t>
    </r>
    <r>
      <rPr>
        <sz val="12"/>
        <rFont val="Arial"/>
        <family val="2"/>
      </rPr>
      <t xml:space="preserve"> (to be used as match only if allowed by the funding agency)</t>
    </r>
  </si>
  <si>
    <t>Undergraduate Student</t>
  </si>
  <si>
    <t>BS (MS or PhD w/o Masters)</t>
  </si>
  <si>
    <t>Masters (PhD Prior)</t>
  </si>
  <si>
    <t>PhD (After Candidacy)</t>
  </si>
  <si>
    <t>M.S. before Comp Exams</t>
  </si>
  <si>
    <t>M.S. after Comp Exams</t>
  </si>
  <si>
    <t>PhD (1st Year)</t>
  </si>
  <si>
    <t>PhD (2nd Year)</t>
  </si>
  <si>
    <t>PhD (3rd Year)</t>
  </si>
  <si>
    <t>Value: 'Student Rates' - Note: List selections must match same names on "Benefits and F&amp;A" spreadsheet</t>
  </si>
  <si>
    <t>Masters (or PhD w/o Masters)</t>
  </si>
  <si>
    <t>Select Level from List</t>
  </si>
  <si>
    <t>PhD before Adv. to Candidacy</t>
  </si>
  <si>
    <t>PhD after Adv. to Candidacy</t>
  </si>
  <si>
    <t>END</t>
  </si>
  <si>
    <t>A9 - Faculty (UAFT 9 mo.)</t>
  </si>
  <si>
    <t>AR - Faculty (UAFT 12 mo.)</t>
  </si>
  <si>
    <t>FT - Adjunct Faculty, Represented</t>
  </si>
  <si>
    <t>FW - Adjunct Faculty, Non-Represented</t>
  </si>
  <si>
    <t>ST - Undergrad, summer months</t>
  </si>
  <si>
    <t>SN - Undergrad, academic year</t>
  </si>
  <si>
    <t>GT - Graduate, summer months</t>
  </si>
  <si>
    <t>GN - Graduate, academic year</t>
  </si>
  <si>
    <t>1.9% annual increase</t>
  </si>
  <si>
    <t>CR - Local 6070 (Crafts &amp; Trades)</t>
  </si>
  <si>
    <t>CT - Temp Local 6070 (Crafts &amp; Trades)</t>
  </si>
  <si>
    <t>EX - Executives</t>
  </si>
  <si>
    <t>FN - Faculty (Non-Union, 9 mo.)</t>
  </si>
  <si>
    <t>NR - Non-Exempt Staff</t>
  </si>
  <si>
    <t>NR - Overtime, Non-Exempt Staff</t>
  </si>
  <si>
    <t>NT - Overtime, Temp. Non-Exempt Staff</t>
  </si>
  <si>
    <t>NT - Non-Exempt Temp. Staff</t>
  </si>
  <si>
    <t>NX - Extended Temp. Staff, Non-Exempt</t>
  </si>
  <si>
    <t>XT - Exempt Temp. Staff</t>
  </si>
  <si>
    <t>XX - Extended Temp. Staff, Exempt</t>
  </si>
  <si>
    <t>Name: 'SeniorPersonnel1' - Note: List selections must match same names on "Benefits and F&amp;A" spreadsheet</t>
  </si>
  <si>
    <t>PARTICIPANT SUPPORT COSTS</t>
  </si>
  <si>
    <t>Participant Support Stipends</t>
  </si>
  <si>
    <t>Participant Support Travel</t>
  </si>
  <si>
    <t>Participant Support Subsistence</t>
  </si>
  <si>
    <t>Participant Support Other</t>
  </si>
  <si>
    <t>Post Doc (≤ 3 Years)</t>
  </si>
  <si>
    <t>Post Doc (≥ 4 Years)</t>
  </si>
  <si>
    <t>$ Per Credit (2016-17)</t>
  </si>
  <si>
    <t>$ Per Semester  (2016-17)</t>
  </si>
  <si>
    <t>Name: 'Rental/Lease Services'</t>
  </si>
  <si>
    <t>3112-Auto, Aircraft and Boat Rental/Charter Short-term</t>
  </si>
  <si>
    <t>3114-Mainframe Computer Rental/Lease Long-term</t>
  </si>
  <si>
    <t>3111-Office Equipment Rental/Lease Long-term</t>
  </si>
  <si>
    <t>3115-Space Rental/Lease Long-term</t>
  </si>
  <si>
    <t>3116-Other Equipment Rental/Lease Long-term</t>
  </si>
  <si>
    <t>3117-Other Equpment Rental/Lease Short-term</t>
  </si>
  <si>
    <t>3118-Space Rental/Lease Short-term</t>
  </si>
  <si>
    <t>Select Rental/Lease Service from List</t>
  </si>
  <si>
    <t>311X</t>
  </si>
  <si>
    <t>RENTAL/LEASE SERVICES</t>
  </si>
  <si>
    <t>Other Rental/Lease (include description)</t>
  </si>
  <si>
    <t>TOTAL RENT/LEASE SERVICES</t>
  </si>
  <si>
    <t>Graduate  Student Health Insurance (AY16 = $2,326/year)</t>
  </si>
  <si>
    <t>$ Per Credit (A/Y 2016-17)</t>
  </si>
  <si>
    <t>$ Per Semester  (A/Y 2016-17)</t>
  </si>
  <si>
    <t>TOTAL RENTAL/LEASE SERVICES</t>
  </si>
  <si>
    <t>SIKULIAQ SHIP USE / HAARP FACILITY USE</t>
  </si>
  <si>
    <t xml:space="preserve">SIKULIAQ SHIP USE / HAARP FACILITY USE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</si>
</sst>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164" formatCode="0.0%"/>
    <numFmt numFmtId="165" formatCode="0.0"/>
    <numFmt numFmtId="166" formatCode="&quot;$&quot;#,##0.00"/>
    <numFmt numFmtId="167" formatCode="&quot;$&quot;#,##0"/>
    <numFmt numFmtId="168" formatCode="&quot;$&quot;#,##0\ ;\(&quot;$&quot;#,##0\)"/>
    <numFmt numFmtId="169" formatCode="0.000000%"/>
  </numFmts>
  <fonts count="51">
    <font>
      <sz val="8"/>
      <name val="Helvetica"/>
      <family val="2"/>
    </font>
    <font>
      <sz val="10"/>
      <name val="Verdana"/>
    </font>
    <font>
      <sz val="10"/>
      <name val="Geneva"/>
    </font>
    <font>
      <u/>
      <sz val="8"/>
      <color indexed="12"/>
      <name val="Helvetica"/>
      <family val="2"/>
    </font>
    <font>
      <sz val="10"/>
      <name val="Arial"/>
      <family val="2"/>
    </font>
    <font>
      <sz val="8"/>
      <name val="Helvetica"/>
      <family val="2"/>
    </font>
    <font>
      <sz val="8"/>
      <name val="Arial"/>
      <family val="2"/>
    </font>
    <font>
      <b/>
      <sz val="12"/>
      <name val="Verdana"/>
      <family val="2"/>
    </font>
    <font>
      <sz val="10"/>
      <name val="Verdana"/>
    </font>
    <font>
      <b/>
      <sz val="10"/>
      <name val="Verdana"/>
    </font>
    <font>
      <b/>
      <sz val="8"/>
      <name val="Arial"/>
      <family val="2"/>
    </font>
    <font>
      <sz val="8"/>
      <name val="Helvetica"/>
      <family val="2"/>
    </font>
    <font>
      <sz val="12"/>
      <name val="Helvetica"/>
      <family val="2"/>
    </font>
    <font>
      <sz val="8"/>
      <color indexed="81"/>
      <name val="Tahoma"/>
    </font>
    <font>
      <b/>
      <sz val="8"/>
      <color indexed="81"/>
      <name val="Tahoma"/>
    </font>
    <font>
      <sz val="8"/>
      <color indexed="16"/>
      <name val="Helvetica"/>
      <family val="2"/>
    </font>
    <font>
      <u/>
      <sz val="8"/>
      <color indexed="16"/>
      <name val="Helvetica"/>
      <family val="2"/>
    </font>
    <font>
      <sz val="8"/>
      <color indexed="22"/>
      <name val="Arial"/>
    </font>
    <font>
      <b/>
      <sz val="8"/>
      <color indexed="22"/>
      <name val="Arial"/>
    </font>
    <font>
      <b/>
      <sz val="10"/>
      <color indexed="22"/>
      <name val="Arial"/>
    </font>
    <font>
      <b/>
      <sz val="12"/>
      <name val="Helvetica"/>
      <family val="2"/>
    </font>
    <font>
      <sz val="11"/>
      <name val="Arial"/>
      <family val="2"/>
    </font>
    <font>
      <sz val="11"/>
      <color indexed="10"/>
      <name val="Arial"/>
      <family val="2"/>
    </font>
    <font>
      <b/>
      <sz val="8"/>
      <color indexed="17"/>
      <name val="Tahoma"/>
      <family val="2"/>
    </font>
    <font>
      <u/>
      <sz val="8"/>
      <color indexed="20"/>
      <name val="Helvetica"/>
      <family val="2"/>
    </font>
    <font>
      <b/>
      <sz val="12"/>
      <name val="Arial"/>
      <family val="2"/>
    </font>
    <font>
      <sz val="12"/>
      <name val="Arial"/>
      <family val="2"/>
    </font>
    <font>
      <b/>
      <i/>
      <sz val="12"/>
      <name val="Helvetica"/>
      <family val="2"/>
    </font>
    <font>
      <b/>
      <i/>
      <sz val="12"/>
      <name val="Arial"/>
      <family val="2"/>
    </font>
    <font>
      <i/>
      <sz val="12"/>
      <name val="Arial"/>
      <family val="2"/>
    </font>
    <font>
      <b/>
      <sz val="12"/>
      <color indexed="12"/>
      <name val="Arial"/>
      <family val="2"/>
    </font>
    <font>
      <sz val="12"/>
      <color indexed="12"/>
      <name val="Arial"/>
      <family val="2"/>
    </font>
    <font>
      <b/>
      <i/>
      <sz val="12"/>
      <color indexed="12"/>
      <name val="Arial"/>
      <family val="2"/>
    </font>
    <font>
      <sz val="12"/>
      <color indexed="10"/>
      <name val="Arial"/>
    </font>
    <font>
      <b/>
      <sz val="12"/>
      <name val="Century Gothic"/>
      <family val="2"/>
    </font>
    <font>
      <sz val="12"/>
      <name val="Century Gothic"/>
      <family val="2"/>
    </font>
    <font>
      <sz val="12"/>
      <name val="Times New Roman"/>
      <family val="1"/>
    </font>
    <font>
      <sz val="9"/>
      <color indexed="81"/>
      <name val="Helvetica"/>
      <family val="2"/>
    </font>
    <font>
      <u/>
      <sz val="12"/>
      <name val="Arial"/>
      <family val="2"/>
    </font>
    <font>
      <b/>
      <sz val="12"/>
      <color indexed="61"/>
      <name val="Arial"/>
    </font>
    <font>
      <sz val="14"/>
      <color indexed="81"/>
      <name val="Helvetica"/>
    </font>
    <font>
      <u/>
      <sz val="8"/>
      <color theme="11"/>
      <name val="Helvetica"/>
      <family val="2"/>
    </font>
    <font>
      <b/>
      <sz val="14"/>
      <color indexed="81"/>
      <name val="Helvetica"/>
    </font>
    <font>
      <sz val="12"/>
      <color indexed="81"/>
      <name val="Tahoma"/>
    </font>
    <font>
      <b/>
      <sz val="12"/>
      <color indexed="81"/>
      <name val="Tahoma"/>
    </font>
    <font>
      <sz val="8"/>
      <color indexed="81"/>
      <name val="Tahoma"/>
      <family val="2"/>
    </font>
    <font>
      <b/>
      <sz val="12"/>
      <color indexed="81"/>
      <name val="Tahoma"/>
      <family val="2"/>
    </font>
    <font>
      <b/>
      <sz val="11"/>
      <name val="Arial"/>
      <family val="2"/>
    </font>
    <font>
      <b/>
      <sz val="11"/>
      <color rgb="FFFA7D00"/>
      <name val="Calibri"/>
      <family val="2"/>
      <scheme val="minor"/>
    </font>
    <font>
      <b/>
      <sz val="11"/>
      <name val="Calibri"/>
      <family val="2"/>
      <scheme val="minor"/>
    </font>
    <font>
      <b/>
      <sz val="10"/>
      <name val="Arial"/>
      <family val="2"/>
    </font>
  </fonts>
  <fills count="4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22"/>
        <bgColor indexed="64"/>
      </patternFill>
    </fill>
    <fill>
      <patternFill patternType="gray0625">
        <bgColor indexed="42"/>
      </patternFill>
    </fill>
    <fill>
      <patternFill patternType="solid">
        <fgColor indexed="45"/>
        <bgColor indexed="64"/>
      </patternFill>
    </fill>
    <fill>
      <patternFill patternType="gray0625">
        <bgColor indexed="41"/>
      </patternFill>
    </fill>
    <fill>
      <patternFill patternType="solid">
        <fgColor indexed="41"/>
        <bgColor indexed="8"/>
      </patternFill>
    </fill>
    <fill>
      <patternFill patternType="solid">
        <fgColor auto="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B0E9E8"/>
        <bgColor indexed="64"/>
      </patternFill>
    </fill>
    <fill>
      <patternFill patternType="solid">
        <fgColor theme="4" tint="0.79998168889431442"/>
        <bgColor indexed="64"/>
      </patternFill>
    </fill>
    <fill>
      <patternFill patternType="gray0625">
        <bgColor theme="9" tint="0.59999389629810485"/>
      </patternFill>
    </fill>
    <fill>
      <patternFill patternType="gray0625">
        <bgColor rgb="FFFFFED9"/>
      </patternFill>
    </fill>
    <fill>
      <patternFill patternType="gray0625">
        <bgColor theme="5" tint="0.79998168889431442"/>
      </patternFill>
    </fill>
    <fill>
      <patternFill patternType="gray0625">
        <bgColor theme="3" tint="0.79998168889431442"/>
      </patternFill>
    </fill>
    <fill>
      <patternFill patternType="gray0625">
        <bgColor theme="6" tint="0.59999389629810485"/>
      </patternFill>
    </fill>
    <fill>
      <patternFill patternType="gray0625">
        <bgColor theme="0" tint="-0.14999847407452621"/>
      </patternFill>
    </fill>
    <fill>
      <patternFill patternType="gray0625">
        <bgColor rgb="FFB0E9E8"/>
      </patternFill>
    </fill>
    <fill>
      <patternFill patternType="gray0625">
        <bgColor theme="2" tint="-9.9978637043366805E-2"/>
      </patternFill>
    </fill>
    <fill>
      <patternFill patternType="gray0625">
        <bgColor theme="4" tint="0.79998168889431442"/>
      </patternFill>
    </fill>
    <fill>
      <patternFill patternType="solid">
        <fgColor rgb="FFB1A0C7"/>
        <bgColor rgb="FF000000"/>
      </patternFill>
    </fill>
    <fill>
      <patternFill patternType="solid">
        <fgColor rgb="FFCCFFCC"/>
        <bgColor indexed="64"/>
      </patternFill>
    </fill>
    <fill>
      <patternFill patternType="gray0625">
        <bgColor theme="0" tint="-0.249977111117893"/>
      </patternFill>
    </fill>
    <fill>
      <patternFill patternType="solid">
        <fgColor theme="8" tint="0.59999389629810485"/>
        <bgColor indexed="64"/>
      </patternFill>
    </fill>
    <fill>
      <patternFill patternType="gray0625">
        <fgColor rgb="FF000000"/>
        <bgColor rgb="FFCCFFCC"/>
      </patternFill>
    </fill>
    <fill>
      <patternFill patternType="solid">
        <fgColor rgb="FFFFFFFF"/>
        <bgColor rgb="FF000000"/>
      </patternFill>
    </fill>
    <fill>
      <patternFill patternType="solid">
        <fgColor indexed="65"/>
        <bgColor rgb="FF000000"/>
      </patternFill>
    </fill>
    <fill>
      <patternFill patternType="solid">
        <fgColor rgb="FFFFFFCC"/>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2F2F2"/>
      </patternFill>
    </fill>
    <fill>
      <patternFill patternType="solid">
        <fgColor theme="0"/>
        <bgColor indexed="64"/>
      </patternFill>
    </fill>
  </fills>
  <borders count="19">
    <border>
      <left/>
      <right/>
      <top/>
      <bottom/>
      <diagonal/>
    </border>
    <border>
      <left/>
      <right/>
      <top style="double">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s>
  <cellStyleXfs count="395">
    <xf numFmtId="0" fontId="0" fillId="0" borderId="0"/>
    <xf numFmtId="3" fontId="1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17" fillId="0" borderId="1" applyNumberFormat="0" applyFont="0" applyFill="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8" fillId="45" borderId="18" applyNumberFormat="0" applyAlignment="0" applyProtection="0"/>
  </cellStyleXfs>
  <cellXfs count="1005">
    <xf numFmtId="0" fontId="0" fillId="0" borderId="0" xfId="0"/>
    <xf numFmtId="0" fontId="7" fillId="0" borderId="0" xfId="0" applyFont="1"/>
    <xf numFmtId="0" fontId="8" fillId="0" borderId="0" xfId="0" applyFont="1"/>
    <xf numFmtId="0" fontId="9" fillId="0" borderId="0" xfId="0" applyFont="1"/>
    <xf numFmtId="0" fontId="6" fillId="0" borderId="0" xfId="0" applyFont="1" applyAlignment="1" applyProtection="1">
      <alignment wrapText="1"/>
      <protection locked="0"/>
    </xf>
    <xf numFmtId="0" fontId="21" fillId="0" borderId="0" xfId="0" applyFont="1"/>
    <xf numFmtId="0" fontId="22" fillId="0" borderId="0" xfId="0" applyFont="1" applyFill="1"/>
    <xf numFmtId="0" fontId="25" fillId="0" borderId="0" xfId="0" applyFont="1" applyProtection="1">
      <protection locked="0"/>
    </xf>
    <xf numFmtId="0" fontId="26" fillId="0" borderId="0" xfId="0" applyFont="1" applyProtection="1">
      <protection locked="0"/>
    </xf>
    <xf numFmtId="0" fontId="25" fillId="0" borderId="0" xfId="0" applyFont="1" applyFill="1" applyBorder="1" applyAlignment="1" applyProtection="1">
      <alignment wrapText="1"/>
      <protection locked="0"/>
    </xf>
    <xf numFmtId="0" fontId="26" fillId="0" borderId="3" xfId="0" applyFont="1" applyBorder="1" applyAlignment="1" applyProtection="1">
      <alignment horizontal="left" vertical="center" wrapText="1"/>
      <protection locked="0"/>
    </xf>
    <xf numFmtId="166" fontId="25" fillId="0" borderId="0" xfId="0" applyNumberFormat="1" applyFont="1" applyBorder="1" applyAlignment="1" applyProtection="1">
      <alignment horizontal="center" wrapText="1"/>
      <protection locked="0"/>
    </xf>
    <xf numFmtId="0" fontId="26" fillId="0" borderId="0" xfId="0" applyNumberFormat="1" applyFont="1" applyBorder="1" applyAlignment="1" applyProtection="1">
      <alignment wrapText="1"/>
    </xf>
    <xf numFmtId="0" fontId="12" fillId="0" borderId="0" xfId="0" applyFont="1" applyFill="1" applyBorder="1" applyAlignment="1" applyProtection="1">
      <alignment horizontal="center" wrapText="1"/>
      <protection locked="0"/>
    </xf>
    <xf numFmtId="164" fontId="26" fillId="0" borderId="0" xfId="0" applyNumberFormat="1" applyFont="1" applyFill="1" applyBorder="1" applyAlignment="1" applyProtection="1">
      <alignment horizontal="center" wrapText="1"/>
      <protection locked="0"/>
    </xf>
    <xf numFmtId="0" fontId="25" fillId="0" borderId="0" xfId="0" applyFont="1" applyFill="1" applyBorder="1" applyAlignment="1" applyProtection="1">
      <alignment horizontal="left" wrapText="1"/>
      <protection locked="0"/>
    </xf>
    <xf numFmtId="164" fontId="12" fillId="0" borderId="0" xfId="0" applyNumberFormat="1" applyFont="1" applyFill="1" applyBorder="1" applyAlignment="1" applyProtection="1">
      <alignment horizontal="center" wrapText="1"/>
      <protection locked="0"/>
    </xf>
    <xf numFmtId="164" fontId="25" fillId="0" borderId="0" xfId="0" applyNumberFormat="1" applyFont="1" applyFill="1" applyAlignment="1" applyProtection="1">
      <alignment horizontal="left"/>
      <protection locked="0"/>
    </xf>
    <xf numFmtId="0" fontId="33" fillId="0" borderId="0" xfId="0" applyFont="1" applyFill="1"/>
    <xf numFmtId="0" fontId="26" fillId="0" borderId="0" xfId="0" applyFont="1"/>
    <xf numFmtId="164" fontId="26" fillId="0" borderId="0" xfId="0" applyNumberFormat="1" applyFont="1" applyAlignment="1" applyProtection="1">
      <alignment horizontal="left"/>
      <protection locked="0"/>
    </xf>
    <xf numFmtId="0" fontId="26" fillId="0" borderId="0" xfId="0" applyFont="1" applyProtection="1"/>
    <xf numFmtId="0" fontId="26" fillId="0" borderId="0" xfId="0" applyFont="1" applyFill="1"/>
    <xf numFmtId="0" fontId="26" fillId="10" borderId="0" xfId="0" applyFont="1" applyFill="1" applyProtection="1">
      <protection locked="0"/>
    </xf>
    <xf numFmtId="0" fontId="25" fillId="0" borderId="0" xfId="0" applyFont="1" applyAlignment="1" applyProtection="1">
      <alignment horizontal="center" wrapText="1"/>
    </xf>
    <xf numFmtId="164" fontId="26" fillId="0" borderId="0" xfId="0" applyNumberFormat="1" applyFont="1" applyProtection="1">
      <protection locked="0"/>
    </xf>
    <xf numFmtId="0" fontId="26" fillId="0" borderId="0" xfId="0" applyFont="1" applyFill="1" applyProtection="1"/>
    <xf numFmtId="164" fontId="26" fillId="0" borderId="0" xfId="0" applyNumberFormat="1" applyFont="1" applyFill="1" applyProtection="1">
      <protection locked="0"/>
    </xf>
    <xf numFmtId="9" fontId="26" fillId="0" borderId="0" xfId="0" applyNumberFormat="1" applyFont="1" applyProtection="1">
      <protection locked="0"/>
    </xf>
    <xf numFmtId="0" fontId="21" fillId="0" borderId="0" xfId="0" applyFont="1" applyProtection="1">
      <protection locked="0"/>
    </xf>
    <xf numFmtId="0" fontId="26" fillId="0" borderId="0" xfId="0" applyFont="1" applyAlignment="1">
      <alignment wrapText="1"/>
    </xf>
    <xf numFmtId="0" fontId="25" fillId="0" borderId="7" xfId="0" applyFont="1" applyBorder="1" applyAlignment="1" applyProtection="1">
      <alignment wrapText="1"/>
      <protection locked="0"/>
    </xf>
    <xf numFmtId="0" fontId="25" fillId="0" borderId="4" xfId="0" applyFont="1" applyBorder="1" applyAlignment="1" applyProtection="1">
      <alignment horizontal="right" wrapText="1"/>
      <protection locked="0"/>
    </xf>
    <xf numFmtId="164" fontId="25" fillId="3" borderId="10" xfId="0" applyNumberFormat="1" applyFont="1" applyFill="1" applyBorder="1" applyAlignment="1" applyProtection="1">
      <alignment horizontal="right" wrapText="1"/>
      <protection locked="0"/>
    </xf>
    <xf numFmtId="164" fontId="25" fillId="0" borderId="4" xfId="0" applyNumberFormat="1" applyFont="1" applyFill="1" applyBorder="1" applyAlignment="1" applyProtection="1">
      <alignment horizontal="right" wrapText="1"/>
      <protection locked="0"/>
    </xf>
    <xf numFmtId="164" fontId="26" fillId="0" borderId="4" xfId="0" applyNumberFormat="1" applyFont="1" applyFill="1" applyBorder="1" applyAlignment="1" applyProtection="1">
      <alignment horizontal="center" wrapText="1"/>
      <protection locked="0"/>
    </xf>
    <xf numFmtId="0" fontId="26" fillId="0" borderId="4" xfId="0" applyNumberFormat="1" applyFont="1" applyFill="1" applyBorder="1" applyAlignment="1" applyProtection="1">
      <alignment horizontal="right" wrapText="1"/>
      <protection locked="0"/>
    </xf>
    <xf numFmtId="0" fontId="26" fillId="0" borderId="0" xfId="0" applyFont="1" applyFill="1" applyBorder="1" applyAlignment="1" applyProtection="1">
      <alignment horizontal="center" wrapText="1"/>
      <protection locked="0"/>
    </xf>
    <xf numFmtId="0" fontId="26" fillId="0" borderId="0" xfId="0" applyFont="1" applyAlignment="1" applyProtection="1">
      <alignment wrapText="1"/>
      <protection locked="0"/>
    </xf>
    <xf numFmtId="164" fontId="25" fillId="5" borderId="4" xfId="0" applyNumberFormat="1" applyFont="1" applyFill="1" applyBorder="1" applyAlignment="1" applyProtection="1">
      <alignment horizontal="right" wrapText="1"/>
      <protection locked="0"/>
    </xf>
    <xf numFmtId="164" fontId="25" fillId="6" borderId="10" xfId="0" applyNumberFormat="1" applyFont="1" applyFill="1" applyBorder="1" applyAlignment="1" applyProtection="1">
      <alignment horizontal="right" wrapText="1"/>
      <protection locked="0"/>
    </xf>
    <xf numFmtId="164" fontId="25" fillId="13" borderId="4" xfId="0" applyNumberFormat="1" applyFont="1" applyFill="1" applyBorder="1" applyAlignment="1" applyProtection="1">
      <alignment horizontal="right" wrapText="1"/>
      <protection locked="0"/>
    </xf>
    <xf numFmtId="0" fontId="25" fillId="0" borderId="13" xfId="0" applyFont="1" applyBorder="1" applyAlignment="1" applyProtection="1">
      <alignment wrapText="1"/>
      <protection locked="0"/>
    </xf>
    <xf numFmtId="164" fontId="25" fillId="0" borderId="4" xfId="0" applyNumberFormat="1" applyFont="1" applyFill="1" applyBorder="1" applyAlignment="1" applyProtection="1">
      <alignment horizontal="center" wrapText="1"/>
      <protection locked="0"/>
    </xf>
    <xf numFmtId="164" fontId="25" fillId="0" borderId="4" xfId="0" applyNumberFormat="1" applyFont="1" applyBorder="1" applyAlignment="1" applyProtection="1">
      <alignment horizontal="center" wrapText="1"/>
      <protection locked="0"/>
    </xf>
    <xf numFmtId="0" fontId="25" fillId="0" borderId="13" xfId="0" applyFont="1" applyFill="1" applyBorder="1" applyAlignment="1" applyProtection="1">
      <alignment wrapText="1"/>
      <protection locked="0"/>
    </xf>
    <xf numFmtId="0" fontId="26" fillId="0" borderId="0" xfId="0" applyFont="1" applyFill="1" applyAlignment="1">
      <alignment wrapText="1"/>
    </xf>
    <xf numFmtId="167" fontId="26" fillId="0" borderId="9" xfId="0" applyNumberFormat="1" applyFont="1" applyBorder="1" applyAlignment="1" applyProtection="1">
      <alignment horizontal="center" wrapText="1"/>
      <protection locked="0"/>
    </xf>
    <xf numFmtId="0" fontId="26" fillId="0" borderId="0" xfId="0" applyFont="1" applyFill="1" applyBorder="1" applyAlignment="1" applyProtection="1">
      <alignment wrapText="1"/>
      <protection locked="0"/>
    </xf>
    <xf numFmtId="0" fontId="26" fillId="0" borderId="0" xfId="0" applyFont="1" applyAlignment="1" applyProtection="1">
      <alignment horizontal="center" wrapText="1"/>
      <protection locked="0"/>
    </xf>
    <xf numFmtId="0" fontId="25" fillId="0" borderId="0" xfId="0" applyFont="1" applyAlignment="1">
      <alignment wrapText="1"/>
    </xf>
    <xf numFmtId="0" fontId="25" fillId="0" borderId="0" xfId="0" applyFont="1" applyAlignment="1" applyProtection="1">
      <alignment wrapText="1"/>
      <protection locked="0"/>
    </xf>
    <xf numFmtId="164" fontId="25" fillId="0" borderId="0" xfId="0" applyNumberFormat="1" applyFont="1" applyAlignment="1" applyProtection="1">
      <alignment wrapText="1"/>
      <protection locked="0"/>
    </xf>
    <xf numFmtId="167" fontId="25" fillId="0" borderId="0" xfId="0" applyNumberFormat="1" applyFont="1" applyAlignment="1" applyProtection="1">
      <alignment wrapText="1"/>
      <protection locked="0"/>
    </xf>
    <xf numFmtId="0" fontId="25" fillId="0" borderId="0" xfId="0" applyFont="1" applyFill="1" applyBorder="1" applyAlignment="1" applyProtection="1">
      <alignment horizontal="right" wrapText="1"/>
      <protection locked="0"/>
    </xf>
    <xf numFmtId="167" fontId="26" fillId="0" borderId="0" xfId="0" applyNumberFormat="1" applyFont="1" applyFill="1" applyBorder="1" applyAlignment="1" applyProtection="1">
      <alignment horizontal="right" wrapText="1"/>
      <protection locked="0"/>
    </xf>
    <xf numFmtId="164" fontId="25" fillId="0" borderId="17" xfId="0" applyNumberFormat="1" applyFont="1" applyBorder="1" applyAlignment="1" applyProtection="1">
      <alignment wrapText="1"/>
      <protection locked="0"/>
    </xf>
    <xf numFmtId="167" fontId="26" fillId="0" borderId="17" xfId="0" applyNumberFormat="1" applyFont="1" applyFill="1" applyBorder="1" applyAlignment="1" applyProtection="1">
      <alignment horizontal="right" wrapText="1"/>
      <protection locked="0"/>
    </xf>
    <xf numFmtId="0" fontId="26" fillId="0" borderId="0" xfId="0" applyFont="1" applyAlignment="1">
      <alignment horizontal="left"/>
    </xf>
    <xf numFmtId="0" fontId="25" fillId="0" borderId="0" xfId="0" applyFont="1" applyAlignment="1">
      <alignment horizontal="left"/>
    </xf>
    <xf numFmtId="0" fontId="26" fillId="0" borderId="0" xfId="0" applyFont="1" applyAlignment="1" applyProtection="1">
      <alignment horizontal="left"/>
      <protection locked="0"/>
    </xf>
    <xf numFmtId="0" fontId="26" fillId="0" borderId="0" xfId="0" applyFont="1" applyFill="1" applyAlignment="1">
      <alignment horizontal="left"/>
    </xf>
    <xf numFmtId="0" fontId="21" fillId="0" borderId="0" xfId="0" applyFont="1" applyAlignment="1">
      <alignment horizontal="left"/>
    </xf>
    <xf numFmtId="166" fontId="26" fillId="0" borderId="0" xfId="0" applyNumberFormat="1" applyFont="1" applyAlignment="1">
      <alignment horizontal="left"/>
    </xf>
    <xf numFmtId="166" fontId="21" fillId="0" borderId="0" xfId="0" applyNumberFormat="1" applyFont="1" applyAlignment="1">
      <alignment horizontal="left"/>
    </xf>
    <xf numFmtId="164" fontId="21" fillId="0" borderId="0" xfId="0" applyNumberFormat="1" applyFont="1" applyFill="1" applyProtection="1">
      <protection locked="0"/>
    </xf>
    <xf numFmtId="0" fontId="21" fillId="0" borderId="0" xfId="0" applyFont="1" applyAlignment="1" applyProtection="1">
      <alignment horizontal="center"/>
    </xf>
    <xf numFmtId="164" fontId="21" fillId="0" borderId="0" xfId="0" applyNumberFormat="1" applyFont="1" applyAlignment="1" applyProtection="1">
      <alignment horizontal="right" wrapText="1"/>
      <protection locked="0"/>
    </xf>
    <xf numFmtId="0" fontId="21" fillId="0" borderId="0" xfId="0" applyFont="1" applyProtection="1"/>
    <xf numFmtId="10" fontId="21" fillId="0" borderId="0" xfId="0" applyNumberFormat="1" applyFont="1" applyProtection="1">
      <protection locked="0"/>
    </xf>
    <xf numFmtId="0" fontId="26" fillId="0" borderId="0" xfId="0" applyFont="1" applyBorder="1" applyAlignment="1" applyProtection="1">
      <alignment wrapText="1"/>
      <protection locked="0"/>
    </xf>
    <xf numFmtId="0" fontId="26" fillId="0" borderId="4" xfId="0" applyFont="1" applyBorder="1" applyAlignment="1" applyProtection="1">
      <alignment wrapText="1"/>
      <protection locked="0"/>
    </xf>
    <xf numFmtId="0" fontId="26" fillId="0" borderId="0" xfId="0" applyFont="1" applyBorder="1" applyAlignment="1" applyProtection="1">
      <alignment horizontal="center" vertical="center" wrapText="1"/>
      <protection locked="0"/>
    </xf>
    <xf numFmtId="0" fontId="26" fillId="0" borderId="3" xfId="0" applyFont="1" applyBorder="1" applyAlignment="1" applyProtection="1">
      <alignment horizontal="left" wrapText="1"/>
      <protection locked="0"/>
    </xf>
    <xf numFmtId="0" fontId="26" fillId="0" borderId="0" xfId="0" applyFont="1" applyBorder="1" applyAlignment="1" applyProtection="1">
      <alignment wrapText="1"/>
    </xf>
    <xf numFmtId="0" fontId="26" fillId="0" borderId="9" xfId="0" applyFont="1" applyBorder="1" applyAlignment="1">
      <alignment wrapText="1"/>
    </xf>
    <xf numFmtId="0" fontId="26" fillId="0" borderId="7" xfId="0" applyFont="1" applyBorder="1" applyAlignment="1">
      <alignment wrapText="1"/>
    </xf>
    <xf numFmtId="0" fontId="26" fillId="0" borderId="3" xfId="0" applyFont="1" applyBorder="1" applyAlignment="1" applyProtection="1">
      <alignment wrapText="1"/>
      <protection locked="0"/>
    </xf>
    <xf numFmtId="0" fontId="25" fillId="0" borderId="0" xfId="0" applyFont="1" applyAlignment="1" applyProtection="1">
      <alignment horizontal="center" wrapText="1"/>
      <protection locked="0"/>
    </xf>
    <xf numFmtId="0" fontId="25" fillId="0" borderId="0" xfId="0" applyFont="1" applyBorder="1" applyAlignment="1" applyProtection="1">
      <alignment wrapText="1"/>
      <protection locked="0"/>
    </xf>
    <xf numFmtId="0" fontId="26" fillId="0" borderId="0" xfId="0" applyFont="1" applyBorder="1" applyAlignment="1" applyProtection="1">
      <alignment horizontal="left" wrapText="1"/>
      <protection locked="0"/>
    </xf>
    <xf numFmtId="0" fontId="25" fillId="0" borderId="0" xfId="0" applyFont="1" applyBorder="1" applyAlignment="1" applyProtection="1">
      <alignment horizontal="center" wrapText="1"/>
      <protection locked="0"/>
    </xf>
    <xf numFmtId="0" fontId="25" fillId="0" borderId="0" xfId="0" applyFont="1" applyBorder="1" applyAlignment="1" applyProtection="1">
      <alignment horizontal="left" wrapText="1"/>
      <protection locked="0"/>
    </xf>
    <xf numFmtId="0" fontId="26" fillId="0" borderId="9" xfId="0" applyFont="1" applyBorder="1" applyAlignment="1" applyProtection="1">
      <alignment horizontal="center" wrapText="1"/>
      <protection locked="0"/>
    </xf>
    <xf numFmtId="0" fontId="26" fillId="0" borderId="0" xfId="0" applyFont="1" applyFill="1" applyBorder="1" applyAlignment="1" applyProtection="1">
      <alignment horizontal="left" wrapText="1"/>
      <protection locked="0"/>
    </xf>
    <xf numFmtId="0" fontId="25" fillId="0" borderId="13" xfId="0" applyFont="1" applyBorder="1" applyAlignment="1" applyProtection="1">
      <alignment horizontal="center" wrapText="1"/>
      <protection locked="0"/>
    </xf>
    <xf numFmtId="0" fontId="25" fillId="0" borderId="14" xfId="0" applyFont="1" applyBorder="1" applyAlignment="1" applyProtection="1">
      <alignment horizontal="center" wrapText="1"/>
      <protection locked="0"/>
    </xf>
    <xf numFmtId="0" fontId="25" fillId="0" borderId="4" xfId="0" applyFont="1" applyBorder="1" applyAlignment="1" applyProtection="1">
      <alignment horizontal="center" wrapText="1"/>
      <protection locked="0"/>
    </xf>
    <xf numFmtId="0" fontId="26" fillId="0" borderId="0" xfId="0" applyFont="1" applyBorder="1" applyAlignment="1">
      <alignment wrapText="1"/>
    </xf>
    <xf numFmtId="0" fontId="25" fillId="0" borderId="0" xfId="0" applyFont="1" applyFill="1" applyBorder="1" applyAlignment="1" applyProtection="1">
      <alignment horizontal="center" wrapText="1"/>
      <protection locked="0"/>
    </xf>
    <xf numFmtId="0" fontId="26" fillId="0" borderId="4" xfId="0" applyFont="1" applyBorder="1" applyAlignment="1">
      <alignment wrapText="1"/>
    </xf>
    <xf numFmtId="167" fontId="26" fillId="0" borderId="17" xfId="0" applyNumberFormat="1" applyFont="1" applyBorder="1" applyAlignment="1" applyProtection="1">
      <alignment horizontal="right" wrapText="1"/>
      <protection locked="0"/>
    </xf>
    <xf numFmtId="167" fontId="26" fillId="0" borderId="0" xfId="0" applyNumberFormat="1" applyFont="1" applyAlignment="1" applyProtection="1">
      <alignment horizontal="right" wrapText="1"/>
      <protection locked="0"/>
    </xf>
    <xf numFmtId="0" fontId="25" fillId="0" borderId="0" xfId="0" applyFont="1" applyAlignment="1" applyProtection="1">
      <alignment horizontal="right" wrapText="1"/>
      <protection locked="0"/>
    </xf>
    <xf numFmtId="167" fontId="26" fillId="0" borderId="0" xfId="0" applyNumberFormat="1" applyFont="1" applyBorder="1" applyAlignment="1" applyProtection="1">
      <alignment horizontal="right" wrapText="1"/>
      <protection locked="0"/>
    </xf>
    <xf numFmtId="0" fontId="25" fillId="0" borderId="0" xfId="0" applyFont="1" applyBorder="1" applyAlignment="1" applyProtection="1">
      <alignment horizontal="right" wrapText="1"/>
      <protection locked="0"/>
    </xf>
    <xf numFmtId="0" fontId="26" fillId="0" borderId="3" xfId="0" applyFont="1" applyBorder="1" applyAlignment="1" applyProtection="1">
      <alignment wrapText="1"/>
      <protection locked="0"/>
    </xf>
    <xf numFmtId="0" fontId="10" fillId="0" borderId="0" xfId="0" applyFont="1" applyAlignment="1" applyProtection="1">
      <alignment wrapText="1"/>
      <protection locked="0"/>
    </xf>
    <xf numFmtId="4" fontId="25" fillId="0" borderId="0" xfId="0" applyNumberFormat="1" applyFont="1" applyFill="1" applyBorder="1" applyAlignment="1" applyProtection="1">
      <alignment wrapText="1"/>
      <protection locked="0"/>
    </xf>
    <xf numFmtId="4" fontId="25" fillId="0" borderId="0" xfId="0" applyNumberFormat="1" applyFont="1" applyBorder="1" applyAlignment="1" applyProtection="1">
      <alignment wrapText="1"/>
      <protection locked="0"/>
    </xf>
    <xf numFmtId="0" fontId="26" fillId="0" borderId="0" xfId="0" applyFont="1" applyAlignment="1">
      <alignment horizontal="left" wrapText="1"/>
    </xf>
    <xf numFmtId="0" fontId="25" fillId="0" borderId="0" xfId="0" applyFont="1" applyFill="1" applyAlignment="1" applyProtection="1">
      <alignment wrapText="1"/>
      <protection locked="0"/>
    </xf>
    <xf numFmtId="0" fontId="30" fillId="0" borderId="0" xfId="0" applyFont="1" applyAlignment="1" applyProtection="1">
      <alignment wrapText="1"/>
      <protection locked="0"/>
    </xf>
    <xf numFmtId="14" fontId="25" fillId="0" borderId="0" xfId="0" applyNumberFormat="1" applyFont="1" applyBorder="1" applyAlignment="1" applyProtection="1">
      <alignment wrapText="1"/>
      <protection locked="0"/>
    </xf>
    <xf numFmtId="0" fontId="6" fillId="0" borderId="0" xfId="0" applyFont="1" applyAlignment="1">
      <alignment horizontal="left" wrapText="1"/>
    </xf>
    <xf numFmtId="0" fontId="6" fillId="0" borderId="0" xfId="0" applyFont="1" applyFill="1" applyBorder="1" applyAlignment="1">
      <alignment wrapText="1"/>
    </xf>
    <xf numFmtId="14" fontId="25" fillId="0" borderId="0" xfId="0" applyNumberFormat="1" applyFont="1" applyFill="1" applyBorder="1" applyAlignment="1" applyProtection="1">
      <alignment horizontal="left" wrapText="1"/>
      <protection locked="0"/>
    </xf>
    <xf numFmtId="14" fontId="25" fillId="0" borderId="0" xfId="0" applyNumberFormat="1" applyFont="1" applyFill="1" applyBorder="1" applyAlignment="1" applyProtection="1">
      <alignment horizontal="center" wrapText="1"/>
    </xf>
    <xf numFmtId="4" fontId="25" fillId="0" borderId="12" xfId="0" applyNumberFormat="1" applyFont="1" applyBorder="1" applyAlignment="1" applyProtection="1">
      <alignment wrapText="1"/>
      <protection locked="0"/>
    </xf>
    <xf numFmtId="4" fontId="25" fillId="0" borderId="13" xfId="0" applyNumberFormat="1" applyFont="1" applyBorder="1" applyAlignment="1" applyProtection="1">
      <alignment wrapText="1"/>
      <protection locked="0"/>
    </xf>
    <xf numFmtId="0" fontId="25" fillId="0" borderId="13" xfId="0" applyFont="1" applyBorder="1" applyAlignment="1" applyProtection="1">
      <alignment horizontal="left" wrapText="1"/>
      <protection locked="0"/>
    </xf>
    <xf numFmtId="0" fontId="25" fillId="0" borderId="14" xfId="0" applyFont="1" applyBorder="1" applyAlignment="1" applyProtection="1">
      <alignment wrapText="1"/>
      <protection locked="0"/>
    </xf>
    <xf numFmtId="0" fontId="25" fillId="0" borderId="8" xfId="0" applyFont="1" applyBorder="1" applyAlignment="1" applyProtection="1">
      <alignment wrapText="1"/>
      <protection locked="0"/>
    </xf>
    <xf numFmtId="0" fontId="25" fillId="0" borderId="9" xfId="0" applyFont="1" applyBorder="1" applyAlignment="1" applyProtection="1">
      <alignment horizontal="left" wrapText="1"/>
      <protection locked="0"/>
    </xf>
    <xf numFmtId="0" fontId="30" fillId="0" borderId="0" xfId="0" applyFont="1" applyBorder="1" applyAlignment="1" applyProtection="1">
      <alignment wrapText="1"/>
      <protection locked="0"/>
    </xf>
    <xf numFmtId="0" fontId="25" fillId="0" borderId="3" xfId="0" applyFont="1" applyBorder="1" applyAlignment="1" applyProtection="1">
      <alignment horizontal="left" wrapText="1"/>
      <protection locked="0"/>
    </xf>
    <xf numFmtId="4" fontId="25" fillId="0" borderId="3" xfId="0" applyNumberFormat="1" applyFont="1" applyBorder="1" applyAlignment="1" applyProtection="1">
      <alignment wrapText="1"/>
      <protection locked="0"/>
    </xf>
    <xf numFmtId="1" fontId="25" fillId="0" borderId="4" xfId="0" applyNumberFormat="1" applyFont="1" applyBorder="1" applyAlignment="1" applyProtection="1">
      <alignment wrapText="1"/>
      <protection locked="0"/>
    </xf>
    <xf numFmtId="2" fontId="25" fillId="0" borderId="0" xfId="0" applyNumberFormat="1" applyFont="1" applyBorder="1" applyAlignment="1" applyProtection="1">
      <alignment horizontal="right" wrapText="1"/>
      <protection locked="0"/>
    </xf>
    <xf numFmtId="0" fontId="25" fillId="0" borderId="4" xfId="0" applyFont="1" applyBorder="1" applyAlignment="1" applyProtection="1">
      <alignment wrapText="1"/>
      <protection locked="0"/>
    </xf>
    <xf numFmtId="4" fontId="25" fillId="0" borderId="3" xfId="0" applyNumberFormat="1" applyFont="1" applyBorder="1" applyAlignment="1" applyProtection="1">
      <alignment horizontal="right" wrapText="1"/>
      <protection locked="0"/>
    </xf>
    <xf numFmtId="1" fontId="25" fillId="0" borderId="2" xfId="0" applyNumberFormat="1" applyFont="1" applyBorder="1" applyAlignment="1" applyProtection="1">
      <alignment wrapText="1"/>
      <protection locked="0"/>
    </xf>
    <xf numFmtId="2" fontId="26" fillId="0" borderId="3" xfId="0" applyNumberFormat="1" applyFont="1" applyBorder="1" applyAlignment="1" applyProtection="1">
      <alignment horizontal="left" wrapText="1"/>
      <protection locked="0"/>
    </xf>
    <xf numFmtId="166" fontId="26" fillId="0" borderId="0" xfId="0" applyNumberFormat="1" applyFont="1" applyBorder="1" applyAlignment="1" applyProtection="1">
      <alignment horizontal="right" wrapText="1"/>
      <protection locked="0"/>
    </xf>
    <xf numFmtId="164" fontId="26" fillId="0" borderId="0" xfId="9" applyNumberFormat="1" applyFont="1" applyBorder="1" applyAlignment="1" applyProtection="1">
      <alignment horizontal="right" wrapText="1"/>
    </xf>
    <xf numFmtId="165" fontId="26" fillId="4" borderId="3" xfId="0" applyNumberFormat="1" applyFont="1" applyFill="1" applyBorder="1" applyAlignment="1" applyProtection="1">
      <alignment wrapText="1"/>
      <protection locked="0"/>
    </xf>
    <xf numFmtId="167" fontId="26" fillId="4" borderId="4" xfId="0" applyNumberFormat="1" applyFont="1" applyFill="1" applyBorder="1" applyAlignment="1" applyProtection="1">
      <alignment wrapText="1"/>
      <protection locked="0"/>
    </xf>
    <xf numFmtId="167" fontId="25" fillId="4" borderId="2" xfId="0" applyNumberFormat="1" applyFont="1" applyFill="1" applyBorder="1" applyAlignment="1" applyProtection="1">
      <alignment wrapText="1"/>
    </xf>
    <xf numFmtId="0" fontId="31" fillId="0" borderId="0" xfId="0" applyFont="1" applyAlignment="1" applyProtection="1">
      <alignment wrapText="1"/>
      <protection locked="0"/>
    </xf>
    <xf numFmtId="0" fontId="25" fillId="0" borderId="3" xfId="0" applyFont="1" applyFill="1" applyBorder="1" applyAlignment="1" applyProtection="1">
      <alignment wrapText="1"/>
      <protection locked="0"/>
    </xf>
    <xf numFmtId="167" fontId="26" fillId="0" borderId="11" xfId="0" applyNumberFormat="1" applyFont="1" applyFill="1" applyBorder="1" applyAlignment="1" applyProtection="1">
      <alignment wrapText="1"/>
      <protection locked="0"/>
    </xf>
    <xf numFmtId="0" fontId="25" fillId="0" borderId="3" xfId="0" applyFont="1" applyBorder="1" applyAlignment="1" applyProtection="1">
      <alignment wrapText="1"/>
      <protection locked="0"/>
    </xf>
    <xf numFmtId="2" fontId="25" fillId="0" borderId="3" xfId="0" applyNumberFormat="1" applyFont="1" applyBorder="1" applyAlignment="1" applyProtection="1">
      <alignment wrapText="1"/>
      <protection locked="0"/>
    </xf>
    <xf numFmtId="167" fontId="25" fillId="0" borderId="4" xfId="0" applyNumberFormat="1" applyFont="1" applyBorder="1" applyAlignment="1" applyProtection="1">
      <alignment wrapText="1"/>
      <protection locked="0"/>
    </xf>
    <xf numFmtId="167" fontId="25" fillId="0" borderId="4" xfId="0" applyNumberFormat="1" applyFont="1" applyBorder="1" applyAlignment="1" applyProtection="1">
      <alignment wrapText="1"/>
    </xf>
    <xf numFmtId="167" fontId="25" fillId="0" borderId="2" xfId="0" applyNumberFormat="1" applyFont="1" applyBorder="1" applyAlignment="1" applyProtection="1">
      <alignment wrapText="1"/>
    </xf>
    <xf numFmtId="2" fontId="25" fillId="0" borderId="3" xfId="0" applyNumberFormat="1" applyFont="1" applyBorder="1" applyAlignment="1" applyProtection="1">
      <alignment horizontal="left" wrapText="1"/>
      <protection locked="0"/>
    </xf>
    <xf numFmtId="2" fontId="26" fillId="0" borderId="3" xfId="0" applyNumberFormat="1" applyFont="1" applyFill="1" applyBorder="1" applyAlignment="1" applyProtection="1">
      <alignment wrapText="1"/>
      <protection locked="0"/>
    </xf>
    <xf numFmtId="167" fontId="26" fillId="0" borderId="4" xfId="0" applyNumberFormat="1" applyFont="1" applyFill="1" applyBorder="1" applyAlignment="1" applyProtection="1">
      <alignment wrapText="1"/>
    </xf>
    <xf numFmtId="167" fontId="26" fillId="0" borderId="4" xfId="0" applyNumberFormat="1" applyFont="1" applyFill="1" applyBorder="1" applyAlignment="1" applyProtection="1">
      <alignment wrapText="1"/>
      <protection locked="0"/>
    </xf>
    <xf numFmtId="167" fontId="25" fillId="0" borderId="2" xfId="0" applyNumberFormat="1" applyFont="1" applyFill="1" applyBorder="1" applyAlignment="1" applyProtection="1">
      <alignment wrapText="1"/>
    </xf>
    <xf numFmtId="166" fontId="26" fillId="0" borderId="0" xfId="8" applyNumberFormat="1" applyFont="1" applyFill="1" applyBorder="1" applyAlignment="1" applyProtection="1">
      <alignment horizontal="right" vertical="top" wrapText="1"/>
      <protection locked="0"/>
    </xf>
    <xf numFmtId="164" fontId="26" fillId="0" borderId="0" xfId="8" applyNumberFormat="1" applyFont="1" applyFill="1" applyBorder="1" applyAlignment="1" applyProtection="1">
      <alignment horizontal="right" vertical="top" wrapText="1"/>
    </xf>
    <xf numFmtId="0" fontId="26" fillId="0" borderId="0" xfId="0" applyFont="1" applyFill="1" applyAlignment="1" applyProtection="1">
      <alignment wrapText="1"/>
      <protection locked="0"/>
    </xf>
    <xf numFmtId="0" fontId="26" fillId="0" borderId="3" xfId="0" applyFont="1" applyFill="1" applyBorder="1" applyAlignment="1" applyProtection="1">
      <alignment wrapText="1"/>
      <protection locked="0"/>
    </xf>
    <xf numFmtId="167" fontId="25" fillId="8" borderId="11" xfId="0" applyNumberFormat="1" applyFont="1" applyFill="1" applyBorder="1" applyAlignment="1" applyProtection="1">
      <alignment wrapText="1"/>
      <protection locked="0"/>
    </xf>
    <xf numFmtId="0" fontId="26" fillId="0" borderId="0" xfId="0" applyFont="1" applyBorder="1" applyAlignment="1" applyProtection="1">
      <alignment horizontal="center" wrapText="1"/>
      <protection locked="0"/>
    </xf>
    <xf numFmtId="164" fontId="26" fillId="0" borderId="0" xfId="9" applyNumberFormat="1" applyFont="1" applyFill="1" applyBorder="1" applyAlignment="1" applyProtection="1">
      <alignment horizontal="right" wrapText="1"/>
    </xf>
    <xf numFmtId="164" fontId="25" fillId="4" borderId="3" xfId="9" applyNumberFormat="1" applyFont="1" applyFill="1" applyBorder="1" applyAlignment="1" applyProtection="1">
      <alignment wrapText="1"/>
      <protection locked="0"/>
    </xf>
    <xf numFmtId="167" fontId="25" fillId="0" borderId="11" xfId="0" applyNumberFormat="1" applyFont="1" applyFill="1" applyBorder="1" applyAlignment="1" applyProtection="1">
      <alignment wrapText="1"/>
      <protection locked="0"/>
    </xf>
    <xf numFmtId="164" fontId="25" fillId="0" borderId="0" xfId="9" applyNumberFormat="1" applyFont="1" applyFill="1" applyBorder="1" applyAlignment="1" applyProtection="1">
      <alignment horizontal="right" wrapText="1"/>
      <protection locked="0"/>
    </xf>
    <xf numFmtId="164" fontId="25" fillId="5" borderId="3" xfId="9" applyNumberFormat="1" applyFont="1" applyFill="1" applyBorder="1" applyAlignment="1" applyProtection="1">
      <alignment wrapText="1"/>
      <protection locked="0"/>
    </xf>
    <xf numFmtId="167" fontId="26" fillId="5" borderId="4" xfId="0" applyNumberFormat="1" applyFont="1" applyFill="1" applyBorder="1" applyAlignment="1" applyProtection="1">
      <alignment wrapText="1"/>
      <protection locked="0"/>
    </xf>
    <xf numFmtId="167" fontId="25" fillId="5" borderId="2" xfId="0" applyNumberFormat="1" applyFont="1" applyFill="1" applyBorder="1" applyAlignment="1" applyProtection="1">
      <alignment wrapText="1"/>
    </xf>
    <xf numFmtId="0" fontId="25" fillId="4" borderId="0" xfId="0" applyFont="1" applyFill="1" applyBorder="1" applyAlignment="1" applyProtection="1">
      <alignment wrapText="1"/>
      <protection locked="0"/>
    </xf>
    <xf numFmtId="164" fontId="26" fillId="0" borderId="0" xfId="9" applyNumberFormat="1" applyFont="1" applyFill="1" applyBorder="1" applyAlignment="1" applyProtection="1">
      <alignment horizontal="right" wrapText="1"/>
      <protection locked="0"/>
    </xf>
    <xf numFmtId="167" fontId="26" fillId="5" borderId="3" xfId="0" applyNumberFormat="1" applyFont="1" applyFill="1" applyBorder="1" applyAlignment="1" applyProtection="1">
      <alignment wrapText="1"/>
      <protection locked="0"/>
    </xf>
    <xf numFmtId="167" fontId="26" fillId="0" borderId="0" xfId="9" applyNumberFormat="1" applyFont="1" applyFill="1" applyBorder="1" applyAlignment="1" applyProtection="1">
      <alignment horizontal="right" wrapText="1"/>
    </xf>
    <xf numFmtId="165" fontId="26" fillId="4" borderId="3" xfId="9" applyNumberFormat="1" applyFont="1" applyFill="1" applyBorder="1" applyAlignment="1" applyProtection="1">
      <alignment wrapText="1"/>
      <protection locked="0"/>
    </xf>
    <xf numFmtId="0" fontId="32" fillId="0" borderId="0" xfId="0" applyFont="1" applyAlignment="1" applyProtection="1">
      <alignment wrapText="1"/>
      <protection locked="0"/>
    </xf>
    <xf numFmtId="1" fontId="30" fillId="0" borderId="0" xfId="0" applyNumberFormat="1" applyFont="1" applyAlignment="1" applyProtection="1">
      <alignment wrapText="1"/>
      <protection locked="0"/>
    </xf>
    <xf numFmtId="167" fontId="25" fillId="2" borderId="11" xfId="0" applyNumberFormat="1" applyFont="1" applyFill="1" applyBorder="1" applyAlignment="1" applyProtection="1">
      <alignment wrapText="1"/>
      <protection locked="0"/>
    </xf>
    <xf numFmtId="0" fontId="25" fillId="0" borderId="0" xfId="0" applyFont="1" applyFill="1" applyAlignment="1" applyProtection="1">
      <alignment horizontal="center" wrapText="1"/>
      <protection locked="0"/>
    </xf>
    <xf numFmtId="0" fontId="25" fillId="0" borderId="12" xfId="0" applyFont="1" applyBorder="1" applyAlignment="1" applyProtection="1">
      <alignment horizontal="left" wrapText="1"/>
      <protection locked="0"/>
    </xf>
    <xf numFmtId="0" fontId="25" fillId="0" borderId="14" xfId="0" applyFont="1" applyFill="1" applyBorder="1" applyAlignment="1" applyProtection="1">
      <alignment horizontal="left" wrapText="1"/>
      <protection locked="0"/>
    </xf>
    <xf numFmtId="4" fontId="25" fillId="0" borderId="12" xfId="0" applyNumberFormat="1" applyFont="1" applyFill="1" applyBorder="1" applyAlignment="1" applyProtection="1">
      <alignment wrapText="1"/>
      <protection locked="0"/>
    </xf>
    <xf numFmtId="167" fontId="25" fillId="0" borderId="14" xfId="0" applyNumberFormat="1" applyFont="1" applyFill="1" applyBorder="1" applyAlignment="1" applyProtection="1">
      <alignment wrapText="1"/>
      <protection locked="0"/>
    </xf>
    <xf numFmtId="167" fontId="25" fillId="0" borderId="15" xfId="0" applyNumberFormat="1" applyFont="1" applyFill="1" applyBorder="1" applyAlignment="1" applyProtection="1">
      <alignment wrapText="1"/>
    </xf>
    <xf numFmtId="0" fontId="30" fillId="0" borderId="0" xfId="0" applyFont="1" applyFill="1" applyAlignment="1" applyProtection="1">
      <alignment wrapText="1"/>
      <protection locked="0"/>
    </xf>
    <xf numFmtId="0" fontId="10" fillId="0" borderId="0" xfId="0" applyFont="1" applyFill="1" applyAlignment="1" applyProtection="1">
      <alignment wrapText="1"/>
      <protection locked="0"/>
    </xf>
    <xf numFmtId="4" fontId="25" fillId="0" borderId="3" xfId="0" applyNumberFormat="1" applyFont="1" applyFill="1" applyBorder="1" applyAlignment="1" applyProtection="1">
      <alignment wrapText="1"/>
      <protection locked="0"/>
    </xf>
    <xf numFmtId="4" fontId="26" fillId="0" borderId="3" xfId="0" applyNumberFormat="1" applyFont="1" applyFill="1" applyBorder="1" applyAlignment="1" applyProtection="1">
      <alignment wrapText="1"/>
      <protection locked="0"/>
    </xf>
    <xf numFmtId="0" fontId="28" fillId="0" borderId="4" xfId="0" applyFont="1" applyFill="1" applyBorder="1" applyAlignment="1" applyProtection="1">
      <alignment horizontal="right" wrapText="1"/>
      <protection locked="0"/>
    </xf>
    <xf numFmtId="4" fontId="28" fillId="0" borderId="3" xfId="0" applyNumberFormat="1" applyFont="1" applyFill="1" applyBorder="1" applyAlignment="1" applyProtection="1">
      <alignment wrapText="1"/>
      <protection locked="0"/>
    </xf>
    <xf numFmtId="167" fontId="29" fillId="0" borderId="4" xfId="0" applyNumberFormat="1" applyFont="1" applyFill="1" applyBorder="1" applyAlignment="1" applyProtection="1">
      <alignment wrapText="1"/>
    </xf>
    <xf numFmtId="167" fontId="28" fillId="0" borderId="2" xfId="0" applyNumberFormat="1" applyFont="1" applyFill="1" applyBorder="1" applyAlignment="1" applyProtection="1">
      <alignment wrapText="1"/>
    </xf>
    <xf numFmtId="4" fontId="26" fillId="0" borderId="12" xfId="0" applyNumberFormat="1" applyFont="1" applyFill="1" applyBorder="1" applyAlignment="1" applyProtection="1">
      <alignment wrapText="1"/>
      <protection locked="0"/>
    </xf>
    <xf numFmtId="167" fontId="26" fillId="0" borderId="14" xfId="0" applyNumberFormat="1" applyFont="1" applyFill="1" applyBorder="1" applyAlignment="1" applyProtection="1">
      <alignment wrapText="1"/>
      <protection locked="0"/>
    </xf>
    <xf numFmtId="0" fontId="26" fillId="0" borderId="0" xfId="0" applyFont="1" applyFill="1" applyAlignment="1" applyProtection="1">
      <alignment horizontal="center" wrapText="1"/>
      <protection locked="0"/>
    </xf>
    <xf numFmtId="0" fontId="26" fillId="2" borderId="5" xfId="0" applyFont="1" applyFill="1" applyBorder="1" applyAlignment="1" applyProtection="1">
      <alignment wrapText="1"/>
      <protection locked="0"/>
    </xf>
    <xf numFmtId="0" fontId="26" fillId="2" borderId="6" xfId="0" applyFont="1" applyFill="1" applyBorder="1" applyAlignment="1" applyProtection="1">
      <alignment wrapText="1"/>
      <protection locked="0"/>
    </xf>
    <xf numFmtId="0" fontId="31" fillId="0" borderId="0" xfId="0" applyFont="1" applyFill="1" applyAlignment="1" applyProtection="1">
      <alignment wrapText="1"/>
      <protection locked="0"/>
    </xf>
    <xf numFmtId="0" fontId="6" fillId="0" borderId="0" xfId="0" applyFont="1" applyFill="1" applyAlignment="1" applyProtection="1">
      <alignment wrapText="1"/>
      <protection locked="0"/>
    </xf>
    <xf numFmtId="0" fontId="38" fillId="0" borderId="0" xfId="7" applyFont="1" applyAlignment="1" applyProtection="1">
      <alignment wrapText="1"/>
    </xf>
    <xf numFmtId="4" fontId="26" fillId="0" borderId="3" xfId="0" applyNumberFormat="1" applyFont="1" applyBorder="1" applyAlignment="1" applyProtection="1">
      <alignment wrapText="1"/>
      <protection locked="0"/>
    </xf>
    <xf numFmtId="167" fontId="26" fillId="0" borderId="4" xfId="0" applyNumberFormat="1" applyFont="1" applyBorder="1" applyAlignment="1" applyProtection="1">
      <alignment wrapText="1"/>
      <protection locked="0"/>
    </xf>
    <xf numFmtId="167" fontId="25" fillId="3" borderId="11" xfId="0" applyNumberFormat="1" applyFont="1" applyFill="1" applyBorder="1" applyAlignment="1" applyProtection="1">
      <alignment wrapText="1"/>
      <protection locked="0"/>
    </xf>
    <xf numFmtId="0" fontId="25" fillId="0" borderId="8" xfId="0" applyFont="1" applyFill="1" applyBorder="1" applyAlignment="1" applyProtection="1">
      <alignment horizontal="left" wrapText="1"/>
      <protection locked="0"/>
    </xf>
    <xf numFmtId="0" fontId="25" fillId="0" borderId="9" xfId="0" applyFont="1" applyFill="1" applyBorder="1" applyAlignment="1" applyProtection="1">
      <alignment horizontal="left" wrapText="1"/>
      <protection locked="0"/>
    </xf>
    <xf numFmtId="4" fontId="25" fillId="0" borderId="5" xfId="0" applyNumberFormat="1" applyFont="1" applyFill="1" applyBorder="1" applyAlignment="1" applyProtection="1">
      <alignment wrapText="1"/>
      <protection locked="0"/>
    </xf>
    <xf numFmtId="167" fontId="25" fillId="0" borderId="10" xfId="0" applyNumberFormat="1" applyFont="1" applyFill="1" applyBorder="1" applyAlignment="1" applyProtection="1">
      <alignment wrapText="1"/>
    </xf>
    <xf numFmtId="4" fontId="25" fillId="0" borderId="5" xfId="0" applyNumberFormat="1" applyFont="1" applyFill="1" applyBorder="1" applyAlignment="1" applyProtection="1">
      <alignment wrapText="1"/>
    </xf>
    <xf numFmtId="167" fontId="25" fillId="0" borderId="11" xfId="0" applyNumberFormat="1" applyFont="1" applyFill="1" applyBorder="1" applyAlignment="1" applyProtection="1">
      <alignment wrapText="1"/>
    </xf>
    <xf numFmtId="0" fontId="26" fillId="0" borderId="12" xfId="0" applyFont="1" applyFill="1" applyBorder="1" applyAlignment="1" applyProtection="1">
      <alignment wrapText="1"/>
      <protection locked="0"/>
    </xf>
    <xf numFmtId="167" fontId="25" fillId="0" borderId="14" xfId="0" applyNumberFormat="1" applyFont="1" applyFill="1" applyBorder="1" applyAlignment="1" applyProtection="1">
      <alignment wrapText="1"/>
    </xf>
    <xf numFmtId="164" fontId="25" fillId="0" borderId="3" xfId="9" applyNumberFormat="1" applyFont="1" applyFill="1" applyBorder="1" applyAlignment="1" applyProtection="1">
      <alignment horizontal="center" wrapText="1"/>
    </xf>
    <xf numFmtId="167" fontId="25" fillId="0" borderId="14" xfId="0" applyNumberFormat="1" applyFont="1" applyFill="1" applyBorder="1" applyAlignment="1" applyProtection="1">
      <alignment horizontal="center" wrapText="1"/>
      <protection locked="0"/>
    </xf>
    <xf numFmtId="0" fontId="26" fillId="0" borderId="3" xfId="0" applyFont="1" applyFill="1" applyBorder="1" applyAlignment="1" applyProtection="1">
      <alignment horizontal="left" wrapText="1"/>
      <protection locked="0"/>
    </xf>
    <xf numFmtId="165" fontId="26" fillId="0" borderId="3" xfId="0" applyNumberFormat="1" applyFont="1" applyFill="1" applyBorder="1" applyAlignment="1" applyProtection="1">
      <alignment horizontal="left" wrapText="1"/>
      <protection locked="0"/>
    </xf>
    <xf numFmtId="166" fontId="26" fillId="0" borderId="0" xfId="0" applyNumberFormat="1" applyFont="1" applyFill="1" applyBorder="1" applyAlignment="1" applyProtection="1">
      <alignment wrapText="1"/>
      <protection locked="0"/>
    </xf>
    <xf numFmtId="164" fontId="26" fillId="0" borderId="0" xfId="0" applyNumberFormat="1" applyFont="1" applyFill="1" applyBorder="1" applyAlignment="1" applyProtection="1">
      <alignment wrapText="1"/>
    </xf>
    <xf numFmtId="165" fontId="26" fillId="4" borderId="3" xfId="9" applyNumberFormat="1" applyFont="1" applyFill="1" applyBorder="1" applyAlignment="1" applyProtection="1">
      <alignment horizontal="center" wrapText="1"/>
      <protection locked="0"/>
    </xf>
    <xf numFmtId="165" fontId="26" fillId="0" borderId="3" xfId="9" applyNumberFormat="1" applyFont="1" applyFill="1" applyBorder="1" applyAlignment="1" applyProtection="1">
      <alignment wrapText="1"/>
      <protection locked="0"/>
    </xf>
    <xf numFmtId="167" fontId="25" fillId="0" borderId="4" xfId="0" applyNumberFormat="1" applyFont="1" applyFill="1" applyBorder="1" applyAlignment="1" applyProtection="1">
      <alignment wrapText="1"/>
    </xf>
    <xf numFmtId="165" fontId="26" fillId="0" borderId="3" xfId="9" applyNumberFormat="1" applyFont="1" applyFill="1" applyBorder="1" applyAlignment="1" applyProtection="1">
      <alignment wrapText="1"/>
    </xf>
    <xf numFmtId="0" fontId="25" fillId="2" borderId="5" xfId="0" applyFont="1" applyFill="1" applyBorder="1" applyAlignment="1" applyProtection="1">
      <alignment horizontal="left" wrapText="1"/>
      <protection locked="0"/>
    </xf>
    <xf numFmtId="167" fontId="25" fillId="2" borderId="16" xfId="0" applyNumberFormat="1" applyFont="1" applyFill="1" applyBorder="1" applyAlignment="1" applyProtection="1">
      <alignment wrapText="1"/>
      <protection locked="0"/>
    </xf>
    <xf numFmtId="4" fontId="26" fillId="0" borderId="4" xfId="0" applyNumberFormat="1" applyFont="1" applyFill="1" applyBorder="1" applyAlignment="1" applyProtection="1">
      <alignment wrapText="1"/>
      <protection locked="0"/>
    </xf>
    <xf numFmtId="0" fontId="26" fillId="0" borderId="2" xfId="0" applyFont="1" applyFill="1" applyBorder="1" applyAlignment="1" applyProtection="1">
      <alignment wrapText="1"/>
      <protection locked="0"/>
    </xf>
    <xf numFmtId="0" fontId="26" fillId="2" borderId="5" xfId="0" applyFont="1" applyFill="1" applyBorder="1" applyAlignment="1" applyProtection="1">
      <alignment horizontal="left" wrapText="1"/>
      <protection locked="0"/>
    </xf>
    <xf numFmtId="4" fontId="26" fillId="0" borderId="4" xfId="0" applyNumberFormat="1" applyFont="1" applyBorder="1" applyAlignment="1" applyProtection="1">
      <alignment wrapText="1"/>
      <protection locked="0"/>
    </xf>
    <xf numFmtId="0" fontId="26" fillId="0" borderId="2" xfId="0" applyFont="1" applyBorder="1" applyAlignment="1" applyProtection="1">
      <alignment wrapText="1"/>
      <protection locked="0"/>
    </xf>
    <xf numFmtId="167" fontId="25" fillId="2" borderId="10" xfId="0" applyNumberFormat="1" applyFont="1" applyFill="1" applyBorder="1" applyAlignment="1" applyProtection="1">
      <alignment wrapText="1"/>
      <protection locked="0"/>
    </xf>
    <xf numFmtId="0" fontId="26" fillId="0" borderId="4" xfId="0" applyFont="1" applyBorder="1" applyAlignment="1" applyProtection="1">
      <alignment horizontal="center" wrapText="1"/>
      <protection locked="0"/>
    </xf>
    <xf numFmtId="165" fontId="26" fillId="4" borderId="3" xfId="0" applyNumberFormat="1" applyFont="1" applyFill="1" applyBorder="1" applyAlignment="1" applyProtection="1">
      <alignment horizontal="center" wrapText="1"/>
      <protection locked="0"/>
    </xf>
    <xf numFmtId="167" fontId="26" fillId="4" borderId="4" xfId="0" applyNumberFormat="1" applyFont="1" applyFill="1" applyBorder="1" applyAlignment="1" applyProtection="1">
      <alignment horizontal="right" wrapText="1"/>
      <protection locked="0"/>
    </xf>
    <xf numFmtId="165" fontId="26" fillId="4" borderId="3" xfId="0" applyNumberFormat="1" applyFont="1" applyFill="1" applyBorder="1" applyAlignment="1">
      <alignment horizontal="center" wrapText="1"/>
    </xf>
    <xf numFmtId="167" fontId="26" fillId="4" borderId="4" xfId="0" applyNumberFormat="1" applyFont="1" applyFill="1" applyBorder="1" applyAlignment="1">
      <alignment horizontal="right" wrapText="1"/>
    </xf>
    <xf numFmtId="167" fontId="25" fillId="4" borderId="4" xfId="0" applyNumberFormat="1" applyFont="1" applyFill="1" applyBorder="1" applyAlignment="1" applyProtection="1">
      <alignment wrapText="1"/>
    </xf>
    <xf numFmtId="167" fontId="26" fillId="4" borderId="8" xfId="0" applyNumberFormat="1" applyFont="1" applyFill="1" applyBorder="1" applyAlignment="1" applyProtection="1">
      <alignment wrapText="1"/>
      <protection locked="0"/>
    </xf>
    <xf numFmtId="167" fontId="26" fillId="4" borderId="7" xfId="0" applyNumberFormat="1" applyFont="1" applyFill="1" applyBorder="1" applyAlignment="1">
      <alignment horizontal="right" wrapText="1"/>
    </xf>
    <xf numFmtId="0" fontId="26" fillId="4" borderId="8" xfId="0" applyFont="1" applyFill="1" applyBorder="1" applyAlignment="1">
      <alignment wrapText="1"/>
    </xf>
    <xf numFmtId="165" fontId="26" fillId="4" borderId="8" xfId="0" applyNumberFormat="1" applyFont="1" applyFill="1" applyBorder="1" applyAlignment="1">
      <alignment wrapText="1"/>
    </xf>
    <xf numFmtId="0" fontId="26" fillId="2" borderId="13" xfId="0" applyFont="1" applyFill="1" applyBorder="1" applyAlignment="1" applyProtection="1">
      <alignment wrapText="1"/>
      <protection locked="0"/>
    </xf>
    <xf numFmtId="0" fontId="25" fillId="2" borderId="14" xfId="0" applyFont="1" applyFill="1" applyBorder="1" applyAlignment="1">
      <alignment horizontal="right" wrapText="1"/>
    </xf>
    <xf numFmtId="0" fontId="26" fillId="0" borderId="13" xfId="0" applyFont="1" applyFill="1" applyBorder="1" applyAlignment="1" applyProtection="1">
      <alignment wrapText="1"/>
      <protection locked="0"/>
    </xf>
    <xf numFmtId="0" fontId="25" fillId="0" borderId="14" xfId="0" applyFont="1" applyFill="1" applyBorder="1" applyAlignment="1">
      <alignment horizontal="right" wrapText="1"/>
    </xf>
    <xf numFmtId="167" fontId="25" fillId="0" borderId="5" xfId="0" applyNumberFormat="1" applyFont="1" applyFill="1" applyBorder="1" applyAlignment="1" applyProtection="1">
      <alignment wrapText="1"/>
      <protection locked="0"/>
    </xf>
    <xf numFmtId="0" fontId="26" fillId="0" borderId="10" xfId="0" applyFont="1" applyFill="1" applyBorder="1" applyAlignment="1" applyProtection="1">
      <alignment wrapText="1"/>
      <protection locked="0"/>
    </xf>
    <xf numFmtId="167" fontId="25" fillId="0" borderId="15" xfId="0" applyNumberFormat="1" applyFont="1" applyFill="1" applyBorder="1" applyAlignment="1" applyProtection="1">
      <alignment wrapText="1"/>
      <protection locked="0"/>
    </xf>
    <xf numFmtId="0" fontId="30" fillId="0" borderId="0" xfId="0" applyFont="1" applyFill="1" applyBorder="1" applyAlignment="1" applyProtection="1">
      <alignment wrapText="1"/>
      <protection locked="0"/>
    </xf>
    <xf numFmtId="0" fontId="31" fillId="0" borderId="0" xfId="0" applyFont="1" applyBorder="1" applyAlignment="1" applyProtection="1">
      <alignment wrapText="1"/>
      <protection locked="0"/>
    </xf>
    <xf numFmtId="0" fontId="26" fillId="0" borderId="12" xfId="0" applyFont="1" applyBorder="1" applyAlignment="1" applyProtection="1">
      <alignment wrapText="1"/>
      <protection locked="0"/>
    </xf>
    <xf numFmtId="0" fontId="26" fillId="0" borderId="13" xfId="0" applyFont="1" applyBorder="1" applyAlignment="1" applyProtection="1">
      <alignment wrapText="1"/>
      <protection locked="0"/>
    </xf>
    <xf numFmtId="0" fontId="26" fillId="0" borderId="12" xfId="0" applyFont="1" applyBorder="1" applyAlignment="1" applyProtection="1">
      <alignment horizontal="right" wrapText="1"/>
      <protection locked="0"/>
    </xf>
    <xf numFmtId="167" fontId="26" fillId="0" borderId="14" xfId="0" applyNumberFormat="1" applyFont="1" applyBorder="1" applyAlignment="1" applyProtection="1">
      <alignment horizontal="right" wrapText="1"/>
      <protection locked="0"/>
    </xf>
    <xf numFmtId="167" fontId="25" fillId="0" borderId="15" xfId="0" applyNumberFormat="1" applyFont="1" applyBorder="1" applyAlignment="1" applyProtection="1">
      <alignment wrapText="1"/>
    </xf>
    <xf numFmtId="0" fontId="6" fillId="0" borderId="0" xfId="0" applyFont="1" applyAlignment="1" applyProtection="1">
      <alignment horizontal="center" wrapText="1"/>
      <protection locked="0"/>
    </xf>
    <xf numFmtId="14" fontId="25" fillId="0" borderId="0" xfId="0" applyNumberFormat="1" applyFont="1" applyBorder="1" applyAlignment="1" applyProtection="1">
      <alignment horizontal="left" wrapText="1"/>
      <protection locked="0"/>
    </xf>
    <xf numFmtId="0" fontId="10" fillId="0" borderId="0" xfId="0" applyFont="1" applyBorder="1" applyAlignment="1" applyProtection="1">
      <alignment wrapText="1"/>
      <protection locked="0"/>
    </xf>
    <xf numFmtId="0" fontId="6" fillId="5" borderId="0" xfId="0" applyFont="1" applyFill="1" applyAlignment="1" applyProtection="1">
      <alignment wrapText="1"/>
      <protection locked="0"/>
    </xf>
    <xf numFmtId="0" fontId="10" fillId="0" borderId="0" xfId="0" applyFont="1" applyFill="1" applyBorder="1" applyAlignment="1" applyProtection="1">
      <alignment horizontal="left" wrapText="1"/>
      <protection locked="0"/>
    </xf>
    <xf numFmtId="41" fontId="6" fillId="0" borderId="0" xfId="0" applyNumberFormat="1" applyFont="1" applyFill="1" applyBorder="1" applyAlignment="1" applyProtection="1">
      <alignment wrapText="1"/>
      <protection locked="0"/>
    </xf>
    <xf numFmtId="0" fontId="6" fillId="0" borderId="0" xfId="0" applyFont="1" applyBorder="1" applyAlignment="1" applyProtection="1">
      <alignment wrapText="1"/>
      <protection locked="0"/>
    </xf>
    <xf numFmtId="4" fontId="6" fillId="0" borderId="0" xfId="0" applyNumberFormat="1" applyFont="1" applyBorder="1" applyAlignment="1" applyProtection="1">
      <alignment wrapText="1"/>
      <protection locked="0"/>
    </xf>
    <xf numFmtId="167" fontId="25" fillId="0" borderId="0" xfId="0" applyNumberFormat="1" applyFont="1" applyBorder="1" applyAlignment="1" applyProtection="1">
      <alignment horizontal="left" wrapText="1"/>
      <protection locked="0"/>
    </xf>
    <xf numFmtId="14" fontId="25" fillId="0" borderId="0" xfId="0" applyNumberFormat="1" applyFont="1" applyBorder="1" applyAlignment="1" applyProtection="1">
      <alignment horizontal="center" wrapText="1"/>
    </xf>
    <xf numFmtId="4" fontId="25" fillId="0" borderId="12" xfId="0" applyNumberFormat="1" applyFont="1" applyBorder="1" applyAlignment="1" applyProtection="1">
      <alignment horizontal="center" wrapText="1"/>
      <protection locked="0"/>
    </xf>
    <xf numFmtId="4" fontId="25" fillId="0" borderId="13" xfId="0" applyNumberFormat="1" applyFont="1" applyBorder="1" applyAlignment="1" applyProtection="1">
      <alignment horizontal="center" wrapText="1"/>
      <protection locked="0"/>
    </xf>
    <xf numFmtId="0" fontId="30" fillId="0" borderId="0" xfId="0" applyFont="1" applyAlignment="1" applyProtection="1">
      <alignment horizontal="center" wrapText="1"/>
      <protection locked="0"/>
    </xf>
    <xf numFmtId="2" fontId="26" fillId="0" borderId="3" xfId="0" applyNumberFormat="1" applyFont="1" applyFill="1" applyBorder="1" applyAlignment="1" applyProtection="1">
      <alignment horizontal="left" wrapText="1"/>
      <protection locked="0"/>
    </xf>
    <xf numFmtId="165" fontId="26" fillId="12" borderId="3" xfId="0" applyNumberFormat="1" applyFont="1" applyFill="1" applyBorder="1" applyAlignment="1" applyProtection="1">
      <alignment wrapText="1"/>
      <protection locked="0"/>
    </xf>
    <xf numFmtId="167" fontId="26" fillId="12" borderId="4" xfId="0" applyNumberFormat="1" applyFont="1" applyFill="1" applyBorder="1" applyAlignment="1" applyProtection="1">
      <alignment wrapText="1"/>
      <protection locked="0"/>
    </xf>
    <xf numFmtId="165" fontId="26" fillId="12" borderId="0" xfId="0" applyNumberFormat="1" applyFont="1" applyFill="1" applyBorder="1" applyAlignment="1" applyProtection="1">
      <alignment wrapText="1"/>
      <protection locked="0"/>
    </xf>
    <xf numFmtId="0" fontId="39" fillId="0" borderId="0" xfId="0" applyFont="1" applyAlignment="1" applyProtection="1">
      <alignment wrapText="1"/>
      <protection locked="0"/>
    </xf>
    <xf numFmtId="167" fontId="25" fillId="0" borderId="4" xfId="0" applyNumberFormat="1" applyFont="1" applyFill="1" applyBorder="1" applyAlignment="1" applyProtection="1">
      <alignment wrapText="1"/>
      <protection locked="0"/>
    </xf>
    <xf numFmtId="4" fontId="26" fillId="0" borderId="3" xfId="0" applyNumberFormat="1" applyFont="1" applyBorder="1" applyAlignment="1" applyProtection="1">
      <alignment horizontal="left" wrapText="1"/>
      <protection locked="0"/>
    </xf>
    <xf numFmtId="165" fontId="26" fillId="4" borderId="8" xfId="0" applyNumberFormat="1" applyFont="1" applyFill="1" applyBorder="1" applyAlignment="1" applyProtection="1">
      <alignment wrapText="1"/>
      <protection locked="0"/>
    </xf>
    <xf numFmtId="0" fontId="25" fillId="6" borderId="8" xfId="0" applyFont="1" applyFill="1" applyBorder="1" applyAlignment="1" applyProtection="1">
      <alignment horizontal="left" wrapText="1"/>
      <protection locked="0"/>
    </xf>
    <xf numFmtId="0" fontId="25" fillId="6" borderId="9" xfId="0" applyFont="1" applyFill="1" applyBorder="1" applyAlignment="1" applyProtection="1">
      <alignment horizontal="left" wrapText="1"/>
      <protection locked="0"/>
    </xf>
    <xf numFmtId="0" fontId="26" fillId="6" borderId="6" xfId="0" applyFont="1" applyFill="1" applyBorder="1" applyAlignment="1" applyProtection="1">
      <alignment wrapText="1"/>
      <protection locked="0"/>
    </xf>
    <xf numFmtId="0" fontId="25" fillId="6" borderId="6" xfId="0" applyFont="1" applyFill="1" applyBorder="1" applyAlignment="1" applyProtection="1">
      <alignment horizontal="left" wrapText="1"/>
      <protection locked="0"/>
    </xf>
    <xf numFmtId="167" fontId="25" fillId="6" borderId="5" xfId="0" applyNumberFormat="1" applyFont="1" applyFill="1" applyBorder="1" applyAlignment="1" applyProtection="1">
      <alignment horizontal="right" wrapText="1"/>
      <protection locked="0"/>
    </xf>
    <xf numFmtId="0" fontId="26" fillId="6" borderId="10" xfId="0" applyFont="1" applyFill="1" applyBorder="1" applyAlignment="1" applyProtection="1">
      <alignment horizontal="right" wrapText="1"/>
      <protection locked="0"/>
    </xf>
    <xf numFmtId="167" fontId="25" fillId="6" borderId="11" xfId="0" applyNumberFormat="1" applyFont="1" applyFill="1" applyBorder="1" applyAlignment="1" applyProtection="1">
      <alignment wrapText="1"/>
      <protection locked="0"/>
    </xf>
    <xf numFmtId="167" fontId="25" fillId="3" borderId="15" xfId="0" applyNumberFormat="1" applyFont="1" applyFill="1" applyBorder="1" applyAlignment="1" applyProtection="1">
      <alignment wrapText="1"/>
      <protection locked="0"/>
    </xf>
    <xf numFmtId="0" fontId="26" fillId="5" borderId="0" xfId="0" applyFont="1" applyFill="1" applyAlignment="1" applyProtection="1">
      <alignment wrapText="1"/>
      <protection locked="0"/>
    </xf>
    <xf numFmtId="41" fontId="26" fillId="0" borderId="0" xfId="0" applyNumberFormat="1" applyFont="1" applyFill="1" applyBorder="1" applyAlignment="1" applyProtection="1">
      <alignment wrapText="1"/>
      <protection locked="0"/>
    </xf>
    <xf numFmtId="4" fontId="26" fillId="0" borderId="0" xfId="0" applyNumberFormat="1" applyFont="1" applyBorder="1" applyAlignment="1" applyProtection="1">
      <alignment wrapText="1"/>
      <protection locked="0"/>
    </xf>
    <xf numFmtId="0" fontId="0" fillId="0" borderId="0" xfId="0" applyFill="1" applyBorder="1" applyAlignment="1">
      <alignment wrapText="1"/>
    </xf>
    <xf numFmtId="166" fontId="12" fillId="0" borderId="0" xfId="0" applyNumberFormat="1" applyFont="1" applyFill="1" applyBorder="1" applyAlignment="1" applyProtection="1">
      <alignment wrapText="1"/>
      <protection locked="0"/>
    </xf>
    <xf numFmtId="164" fontId="12" fillId="0" borderId="0" xfId="0" applyNumberFormat="1" applyFont="1" applyFill="1" applyBorder="1" applyAlignment="1" applyProtection="1">
      <alignment wrapText="1"/>
    </xf>
    <xf numFmtId="0" fontId="27" fillId="0" borderId="4" xfId="0" applyFont="1" applyFill="1" applyBorder="1" applyAlignment="1" applyProtection="1">
      <alignment horizontal="right" wrapText="1"/>
      <protection locked="0"/>
    </xf>
    <xf numFmtId="167" fontId="12" fillId="4" borderId="4" xfId="0" applyNumberFormat="1" applyFont="1" applyFill="1" applyBorder="1" applyAlignment="1" applyProtection="1">
      <alignment wrapText="1"/>
      <protection locked="0"/>
    </xf>
    <xf numFmtId="0" fontId="26" fillId="2" borderId="9" xfId="0" applyFont="1" applyFill="1" applyBorder="1" applyAlignment="1" applyProtection="1">
      <alignment horizontal="left" wrapText="1"/>
      <protection locked="0"/>
    </xf>
    <xf numFmtId="0" fontId="12" fillId="6" borderId="6" xfId="0" applyFont="1" applyFill="1" applyBorder="1" applyAlignment="1" applyProtection="1">
      <alignment wrapText="1"/>
      <protection locked="0"/>
    </xf>
    <xf numFmtId="0" fontId="12" fillId="6" borderId="10" xfId="0" applyFont="1" applyFill="1" applyBorder="1" applyAlignment="1" applyProtection="1">
      <alignment horizontal="right" wrapText="1"/>
      <protection locked="0"/>
    </xf>
    <xf numFmtId="0" fontId="34" fillId="0" borderId="0" xfId="0" applyFont="1" applyFill="1" applyBorder="1" applyAlignment="1" applyProtection="1">
      <alignment horizontal="left" wrapText="1"/>
      <protection locked="0"/>
    </xf>
    <xf numFmtId="41" fontId="35" fillId="0" borderId="0" xfId="0" applyNumberFormat="1" applyFont="1" applyFill="1" applyBorder="1" applyAlignment="1" applyProtection="1">
      <alignment wrapText="1"/>
      <protection locked="0"/>
    </xf>
    <xf numFmtId="0" fontId="36" fillId="0" borderId="0" xfId="0" applyFont="1" applyBorder="1" applyAlignment="1" applyProtection="1">
      <alignment wrapText="1"/>
      <protection locked="0"/>
    </xf>
    <xf numFmtId="0" fontId="35" fillId="0" borderId="0" xfId="0" applyFont="1" applyBorder="1" applyAlignment="1" applyProtection="1">
      <alignment wrapText="1"/>
      <protection locked="0"/>
    </xf>
    <xf numFmtId="0" fontId="25" fillId="0" borderId="0" xfId="0" applyFont="1" applyAlignment="1" applyProtection="1">
      <alignment horizontal="center" vertical="center" wrapText="1"/>
      <protection locked="0"/>
    </xf>
    <xf numFmtId="4" fontId="25" fillId="0" borderId="12" xfId="0" applyNumberFormat="1" applyFont="1" applyBorder="1" applyAlignment="1" applyProtection="1">
      <alignment vertical="center" wrapText="1"/>
      <protection locked="0"/>
    </xf>
    <xf numFmtId="4" fontId="25" fillId="0" borderId="13" xfId="0" applyNumberFormat="1" applyFont="1" applyBorder="1" applyAlignment="1" applyProtection="1">
      <alignmen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vertical="center" wrapText="1"/>
      <protection locked="0"/>
    </xf>
    <xf numFmtId="0" fontId="25" fillId="0" borderId="0" xfId="0" applyFont="1" applyAlignment="1" applyProtection="1">
      <alignment vertical="center" wrapText="1"/>
      <protection locked="0"/>
    </xf>
    <xf numFmtId="0" fontId="25" fillId="0" borderId="2" xfId="0" applyFont="1" applyBorder="1" applyAlignment="1" applyProtection="1">
      <alignment wrapText="1"/>
      <protection locked="0"/>
    </xf>
    <xf numFmtId="165" fontId="26" fillId="7" borderId="3" xfId="0" applyNumberFormat="1" applyFont="1" applyFill="1" applyBorder="1" applyAlignment="1" applyProtection="1">
      <alignment wrapText="1"/>
      <protection locked="0"/>
    </xf>
    <xf numFmtId="167" fontId="26" fillId="7" borderId="4" xfId="0" applyNumberFormat="1" applyFont="1" applyFill="1" applyBorder="1" applyAlignment="1" applyProtection="1">
      <alignment wrapText="1"/>
      <protection locked="0"/>
    </xf>
    <xf numFmtId="167" fontId="25" fillId="7" borderId="2" xfId="0" applyNumberFormat="1" applyFont="1" applyFill="1" applyBorder="1" applyAlignment="1" applyProtection="1">
      <alignment wrapText="1"/>
    </xf>
    <xf numFmtId="165" fontId="26" fillId="16" borderId="3" xfId="0" applyNumberFormat="1" applyFont="1" applyFill="1" applyBorder="1" applyAlignment="1" applyProtection="1">
      <alignment wrapText="1"/>
      <protection locked="0"/>
    </xf>
    <xf numFmtId="167" fontId="26" fillId="16" borderId="4" xfId="0" applyNumberFormat="1" applyFont="1" applyFill="1" applyBorder="1" applyAlignment="1" applyProtection="1">
      <alignment wrapText="1"/>
      <protection locked="0"/>
    </xf>
    <xf numFmtId="167" fontId="25" fillId="16" borderId="2" xfId="0" applyNumberFormat="1" applyFont="1" applyFill="1" applyBorder="1" applyAlignment="1" applyProtection="1">
      <alignment wrapText="1"/>
    </xf>
    <xf numFmtId="165" fontId="26" fillId="20" borderId="3" xfId="0" applyNumberFormat="1" applyFont="1" applyFill="1" applyBorder="1" applyAlignment="1" applyProtection="1">
      <alignment wrapText="1"/>
      <protection locked="0"/>
    </xf>
    <xf numFmtId="167" fontId="26" fillId="20" borderId="4" xfId="0" applyNumberFormat="1" applyFont="1" applyFill="1" applyBorder="1" applyAlignment="1" applyProtection="1">
      <alignment wrapText="1"/>
      <protection locked="0"/>
    </xf>
    <xf numFmtId="167" fontId="25" fillId="20" borderId="2" xfId="0" applyNumberFormat="1" applyFont="1" applyFill="1" applyBorder="1" applyAlignment="1" applyProtection="1">
      <alignment wrapText="1"/>
    </xf>
    <xf numFmtId="165" fontId="26" fillId="21" borderId="3" xfId="0" applyNumberFormat="1" applyFont="1" applyFill="1" applyBorder="1" applyAlignment="1" applyProtection="1">
      <alignment wrapText="1"/>
      <protection locked="0"/>
    </xf>
    <xf numFmtId="167" fontId="26" fillId="21" borderId="4" xfId="0" applyNumberFormat="1" applyFont="1" applyFill="1" applyBorder="1" applyAlignment="1" applyProtection="1">
      <alignment wrapText="1"/>
      <protection locked="0"/>
    </xf>
    <xf numFmtId="167" fontId="25" fillId="21" borderId="2" xfId="0" applyNumberFormat="1" applyFont="1" applyFill="1" applyBorder="1" applyAlignment="1" applyProtection="1">
      <alignment wrapText="1"/>
    </xf>
    <xf numFmtId="165" fontId="26" fillId="22" borderId="3" xfId="0" applyNumberFormat="1" applyFont="1" applyFill="1" applyBorder="1" applyAlignment="1" applyProtection="1">
      <alignment wrapText="1"/>
      <protection locked="0"/>
    </xf>
    <xf numFmtId="167" fontId="26" fillId="22" borderId="4" xfId="0" applyNumberFormat="1" applyFont="1" applyFill="1" applyBorder="1" applyAlignment="1" applyProtection="1">
      <alignment wrapText="1"/>
      <protection locked="0"/>
    </xf>
    <xf numFmtId="167" fontId="25" fillId="22" borderId="2" xfId="0" applyNumberFormat="1" applyFont="1" applyFill="1" applyBorder="1" applyAlignment="1" applyProtection="1">
      <alignment wrapText="1"/>
    </xf>
    <xf numFmtId="165" fontId="26" fillId="19" borderId="3" xfId="0" applyNumberFormat="1" applyFont="1" applyFill="1" applyBorder="1" applyAlignment="1" applyProtection="1">
      <alignment wrapText="1"/>
      <protection locked="0"/>
    </xf>
    <xf numFmtId="167" fontId="26" fillId="19" borderId="4" xfId="0" applyNumberFormat="1" applyFont="1" applyFill="1" applyBorder="1" applyAlignment="1" applyProtection="1">
      <alignment wrapText="1"/>
      <protection locked="0"/>
    </xf>
    <xf numFmtId="167" fontId="25" fillId="19" borderId="2" xfId="0" applyNumberFormat="1" applyFont="1" applyFill="1" applyBorder="1" applyAlignment="1" applyProtection="1">
      <alignment wrapText="1"/>
    </xf>
    <xf numFmtId="165" fontId="26" fillId="23" borderId="3" xfId="0" applyNumberFormat="1" applyFont="1" applyFill="1" applyBorder="1" applyAlignment="1" applyProtection="1">
      <alignment wrapText="1"/>
      <protection locked="0"/>
    </xf>
    <xf numFmtId="167" fontId="26" fillId="23" borderId="4" xfId="0" applyNumberFormat="1" applyFont="1" applyFill="1" applyBorder="1" applyAlignment="1" applyProtection="1">
      <alignment wrapText="1"/>
      <protection locked="0"/>
    </xf>
    <xf numFmtId="167" fontId="25" fillId="23" borderId="2" xfId="0" applyNumberFormat="1" applyFont="1" applyFill="1" applyBorder="1" applyAlignment="1" applyProtection="1">
      <alignment wrapText="1"/>
    </xf>
    <xf numFmtId="165" fontId="26" fillId="24" borderId="3" xfId="0" applyNumberFormat="1" applyFont="1" applyFill="1" applyBorder="1" applyAlignment="1" applyProtection="1">
      <alignment wrapText="1"/>
      <protection locked="0"/>
    </xf>
    <xf numFmtId="167" fontId="26" fillId="24" borderId="4" xfId="0" applyNumberFormat="1" applyFont="1" applyFill="1" applyBorder="1" applyAlignment="1" applyProtection="1">
      <alignment wrapText="1"/>
      <protection locked="0"/>
    </xf>
    <xf numFmtId="167" fontId="25" fillId="24" borderId="2" xfId="0" applyNumberFormat="1" applyFont="1" applyFill="1" applyBorder="1" applyAlignment="1" applyProtection="1">
      <alignment wrapText="1"/>
    </xf>
    <xf numFmtId="165" fontId="26" fillId="15" borderId="3" xfId="0" applyNumberFormat="1" applyFont="1" applyFill="1" applyBorder="1" applyAlignment="1" applyProtection="1">
      <alignment wrapText="1"/>
      <protection locked="0"/>
    </xf>
    <xf numFmtId="167" fontId="26" fillId="15" borderId="4" xfId="0" applyNumberFormat="1" applyFont="1" applyFill="1" applyBorder="1" applyAlignment="1" applyProtection="1">
      <alignment wrapText="1"/>
      <protection locked="0"/>
    </xf>
    <xf numFmtId="167" fontId="25" fillId="15" borderId="2" xfId="0" applyNumberFormat="1" applyFont="1" applyFill="1" applyBorder="1" applyAlignment="1" applyProtection="1">
      <alignment wrapText="1"/>
    </xf>
    <xf numFmtId="165" fontId="26" fillId="25" borderId="3" xfId="0" applyNumberFormat="1" applyFont="1" applyFill="1" applyBorder="1" applyAlignment="1" applyProtection="1">
      <alignment wrapText="1"/>
      <protection locked="0"/>
    </xf>
    <xf numFmtId="167" fontId="26" fillId="25" borderId="4" xfId="0" applyNumberFormat="1" applyFont="1" applyFill="1" applyBorder="1" applyAlignment="1" applyProtection="1">
      <alignment wrapText="1"/>
      <protection locked="0"/>
    </xf>
    <xf numFmtId="167" fontId="25" fillId="25" borderId="3" xfId="0" applyNumberFormat="1" applyFont="1" applyFill="1" applyBorder="1" applyAlignment="1" applyProtection="1">
      <alignment wrapText="1"/>
    </xf>
    <xf numFmtId="167" fontId="26" fillId="17" borderId="15" xfId="0" applyNumberFormat="1" applyFont="1" applyFill="1" applyBorder="1" applyAlignment="1">
      <alignment wrapText="1"/>
    </xf>
    <xf numFmtId="167" fontId="25" fillId="17" borderId="15" xfId="0" applyNumberFormat="1" applyFont="1" applyFill="1" applyBorder="1" applyAlignment="1">
      <alignment wrapText="1"/>
    </xf>
    <xf numFmtId="167" fontId="26" fillId="17" borderId="2" xfId="0" applyNumberFormat="1" applyFont="1" applyFill="1" applyBorder="1" applyAlignment="1">
      <alignment wrapText="1"/>
    </xf>
    <xf numFmtId="167" fontId="25" fillId="17" borderId="2" xfId="0" applyNumberFormat="1" applyFont="1" applyFill="1" applyBorder="1" applyAlignment="1">
      <alignment wrapText="1"/>
    </xf>
    <xf numFmtId="167" fontId="26" fillId="0" borderId="5" xfId="0" applyNumberFormat="1" applyFont="1" applyFill="1" applyBorder="1" applyAlignment="1" applyProtection="1">
      <alignment wrapText="1"/>
      <protection locked="0"/>
    </xf>
    <xf numFmtId="167" fontId="25" fillId="0" borderId="11" xfId="0" applyNumberFormat="1" applyFont="1" applyFill="1" applyBorder="1" applyAlignment="1">
      <alignment wrapText="1"/>
    </xf>
    <xf numFmtId="167" fontId="25" fillId="0" borderId="11" xfId="0" applyNumberFormat="1" applyFont="1" applyBorder="1" applyAlignment="1">
      <alignment wrapText="1"/>
    </xf>
    <xf numFmtId="167" fontId="26" fillId="0" borderId="2" xfId="0" applyNumberFormat="1" applyFont="1" applyFill="1" applyBorder="1" applyAlignment="1">
      <alignment wrapText="1"/>
    </xf>
    <xf numFmtId="167" fontId="25" fillId="25" borderId="2" xfId="0" applyNumberFormat="1" applyFont="1" applyFill="1" applyBorder="1" applyAlignment="1" applyProtection="1">
      <alignment wrapText="1"/>
    </xf>
    <xf numFmtId="167" fontId="25" fillId="17" borderId="2" xfId="0" applyNumberFormat="1" applyFont="1" applyFill="1" applyBorder="1" applyAlignment="1" applyProtection="1">
      <alignment wrapText="1"/>
      <protection locked="0"/>
    </xf>
    <xf numFmtId="0" fontId="25" fillId="0" borderId="2" xfId="0" applyFont="1" applyBorder="1" applyAlignment="1">
      <alignment wrapText="1"/>
    </xf>
    <xf numFmtId="0" fontId="26" fillId="0" borderId="3" xfId="0" applyFont="1" applyBorder="1" applyAlignment="1" applyProtection="1">
      <alignment horizontal="right" wrapText="1"/>
      <protection locked="0"/>
    </xf>
    <xf numFmtId="164" fontId="25" fillId="16" borderId="3" xfId="9" applyNumberFormat="1" applyFont="1" applyFill="1" applyBorder="1" applyAlignment="1" applyProtection="1">
      <alignment wrapText="1"/>
      <protection locked="0"/>
    </xf>
    <xf numFmtId="164" fontId="25" fillId="20" borderId="3" xfId="9" applyNumberFormat="1" applyFont="1" applyFill="1" applyBorder="1" applyAlignment="1" applyProtection="1">
      <alignment wrapText="1"/>
      <protection locked="0"/>
    </xf>
    <xf numFmtId="164" fontId="25" fillId="21" borderId="3" xfId="9" applyNumberFormat="1" applyFont="1" applyFill="1" applyBorder="1" applyAlignment="1" applyProtection="1">
      <alignment wrapText="1"/>
      <protection locked="0"/>
    </xf>
    <xf numFmtId="164" fontId="25" fillId="22" borderId="3" xfId="9" applyNumberFormat="1" applyFont="1" applyFill="1" applyBorder="1" applyAlignment="1" applyProtection="1">
      <alignment wrapText="1"/>
      <protection locked="0"/>
    </xf>
    <xf numFmtId="164" fontId="25" fillId="19" borderId="3" xfId="9" applyNumberFormat="1" applyFont="1" applyFill="1" applyBorder="1" applyAlignment="1" applyProtection="1">
      <alignment wrapText="1"/>
      <protection locked="0"/>
    </xf>
    <xf numFmtId="164" fontId="25" fillId="23" borderId="3" xfId="9" applyNumberFormat="1" applyFont="1" applyFill="1" applyBorder="1" applyAlignment="1" applyProtection="1">
      <alignment wrapText="1"/>
      <protection locked="0"/>
    </xf>
    <xf numFmtId="164" fontId="25" fillId="24" borderId="3" xfId="9" applyNumberFormat="1" applyFont="1" applyFill="1" applyBorder="1" applyAlignment="1" applyProtection="1">
      <alignment wrapText="1"/>
      <protection locked="0"/>
    </xf>
    <xf numFmtId="164" fontId="25" fillId="15" borderId="3" xfId="9" applyNumberFormat="1" applyFont="1" applyFill="1" applyBorder="1" applyAlignment="1" applyProtection="1">
      <alignment wrapText="1"/>
      <protection locked="0"/>
    </xf>
    <xf numFmtId="164" fontId="25" fillId="25" borderId="3" xfId="9" applyNumberFormat="1" applyFont="1" applyFill="1" applyBorder="1" applyAlignment="1" applyProtection="1">
      <alignment wrapText="1"/>
      <protection locked="0"/>
    </xf>
    <xf numFmtId="167" fontId="26" fillId="17" borderId="2" xfId="0" applyNumberFormat="1" applyFont="1" applyFill="1" applyBorder="1" applyAlignment="1" applyProtection="1">
      <alignment wrapText="1"/>
      <protection locked="0"/>
    </xf>
    <xf numFmtId="167" fontId="25" fillId="0" borderId="11" xfId="0" applyNumberFormat="1" applyFont="1" applyBorder="1" applyAlignment="1" applyProtection="1">
      <alignment wrapText="1"/>
      <protection locked="0"/>
    </xf>
    <xf numFmtId="167" fontId="26" fillId="0" borderId="2" xfId="0" applyNumberFormat="1" applyFont="1" applyFill="1" applyBorder="1" applyAlignment="1" applyProtection="1">
      <alignment wrapText="1"/>
      <protection locked="0"/>
    </xf>
    <xf numFmtId="167" fontId="25" fillId="0" borderId="2" xfId="0" applyNumberFormat="1" applyFont="1" applyBorder="1" applyAlignment="1" applyProtection="1">
      <alignment wrapText="1"/>
      <protection locked="0"/>
    </xf>
    <xf numFmtId="0" fontId="25" fillId="16" borderId="0" xfId="0" applyFont="1" applyFill="1" applyBorder="1" applyAlignment="1" applyProtection="1">
      <alignment wrapText="1"/>
      <protection locked="0"/>
    </xf>
    <xf numFmtId="0" fontId="25" fillId="20" borderId="0" xfId="0" applyFont="1" applyFill="1" applyBorder="1" applyAlignment="1" applyProtection="1">
      <alignment wrapText="1"/>
      <protection locked="0"/>
    </xf>
    <xf numFmtId="0" fontId="25" fillId="21" borderId="0" xfId="0" applyFont="1" applyFill="1" applyBorder="1" applyAlignment="1" applyProtection="1">
      <alignment wrapText="1"/>
      <protection locked="0"/>
    </xf>
    <xf numFmtId="0" fontId="25" fillId="22" borderId="0" xfId="0" applyFont="1" applyFill="1" applyBorder="1" applyAlignment="1" applyProtection="1">
      <alignment wrapText="1"/>
      <protection locked="0"/>
    </xf>
    <xf numFmtId="0" fontId="25" fillId="19" borderId="0" xfId="0" applyFont="1" applyFill="1" applyBorder="1" applyAlignment="1" applyProtection="1">
      <alignment wrapText="1"/>
      <protection locked="0"/>
    </xf>
    <xf numFmtId="0" fontId="25" fillId="23" borderId="0" xfId="0" applyFont="1" applyFill="1" applyBorder="1" applyAlignment="1" applyProtection="1">
      <alignment wrapText="1"/>
      <protection locked="0"/>
    </xf>
    <xf numFmtId="0" fontId="25" fillId="24" borderId="0" xfId="0" applyFont="1" applyFill="1" applyBorder="1" applyAlignment="1" applyProtection="1">
      <alignment wrapText="1"/>
      <protection locked="0"/>
    </xf>
    <xf numFmtId="0" fontId="25" fillId="15" borderId="0" xfId="0" applyFont="1" applyFill="1" applyBorder="1" applyAlignment="1" applyProtection="1">
      <alignment wrapText="1"/>
      <protection locked="0"/>
    </xf>
    <xf numFmtId="0" fontId="25" fillId="25" borderId="0" xfId="0" applyFont="1" applyFill="1" applyBorder="1" applyAlignment="1" applyProtection="1">
      <alignment wrapText="1"/>
      <protection locked="0"/>
    </xf>
    <xf numFmtId="165" fontId="26" fillId="16" borderId="3" xfId="9" applyNumberFormat="1" applyFont="1" applyFill="1" applyBorder="1" applyAlignment="1" applyProtection="1">
      <alignment horizontal="center" wrapText="1"/>
      <protection locked="0"/>
    </xf>
    <xf numFmtId="165" fontId="26" fillId="20" borderId="3" xfId="9" applyNumberFormat="1" applyFont="1" applyFill="1" applyBorder="1" applyAlignment="1" applyProtection="1">
      <alignment horizontal="center" wrapText="1"/>
      <protection locked="0"/>
    </xf>
    <xf numFmtId="165" fontId="26" fillId="21" borderId="3" xfId="9" applyNumberFormat="1" applyFont="1" applyFill="1" applyBorder="1" applyAlignment="1" applyProtection="1">
      <alignment horizontal="center" wrapText="1"/>
      <protection locked="0"/>
    </xf>
    <xf numFmtId="165" fontId="26" fillId="22" borderId="3" xfId="9" applyNumberFormat="1" applyFont="1" applyFill="1" applyBorder="1" applyAlignment="1" applyProtection="1">
      <alignment horizontal="center" wrapText="1"/>
      <protection locked="0"/>
    </xf>
    <xf numFmtId="165" fontId="26" fillId="19" borderId="3" xfId="9" applyNumberFormat="1" applyFont="1" applyFill="1" applyBorder="1" applyAlignment="1" applyProtection="1">
      <alignment horizontal="center" wrapText="1"/>
      <protection locked="0"/>
    </xf>
    <xf numFmtId="165" fontId="26" fillId="23" borderId="3" xfId="9" applyNumberFormat="1" applyFont="1" applyFill="1" applyBorder="1" applyAlignment="1" applyProtection="1">
      <alignment horizontal="center" wrapText="1"/>
      <protection locked="0"/>
    </xf>
    <xf numFmtId="165" fontId="26" fillId="24" borderId="3" xfId="9" applyNumberFormat="1" applyFont="1" applyFill="1" applyBorder="1" applyAlignment="1" applyProtection="1">
      <alignment horizontal="center" wrapText="1"/>
      <protection locked="0"/>
    </xf>
    <xf numFmtId="165" fontId="26" fillId="15" borderId="3" xfId="9" applyNumberFormat="1" applyFont="1" applyFill="1" applyBorder="1" applyAlignment="1" applyProtection="1">
      <alignment horizontal="center" wrapText="1"/>
      <protection locked="0"/>
    </xf>
    <xf numFmtId="165" fontId="26" fillId="25" borderId="3" xfId="9" applyNumberFormat="1" applyFont="1" applyFill="1" applyBorder="1" applyAlignment="1" applyProtection="1">
      <alignment horizontal="center" wrapText="1"/>
      <protection locked="0"/>
    </xf>
    <xf numFmtId="0" fontId="25" fillId="0" borderId="2" xfId="0" applyFont="1" applyFill="1" applyBorder="1" applyAlignment="1" applyProtection="1">
      <alignment wrapText="1"/>
      <protection locked="0"/>
    </xf>
    <xf numFmtId="167" fontId="25" fillId="26" borderId="2" xfId="0" applyNumberFormat="1" applyFont="1" applyFill="1" applyBorder="1" applyAlignment="1" applyProtection="1">
      <alignment wrapText="1"/>
    </xf>
    <xf numFmtId="167" fontId="25" fillId="27" borderId="2" xfId="0" applyNumberFormat="1" applyFont="1" applyFill="1" applyBorder="1" applyAlignment="1" applyProtection="1">
      <alignment wrapText="1"/>
    </xf>
    <xf numFmtId="167" fontId="25" fillId="28" borderId="2" xfId="0" applyNumberFormat="1" applyFont="1" applyFill="1" applyBorder="1" applyAlignment="1" applyProtection="1">
      <alignment wrapText="1"/>
    </xf>
    <xf numFmtId="167" fontId="25" fillId="29" borderId="2" xfId="0" applyNumberFormat="1" applyFont="1" applyFill="1" applyBorder="1" applyAlignment="1" applyProtection="1">
      <alignment wrapText="1"/>
    </xf>
    <xf numFmtId="167" fontId="25" fillId="30" borderId="2" xfId="0" applyNumberFormat="1" applyFont="1" applyFill="1" applyBorder="1" applyAlignment="1" applyProtection="1">
      <alignment wrapText="1"/>
    </xf>
    <xf numFmtId="167" fontId="25" fillId="31" borderId="2" xfId="0" applyNumberFormat="1" applyFont="1" applyFill="1" applyBorder="1" applyAlignment="1" applyProtection="1">
      <alignment wrapText="1"/>
    </xf>
    <xf numFmtId="167" fontId="25" fillId="32" borderId="2" xfId="0" applyNumberFormat="1" applyFont="1" applyFill="1" applyBorder="1" applyAlignment="1" applyProtection="1">
      <alignment wrapText="1"/>
    </xf>
    <xf numFmtId="167" fontId="25" fillId="33" borderId="2" xfId="0" applyNumberFormat="1" applyFont="1" applyFill="1" applyBorder="1" applyAlignment="1" applyProtection="1">
      <alignment wrapText="1"/>
    </xf>
    <xf numFmtId="167" fontId="25" fillId="34" borderId="2" xfId="0" applyNumberFormat="1" applyFont="1" applyFill="1" applyBorder="1" applyAlignment="1" applyProtection="1">
      <alignment wrapText="1"/>
    </xf>
    <xf numFmtId="0" fontId="29" fillId="0" borderId="0" xfId="0" applyFont="1" applyFill="1" applyBorder="1" applyAlignment="1" applyProtection="1">
      <alignment wrapText="1"/>
      <protection locked="0"/>
    </xf>
    <xf numFmtId="167" fontId="26" fillId="0" borderId="2" xfId="0" applyNumberFormat="1" applyFont="1" applyBorder="1" applyAlignment="1" applyProtection="1">
      <alignment wrapText="1"/>
      <protection locked="0"/>
    </xf>
    <xf numFmtId="167" fontId="25" fillId="11" borderId="2" xfId="0" applyNumberFormat="1" applyFont="1" applyFill="1" applyBorder="1" applyAlignment="1" applyProtection="1">
      <alignment wrapText="1"/>
    </xf>
    <xf numFmtId="167" fontId="26" fillId="35" borderId="2" xfId="0" applyNumberFormat="1" applyFont="1" applyFill="1" applyBorder="1" applyAlignment="1" applyProtection="1">
      <alignment wrapText="1"/>
      <protection locked="0"/>
    </xf>
    <xf numFmtId="167" fontId="25" fillId="18" borderId="11" xfId="0" applyNumberFormat="1" applyFont="1" applyFill="1" applyBorder="1" applyAlignment="1" applyProtection="1">
      <alignment wrapText="1"/>
      <protection locked="0"/>
    </xf>
    <xf numFmtId="0" fontId="26" fillId="0" borderId="2" xfId="0" applyFont="1" applyBorder="1" applyAlignment="1">
      <alignment wrapText="1"/>
    </xf>
    <xf numFmtId="167" fontId="25" fillId="0" borderId="2" xfId="0" applyNumberFormat="1" applyFont="1" applyBorder="1" applyAlignment="1">
      <alignment wrapText="1"/>
    </xf>
    <xf numFmtId="167" fontId="25" fillId="0" borderId="2" xfId="0" applyNumberFormat="1" applyFont="1" applyFill="1" applyBorder="1" applyAlignment="1">
      <alignment wrapText="1"/>
    </xf>
    <xf numFmtId="167" fontId="25" fillId="2" borderId="11" xfId="0" applyNumberFormat="1" applyFont="1" applyFill="1" applyBorder="1" applyAlignment="1">
      <alignment wrapText="1"/>
    </xf>
    <xf numFmtId="167" fontId="26" fillId="0" borderId="2" xfId="0" applyNumberFormat="1" applyFont="1" applyBorder="1" applyAlignment="1">
      <alignment wrapText="1"/>
    </xf>
    <xf numFmtId="167" fontId="25" fillId="5" borderId="2" xfId="0" applyNumberFormat="1" applyFont="1" applyFill="1" applyBorder="1" applyAlignment="1">
      <alignment wrapText="1"/>
    </xf>
    <xf numFmtId="167" fontId="25" fillId="36" borderId="11" xfId="0" applyNumberFormat="1" applyFont="1" applyFill="1" applyBorder="1" applyAlignment="1">
      <alignment wrapText="1"/>
    </xf>
    <xf numFmtId="167" fontId="25" fillId="3" borderId="11" xfId="0" applyNumberFormat="1" applyFont="1" applyFill="1" applyBorder="1" applyAlignment="1">
      <alignment wrapText="1"/>
    </xf>
    <xf numFmtId="167" fontId="25" fillId="5" borderId="11" xfId="0" applyNumberFormat="1" applyFont="1" applyFill="1" applyBorder="1" applyAlignment="1">
      <alignment wrapText="1"/>
    </xf>
    <xf numFmtId="167" fontId="25" fillId="9" borderId="11" xfId="0" applyNumberFormat="1" applyFont="1" applyFill="1" applyBorder="1" applyAlignment="1" applyProtection="1">
      <alignment wrapText="1"/>
      <protection locked="0"/>
    </xf>
    <xf numFmtId="0" fontId="26" fillId="5" borderId="0" xfId="0" applyFont="1" applyFill="1" applyAlignment="1" applyProtection="1">
      <alignment horizontal="center" wrapText="1"/>
      <protection locked="0"/>
    </xf>
    <xf numFmtId="0" fontId="25" fillId="5" borderId="3" xfId="0" applyFont="1" applyFill="1" applyBorder="1" applyAlignment="1" applyProtection="1">
      <alignment horizontal="left" wrapText="1"/>
      <protection locked="0"/>
    </xf>
    <xf numFmtId="0" fontId="26" fillId="5" borderId="0" xfId="0" applyFont="1" applyFill="1" applyBorder="1" applyAlignment="1">
      <alignment wrapText="1"/>
    </xf>
    <xf numFmtId="0" fontId="25" fillId="5" borderId="0" xfId="0" applyFont="1" applyFill="1" applyBorder="1" applyAlignment="1" applyProtection="1">
      <alignment horizontal="right" wrapText="1"/>
      <protection locked="0"/>
    </xf>
    <xf numFmtId="0" fontId="26" fillId="5" borderId="0" xfId="0" applyFont="1" applyFill="1" applyBorder="1" applyAlignment="1" applyProtection="1">
      <alignment horizontal="right" wrapText="1"/>
      <protection locked="0"/>
    </xf>
    <xf numFmtId="167" fontId="25" fillId="5" borderId="3" xfId="0" applyNumberFormat="1" applyFont="1" applyFill="1" applyBorder="1" applyAlignment="1" applyProtection="1">
      <alignment horizontal="right" wrapText="1"/>
      <protection locked="0"/>
    </xf>
    <xf numFmtId="0" fontId="26" fillId="5" borderId="4" xfId="0" applyFont="1" applyFill="1" applyBorder="1" applyAlignment="1" applyProtection="1">
      <alignment horizontal="right" wrapText="1"/>
      <protection locked="0"/>
    </xf>
    <xf numFmtId="167" fontId="25" fillId="5" borderId="2" xfId="0" applyNumberFormat="1" applyFont="1" applyFill="1" applyBorder="1" applyAlignment="1" applyProtection="1">
      <alignment wrapText="1"/>
      <protection locked="0"/>
    </xf>
    <xf numFmtId="167" fontId="25" fillId="3" borderId="11" xfId="0" applyNumberFormat="1" applyFont="1" applyFill="1" applyBorder="1" applyAlignment="1" applyProtection="1">
      <alignment horizontal="right" wrapText="1"/>
      <protection locked="0"/>
    </xf>
    <xf numFmtId="167" fontId="25" fillId="9" borderId="5" xfId="0" applyNumberFormat="1" applyFont="1" applyFill="1" applyBorder="1" applyAlignment="1" applyProtection="1">
      <alignment horizontal="right" wrapText="1"/>
      <protection locked="0"/>
    </xf>
    <xf numFmtId="0" fontId="26" fillId="9" borderId="10" xfId="0" applyFont="1" applyFill="1" applyBorder="1" applyAlignment="1" applyProtection="1">
      <alignment horizontal="right" wrapText="1"/>
      <protection locked="0"/>
    </xf>
    <xf numFmtId="167" fontId="25" fillId="40" borderId="3" xfId="0" applyNumberFormat="1" applyFont="1" applyFill="1" applyBorder="1" applyAlignment="1" applyProtection="1">
      <alignment horizontal="right" wrapText="1"/>
      <protection locked="0"/>
    </xf>
    <xf numFmtId="0" fontId="26" fillId="40" borderId="4" xfId="0" applyFont="1" applyFill="1" applyBorder="1" applyAlignment="1" applyProtection="1">
      <alignment horizontal="right" wrapText="1"/>
      <protection locked="0"/>
    </xf>
    <xf numFmtId="0" fontId="26" fillId="13" borderId="0" xfId="0" applyFont="1" applyFill="1" applyAlignment="1" applyProtection="1">
      <alignment horizontal="center" wrapText="1"/>
      <protection locked="0"/>
    </xf>
    <xf numFmtId="0" fontId="25" fillId="13" borderId="3" xfId="0" applyFont="1" applyFill="1" applyBorder="1" applyAlignment="1" applyProtection="1">
      <alignment horizontal="left" wrapText="1"/>
      <protection locked="0"/>
    </xf>
    <xf numFmtId="0" fontId="26" fillId="13" borderId="0" xfId="0" applyFont="1" applyFill="1" applyBorder="1" applyAlignment="1">
      <alignment wrapText="1"/>
    </xf>
    <xf numFmtId="0" fontId="25" fillId="13" borderId="0" xfId="0" applyFont="1" applyFill="1" applyBorder="1" applyAlignment="1" applyProtection="1">
      <alignment horizontal="right" wrapText="1"/>
      <protection locked="0"/>
    </xf>
    <xf numFmtId="0" fontId="26" fillId="13" borderId="0" xfId="0" applyFont="1" applyFill="1" applyBorder="1" applyAlignment="1">
      <alignment horizontal="right" wrapText="1"/>
    </xf>
    <xf numFmtId="167" fontId="25" fillId="13" borderId="3" xfId="0" applyNumberFormat="1" applyFont="1" applyFill="1" applyBorder="1" applyAlignment="1" applyProtection="1">
      <alignment horizontal="right" wrapText="1"/>
      <protection locked="0"/>
    </xf>
    <xf numFmtId="0" fontId="26" fillId="13" borderId="4" xfId="0" applyFont="1" applyFill="1" applyBorder="1" applyAlignment="1" applyProtection="1">
      <alignment horizontal="right" wrapText="1"/>
      <protection locked="0"/>
    </xf>
    <xf numFmtId="167" fontId="25" fillId="41" borderId="3" xfId="0" applyNumberFormat="1" applyFont="1" applyFill="1" applyBorder="1" applyAlignment="1" applyProtection="1">
      <alignment horizontal="right" wrapText="1"/>
      <protection locked="0"/>
    </xf>
    <xf numFmtId="0" fontId="26" fillId="41" borderId="4" xfId="0" applyFont="1" applyFill="1" applyBorder="1" applyAlignment="1" applyProtection="1">
      <alignment horizontal="right" wrapText="1"/>
      <protection locked="0"/>
    </xf>
    <xf numFmtId="167" fontId="25" fillId="13" borderId="2" xfId="0" applyNumberFormat="1" applyFont="1" applyFill="1" applyBorder="1" applyAlignment="1" applyProtection="1">
      <alignment wrapText="1"/>
      <protection locked="0"/>
    </xf>
    <xf numFmtId="167" fontId="25" fillId="13" borderId="11" xfId="0" applyNumberFormat="1" applyFont="1" applyFill="1" applyBorder="1" applyAlignment="1">
      <alignment wrapText="1"/>
    </xf>
    <xf numFmtId="167" fontId="25" fillId="13" borderId="2" xfId="0" applyNumberFormat="1" applyFont="1" applyFill="1" applyBorder="1" applyAlignment="1">
      <alignment wrapText="1"/>
    </xf>
    <xf numFmtId="0" fontId="26" fillId="13" borderId="0" xfId="0" applyFont="1" applyFill="1" applyAlignment="1" applyProtection="1">
      <alignment wrapText="1"/>
      <protection locked="0"/>
    </xf>
    <xf numFmtId="0" fontId="25" fillId="3" borderId="6" xfId="0" applyFont="1" applyFill="1" applyBorder="1" applyAlignment="1">
      <alignment wrapText="1"/>
    </xf>
    <xf numFmtId="0" fontId="25" fillId="3" borderId="6" xfId="0" applyFont="1" applyFill="1" applyBorder="1" applyAlignment="1" applyProtection="1">
      <alignment horizontal="right" wrapText="1"/>
      <protection locked="0"/>
    </xf>
    <xf numFmtId="0" fontId="25" fillId="3" borderId="6" xfId="0" applyFont="1" applyFill="1" applyBorder="1" applyAlignment="1">
      <alignment horizontal="right" wrapText="1"/>
    </xf>
    <xf numFmtId="167" fontId="25" fillId="0" borderId="4" xfId="0" applyNumberFormat="1" applyFont="1" applyFill="1" applyBorder="1" applyAlignment="1" applyProtection="1">
      <alignment horizontal="center" wrapText="1"/>
      <protection locked="0"/>
    </xf>
    <xf numFmtId="164" fontId="25" fillId="0" borderId="3" xfId="9" applyNumberFormat="1" applyFont="1" applyFill="1" applyBorder="1" applyAlignment="1" applyProtection="1">
      <alignment horizontal="center" wrapText="1"/>
      <protection locked="0"/>
    </xf>
    <xf numFmtId="167" fontId="25" fillId="0" borderId="4" xfId="0" applyNumberFormat="1" applyFont="1" applyFill="1" applyBorder="1" applyAlignment="1" applyProtection="1">
      <alignment horizontal="center" wrapText="1"/>
    </xf>
    <xf numFmtId="4" fontId="26" fillId="0" borderId="12" xfId="0" applyNumberFormat="1" applyFont="1" applyBorder="1" applyAlignment="1" applyProtection="1">
      <alignment wrapText="1"/>
      <protection locked="0"/>
    </xf>
    <xf numFmtId="167" fontId="26" fillId="4" borderId="4" xfId="0" applyNumberFormat="1" applyFont="1" applyFill="1" applyBorder="1" applyAlignment="1">
      <alignment wrapText="1"/>
    </xf>
    <xf numFmtId="165" fontId="26" fillId="16" borderId="3" xfId="0" applyNumberFormat="1" applyFont="1" applyFill="1" applyBorder="1" applyAlignment="1" applyProtection="1">
      <alignment horizontal="center" wrapText="1"/>
      <protection locked="0"/>
    </xf>
    <xf numFmtId="167" fontId="26" fillId="16" borderId="4" xfId="0" applyNumberFormat="1" applyFont="1" applyFill="1" applyBorder="1" applyAlignment="1">
      <alignment wrapText="1"/>
    </xf>
    <xf numFmtId="165" fontId="26" fillId="16" borderId="3" xfId="0" applyNumberFormat="1" applyFont="1" applyFill="1" applyBorder="1" applyAlignment="1">
      <alignment horizontal="center" wrapText="1"/>
    </xf>
    <xf numFmtId="167" fontId="25" fillId="16" borderId="4" xfId="0" applyNumberFormat="1" applyFont="1" applyFill="1" applyBorder="1" applyAlignment="1" applyProtection="1">
      <alignment wrapText="1"/>
    </xf>
    <xf numFmtId="165" fontId="26" fillId="20" borderId="3" xfId="0" applyNumberFormat="1" applyFont="1" applyFill="1" applyBorder="1" applyAlignment="1" applyProtection="1">
      <alignment horizontal="center" wrapText="1"/>
      <protection locked="0"/>
    </xf>
    <xf numFmtId="167" fontId="26" fillId="20" borderId="4" xfId="0" applyNumberFormat="1" applyFont="1" applyFill="1" applyBorder="1" applyAlignment="1">
      <alignment wrapText="1"/>
    </xf>
    <xf numFmtId="165" fontId="26" fillId="20" borderId="3" xfId="0" applyNumberFormat="1" applyFont="1" applyFill="1" applyBorder="1" applyAlignment="1">
      <alignment horizontal="center" wrapText="1"/>
    </xf>
    <xf numFmtId="167" fontId="25" fillId="20" borderId="4" xfId="0" applyNumberFormat="1" applyFont="1" applyFill="1" applyBorder="1" applyAlignment="1" applyProtection="1">
      <alignment wrapText="1"/>
    </xf>
    <xf numFmtId="165" fontId="26" fillId="21" borderId="3" xfId="0" applyNumberFormat="1" applyFont="1" applyFill="1" applyBorder="1" applyAlignment="1" applyProtection="1">
      <alignment horizontal="center" wrapText="1"/>
      <protection locked="0"/>
    </xf>
    <xf numFmtId="167" fontId="26" fillId="21" borderId="4" xfId="0" applyNumberFormat="1" applyFont="1" applyFill="1" applyBorder="1" applyAlignment="1">
      <alignment wrapText="1"/>
    </xf>
    <xf numFmtId="165" fontId="26" fillId="21" borderId="3" xfId="0" applyNumberFormat="1" applyFont="1" applyFill="1" applyBorder="1" applyAlignment="1">
      <alignment horizontal="center" wrapText="1"/>
    </xf>
    <xf numFmtId="167" fontId="25" fillId="21" borderId="4" xfId="0" applyNumberFormat="1" applyFont="1" applyFill="1" applyBorder="1" applyAlignment="1" applyProtection="1">
      <alignment wrapText="1"/>
    </xf>
    <xf numFmtId="165" fontId="26" fillId="22" borderId="3" xfId="0" applyNumberFormat="1" applyFont="1" applyFill="1" applyBorder="1" applyAlignment="1" applyProtection="1">
      <alignment horizontal="center" wrapText="1"/>
      <protection locked="0"/>
    </xf>
    <xf numFmtId="167" fontId="26" fillId="22" borderId="4" xfId="0" applyNumberFormat="1" applyFont="1" applyFill="1" applyBorder="1" applyAlignment="1">
      <alignment wrapText="1"/>
    </xf>
    <xf numFmtId="165" fontId="26" fillId="22" borderId="3" xfId="0" applyNumberFormat="1" applyFont="1" applyFill="1" applyBorder="1" applyAlignment="1">
      <alignment horizontal="center" wrapText="1"/>
    </xf>
    <xf numFmtId="167" fontId="25" fillId="22" borderId="4" xfId="0" applyNumberFormat="1" applyFont="1" applyFill="1" applyBorder="1" applyAlignment="1" applyProtection="1">
      <alignment wrapText="1"/>
    </xf>
    <xf numFmtId="165" fontId="26" fillId="19" borderId="3" xfId="0" applyNumberFormat="1" applyFont="1" applyFill="1" applyBorder="1" applyAlignment="1" applyProtection="1">
      <alignment horizontal="center" wrapText="1"/>
      <protection locked="0"/>
    </xf>
    <xf numFmtId="167" fontId="26" fillId="19" borderId="4" xfId="0" applyNumberFormat="1" applyFont="1" applyFill="1" applyBorder="1" applyAlignment="1">
      <alignment wrapText="1"/>
    </xf>
    <xf numFmtId="165" fontId="26" fillId="19" borderId="3" xfId="0" applyNumberFormat="1" applyFont="1" applyFill="1" applyBorder="1" applyAlignment="1">
      <alignment horizontal="center" wrapText="1"/>
    </xf>
    <xf numFmtId="167" fontId="25" fillId="19" borderId="4" xfId="0" applyNumberFormat="1" applyFont="1" applyFill="1" applyBorder="1" applyAlignment="1" applyProtection="1">
      <alignment wrapText="1"/>
    </xf>
    <xf numFmtId="165" fontId="26" fillId="23" borderId="3" xfId="0" applyNumberFormat="1" applyFont="1" applyFill="1" applyBorder="1" applyAlignment="1" applyProtection="1">
      <alignment horizontal="center" wrapText="1"/>
      <protection locked="0"/>
    </xf>
    <xf numFmtId="167" fontId="26" fillId="23" borderId="4" xfId="0" applyNumberFormat="1" applyFont="1" applyFill="1" applyBorder="1" applyAlignment="1">
      <alignment wrapText="1"/>
    </xf>
    <xf numFmtId="165" fontId="26" fillId="23" borderId="3" xfId="0" applyNumberFormat="1" applyFont="1" applyFill="1" applyBorder="1" applyAlignment="1">
      <alignment horizontal="center" wrapText="1"/>
    </xf>
    <xf numFmtId="167" fontId="25" fillId="23" borderId="4" xfId="0" applyNumberFormat="1" applyFont="1" applyFill="1" applyBorder="1" applyAlignment="1" applyProtection="1">
      <alignment wrapText="1"/>
    </xf>
    <xf numFmtId="165" fontId="26" fillId="24" borderId="3" xfId="0" applyNumberFormat="1" applyFont="1" applyFill="1" applyBorder="1" applyAlignment="1" applyProtection="1">
      <alignment horizontal="center" wrapText="1"/>
      <protection locked="0"/>
    </xf>
    <xf numFmtId="167" fontId="26" fillId="24" borderId="4" xfId="0" applyNumberFormat="1" applyFont="1" applyFill="1" applyBorder="1" applyAlignment="1">
      <alignment wrapText="1"/>
    </xf>
    <xf numFmtId="165" fontId="26" fillId="24" borderId="3" xfId="0" applyNumberFormat="1" applyFont="1" applyFill="1" applyBorder="1" applyAlignment="1">
      <alignment horizontal="center" wrapText="1"/>
    </xf>
    <xf numFmtId="165" fontId="26" fillId="15" borderId="3" xfId="0" applyNumberFormat="1" applyFont="1" applyFill="1" applyBorder="1" applyAlignment="1" applyProtection="1">
      <alignment horizontal="center" wrapText="1"/>
      <protection locked="0"/>
    </xf>
    <xf numFmtId="167" fontId="26" fillId="15" borderId="4" xfId="0" applyNumberFormat="1" applyFont="1" applyFill="1" applyBorder="1" applyAlignment="1">
      <alignment wrapText="1"/>
    </xf>
    <xf numFmtId="165" fontId="26" fillId="15" borderId="3" xfId="0" applyNumberFormat="1" applyFont="1" applyFill="1" applyBorder="1" applyAlignment="1">
      <alignment horizontal="center" wrapText="1"/>
    </xf>
    <xf numFmtId="167" fontId="25" fillId="15" borderId="4" xfId="0" applyNumberFormat="1" applyFont="1" applyFill="1" applyBorder="1" applyAlignment="1" applyProtection="1">
      <alignment wrapText="1"/>
    </xf>
    <xf numFmtId="165" fontId="26" fillId="25" borderId="3" xfId="0" applyNumberFormat="1" applyFont="1" applyFill="1" applyBorder="1" applyAlignment="1" applyProtection="1">
      <alignment horizontal="center" wrapText="1"/>
      <protection locked="0"/>
    </xf>
    <xf numFmtId="167" fontId="26" fillId="25" borderId="4" xfId="0" applyNumberFormat="1" applyFont="1" applyFill="1" applyBorder="1" applyAlignment="1">
      <alignment wrapText="1"/>
    </xf>
    <xf numFmtId="165" fontId="26" fillId="25" borderId="3" xfId="0" applyNumberFormat="1" applyFont="1" applyFill="1" applyBorder="1" applyAlignment="1">
      <alignment horizontal="center" wrapText="1"/>
    </xf>
    <xf numFmtId="167" fontId="25" fillId="25" borderId="4" xfId="0" applyNumberFormat="1" applyFont="1" applyFill="1" applyBorder="1" applyAlignment="1" applyProtection="1">
      <alignment wrapText="1"/>
    </xf>
    <xf numFmtId="167" fontId="26" fillId="4" borderId="7" xfId="0" applyNumberFormat="1" applyFont="1" applyFill="1" applyBorder="1" applyAlignment="1">
      <alignment wrapText="1"/>
    </xf>
    <xf numFmtId="165" fontId="26" fillId="16" borderId="8" xfId="0" applyNumberFormat="1" applyFont="1" applyFill="1" applyBorder="1" applyAlignment="1" applyProtection="1">
      <alignment wrapText="1"/>
      <protection locked="0"/>
    </xf>
    <xf numFmtId="167" fontId="26" fillId="16" borderId="7" xfId="0" applyNumberFormat="1" applyFont="1" applyFill="1" applyBorder="1" applyAlignment="1">
      <alignment wrapText="1"/>
    </xf>
    <xf numFmtId="165" fontId="26" fillId="16" borderId="8" xfId="0" applyNumberFormat="1" applyFont="1" applyFill="1" applyBorder="1" applyAlignment="1">
      <alignment wrapText="1"/>
    </xf>
    <xf numFmtId="165" fontId="26" fillId="20" borderId="8" xfId="0" applyNumberFormat="1" applyFont="1" applyFill="1" applyBorder="1" applyAlignment="1" applyProtection="1">
      <alignment wrapText="1"/>
      <protection locked="0"/>
    </xf>
    <xf numFmtId="167" fontId="26" fillId="20" borderId="7" xfId="0" applyNumberFormat="1" applyFont="1" applyFill="1" applyBorder="1" applyAlignment="1">
      <alignment wrapText="1"/>
    </xf>
    <xf numFmtId="165" fontId="26" fillId="20" borderId="8" xfId="0" applyNumberFormat="1" applyFont="1" applyFill="1" applyBorder="1" applyAlignment="1">
      <alignment wrapText="1"/>
    </xf>
    <xf numFmtId="165" fontId="26" fillId="21" borderId="8" xfId="0" applyNumberFormat="1" applyFont="1" applyFill="1" applyBorder="1" applyAlignment="1" applyProtection="1">
      <alignment wrapText="1"/>
      <protection locked="0"/>
    </xf>
    <xf numFmtId="167" fontId="26" fillId="21" borderId="7" xfId="0" applyNumberFormat="1" applyFont="1" applyFill="1" applyBorder="1" applyAlignment="1">
      <alignment wrapText="1"/>
    </xf>
    <xf numFmtId="165" fontId="26" fillId="21" borderId="8" xfId="0" applyNumberFormat="1" applyFont="1" applyFill="1" applyBorder="1" applyAlignment="1">
      <alignment wrapText="1"/>
    </xf>
    <xf numFmtId="165" fontId="26" fillId="22" borderId="8" xfId="0" applyNumberFormat="1" applyFont="1" applyFill="1" applyBorder="1" applyAlignment="1" applyProtection="1">
      <alignment wrapText="1"/>
      <protection locked="0"/>
    </xf>
    <xf numFmtId="167" fontId="26" fillId="22" borderId="7" xfId="0" applyNumberFormat="1" applyFont="1" applyFill="1" applyBorder="1" applyAlignment="1">
      <alignment wrapText="1"/>
    </xf>
    <xf numFmtId="165" fontId="26" fillId="22" borderId="8" xfId="0" applyNumberFormat="1" applyFont="1" applyFill="1" applyBorder="1" applyAlignment="1">
      <alignment wrapText="1"/>
    </xf>
    <xf numFmtId="165" fontId="26" fillId="19" borderId="8" xfId="0" applyNumberFormat="1" applyFont="1" applyFill="1" applyBorder="1" applyAlignment="1" applyProtection="1">
      <alignment wrapText="1"/>
      <protection locked="0"/>
    </xf>
    <xf numFmtId="167" fontId="26" fillId="19" borderId="7" xfId="0" applyNumberFormat="1" applyFont="1" applyFill="1" applyBorder="1" applyAlignment="1">
      <alignment wrapText="1"/>
    </xf>
    <xf numFmtId="165" fontId="26" fillId="19" borderId="8" xfId="0" applyNumberFormat="1" applyFont="1" applyFill="1" applyBorder="1" applyAlignment="1">
      <alignment wrapText="1"/>
    </xf>
    <xf numFmtId="165" fontId="26" fillId="23" borderId="8" xfId="0" applyNumberFormat="1" applyFont="1" applyFill="1" applyBorder="1" applyAlignment="1" applyProtection="1">
      <alignment wrapText="1"/>
      <protection locked="0"/>
    </xf>
    <xf numFmtId="167" fontId="26" fillId="23" borderId="7" xfId="0" applyNumberFormat="1" applyFont="1" applyFill="1" applyBorder="1" applyAlignment="1">
      <alignment wrapText="1"/>
    </xf>
    <xf numFmtId="165" fontId="26" fillId="23" borderId="8" xfId="0" applyNumberFormat="1" applyFont="1" applyFill="1" applyBorder="1" applyAlignment="1">
      <alignment wrapText="1"/>
    </xf>
    <xf numFmtId="165" fontId="26" fillId="24" borderId="8" xfId="0" applyNumberFormat="1" applyFont="1" applyFill="1" applyBorder="1" applyAlignment="1" applyProtection="1">
      <alignment wrapText="1"/>
      <protection locked="0"/>
    </xf>
    <xf numFmtId="167" fontId="26" fillId="24" borderId="7" xfId="0" applyNumberFormat="1" applyFont="1" applyFill="1" applyBorder="1" applyAlignment="1">
      <alignment wrapText="1"/>
    </xf>
    <xf numFmtId="165" fontId="26" fillId="24" borderId="8" xfId="0" applyNumberFormat="1" applyFont="1" applyFill="1" applyBorder="1" applyAlignment="1">
      <alignment wrapText="1"/>
    </xf>
    <xf numFmtId="165" fontId="26" fillId="15" borderId="8" xfId="0" applyNumberFormat="1" applyFont="1" applyFill="1" applyBorder="1" applyAlignment="1" applyProtection="1">
      <alignment wrapText="1"/>
      <protection locked="0"/>
    </xf>
    <xf numFmtId="167" fontId="26" fillId="15" borderId="7" xfId="0" applyNumberFormat="1" applyFont="1" applyFill="1" applyBorder="1" applyAlignment="1">
      <alignment wrapText="1"/>
    </xf>
    <xf numFmtId="165" fontId="26" fillId="15" borderId="8" xfId="0" applyNumberFormat="1" applyFont="1" applyFill="1" applyBorder="1" applyAlignment="1">
      <alignment wrapText="1"/>
    </xf>
    <xf numFmtId="165" fontId="26" fillId="25" borderId="8" xfId="0" applyNumberFormat="1" applyFont="1" applyFill="1" applyBorder="1" applyAlignment="1" applyProtection="1">
      <alignment wrapText="1"/>
      <protection locked="0"/>
    </xf>
    <xf numFmtId="167" fontId="26" fillId="25" borderId="7" xfId="0" applyNumberFormat="1" applyFont="1" applyFill="1" applyBorder="1" applyAlignment="1">
      <alignment wrapText="1"/>
    </xf>
    <xf numFmtId="165" fontId="26" fillId="25" borderId="8" xfId="0" applyNumberFormat="1" applyFont="1" applyFill="1" applyBorder="1" applyAlignment="1">
      <alignment wrapText="1"/>
    </xf>
    <xf numFmtId="167" fontId="25" fillId="3" borderId="16" xfId="0" applyNumberFormat="1" applyFont="1" applyFill="1" applyBorder="1" applyAlignment="1">
      <alignment wrapText="1"/>
    </xf>
    <xf numFmtId="167" fontId="26" fillId="0" borderId="4" xfId="0" applyNumberFormat="1" applyFont="1" applyBorder="1" applyAlignment="1" applyProtection="1">
      <alignment horizontal="right" wrapText="1"/>
      <protection locked="0"/>
    </xf>
    <xf numFmtId="14" fontId="25" fillId="0" borderId="9" xfId="0" applyNumberFormat="1" applyFont="1" applyBorder="1" applyAlignment="1" applyProtection="1">
      <alignment wrapText="1"/>
      <protection locked="0"/>
    </xf>
    <xf numFmtId="167" fontId="25" fillId="0" borderId="3" xfId="0" applyNumberFormat="1" applyFont="1" applyFill="1" applyBorder="1" applyAlignment="1" applyProtection="1">
      <alignment horizontal="right" wrapText="1"/>
      <protection locked="0"/>
    </xf>
    <xf numFmtId="167" fontId="25" fillId="0" borderId="4" xfId="0" applyNumberFormat="1" applyFont="1" applyFill="1" applyBorder="1" applyAlignment="1" applyProtection="1">
      <alignment horizontal="right" wrapText="1"/>
      <protection locked="0"/>
    </xf>
    <xf numFmtId="167" fontId="25" fillId="0" borderId="2" xfId="0" applyNumberFormat="1" applyFont="1" applyFill="1" applyBorder="1" applyAlignment="1" applyProtection="1">
      <alignment horizontal="right" wrapText="1"/>
      <protection locked="0"/>
    </xf>
    <xf numFmtId="167" fontId="25" fillId="9" borderId="10" xfId="0" applyNumberFormat="1" applyFont="1" applyFill="1" applyBorder="1" applyAlignment="1" applyProtection="1">
      <alignment horizontal="right" wrapText="1"/>
      <protection locked="0"/>
    </xf>
    <xf numFmtId="167" fontId="25" fillId="9" borderId="11" xfId="0" applyNumberFormat="1" applyFont="1" applyFill="1" applyBorder="1" applyAlignment="1" applyProtection="1">
      <alignment horizontal="right" wrapText="1"/>
      <protection locked="0"/>
    </xf>
    <xf numFmtId="0" fontId="26" fillId="37" borderId="0" xfId="0" applyFont="1" applyFill="1" applyAlignment="1" applyProtection="1">
      <alignment wrapText="1"/>
      <protection locked="0"/>
    </xf>
    <xf numFmtId="0" fontId="26" fillId="37" borderId="0" xfId="0" applyFont="1" applyFill="1" applyBorder="1" applyAlignment="1" applyProtection="1">
      <alignment wrapText="1"/>
      <protection locked="0"/>
    </xf>
    <xf numFmtId="0" fontId="26" fillId="37" borderId="0" xfId="0" applyFont="1" applyFill="1" applyAlignment="1">
      <alignment wrapText="1"/>
    </xf>
    <xf numFmtId="0" fontId="25" fillId="37" borderId="0" xfId="0" applyFont="1" applyFill="1" applyAlignment="1">
      <alignment wrapText="1"/>
    </xf>
    <xf numFmtId="0" fontId="26" fillId="0" borderId="3" xfId="0" applyFont="1" applyBorder="1" applyAlignment="1" applyProtection="1">
      <alignment wrapText="1"/>
      <protection locked="0"/>
    </xf>
    <xf numFmtId="0" fontId="25" fillId="0" borderId="0" xfId="0" applyFont="1" applyBorder="1" applyAlignment="1" applyProtection="1">
      <alignment wrapText="1"/>
      <protection locked="0"/>
    </xf>
    <xf numFmtId="0" fontId="25" fillId="0" borderId="0" xfId="0" applyFont="1" applyAlignment="1" applyProtection="1">
      <alignment horizontal="right" wrapText="1"/>
      <protection locked="0"/>
    </xf>
    <xf numFmtId="0" fontId="0" fillId="0" borderId="0" xfId="0" applyAlignment="1">
      <alignment wrapText="1"/>
    </xf>
    <xf numFmtId="0" fontId="25" fillId="0" borderId="0" xfId="0" applyFont="1" applyFill="1" applyAlignment="1">
      <alignment wrapText="1"/>
    </xf>
    <xf numFmtId="4" fontId="25" fillId="0" borderId="0" xfId="0" applyNumberFormat="1" applyFont="1" applyAlignment="1" applyProtection="1">
      <alignment wrapText="1"/>
      <protection locked="0"/>
    </xf>
    <xf numFmtId="0" fontId="25" fillId="0" borderId="0" xfId="0" applyFont="1" applyAlignment="1" applyProtection="1">
      <alignment horizontal="center" wrapText="1"/>
      <protection locked="0"/>
    </xf>
    <xf numFmtId="0" fontId="30" fillId="0" borderId="0" xfId="0" applyFont="1" applyAlignment="1" applyProtection="1">
      <alignment wrapText="1"/>
      <protection locked="0"/>
    </xf>
    <xf numFmtId="0" fontId="25" fillId="0" borderId="0" xfId="0" applyFont="1" applyFill="1" applyBorder="1" applyAlignment="1">
      <alignment horizontal="left" wrapText="1"/>
    </xf>
    <xf numFmtId="4" fontId="25" fillId="0" borderId="0" xfId="0" applyNumberFormat="1" applyFont="1" applyBorder="1" applyAlignment="1" applyProtection="1">
      <alignment horizontal="left" wrapText="1"/>
      <protection locked="0"/>
    </xf>
    <xf numFmtId="0" fontId="25" fillId="0" borderId="0" xfId="0" applyNumberFormat="1" applyFont="1" applyFill="1" applyBorder="1" applyAlignment="1">
      <alignment horizontal="left" wrapText="1"/>
    </xf>
    <xf numFmtId="0" fontId="25" fillId="0" borderId="0" xfId="0" applyNumberFormat="1"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14" fontId="25" fillId="0" borderId="0" xfId="0" applyNumberFormat="1" applyFont="1" applyBorder="1" applyAlignment="1" applyProtection="1">
      <alignment horizontal="left" wrapText="1"/>
      <protection locked="0"/>
    </xf>
    <xf numFmtId="0" fontId="25" fillId="0" borderId="0" xfId="0" applyFont="1" applyBorder="1" applyAlignment="1" applyProtection="1">
      <alignment horizontal="center" wrapText="1"/>
      <protection locked="0"/>
    </xf>
    <xf numFmtId="0" fontId="25" fillId="0" borderId="0" xfId="0" applyFont="1" applyAlignment="1" applyProtection="1">
      <alignment horizontal="center" wrapText="1"/>
      <protection locked="0"/>
    </xf>
    <xf numFmtId="0" fontId="25" fillId="0" borderId="0" xfId="0" applyFont="1" applyBorder="1" applyAlignment="1" applyProtection="1">
      <alignment wrapText="1"/>
      <protection locked="0"/>
    </xf>
    <xf numFmtId="0" fontId="25" fillId="0" borderId="0" xfId="0" applyFont="1" applyAlignment="1" applyProtection="1">
      <alignment horizontal="center" wrapText="1"/>
      <protection locked="0"/>
    </xf>
    <xf numFmtId="0" fontId="25" fillId="2" borderId="12" xfId="0" applyFont="1" applyFill="1" applyBorder="1" applyAlignment="1" applyProtection="1">
      <alignment horizontal="left" wrapText="1"/>
      <protection locked="0"/>
    </xf>
    <xf numFmtId="167" fontId="25" fillId="2" borderId="2" xfId="0" applyNumberFormat="1" applyFont="1" applyFill="1" applyBorder="1" applyAlignment="1" applyProtection="1">
      <alignment wrapText="1"/>
      <protection locked="0"/>
    </xf>
    <xf numFmtId="167" fontId="25" fillId="0" borderId="0" xfId="0" applyNumberFormat="1" applyFont="1" applyFill="1" applyBorder="1" applyAlignment="1" applyProtection="1">
      <alignment wrapText="1"/>
      <protection locked="0"/>
    </xf>
    <xf numFmtId="0" fontId="6" fillId="0" borderId="0" xfId="0" applyFont="1" applyFill="1" applyBorder="1" applyAlignment="1" applyProtection="1">
      <alignment wrapText="1"/>
      <protection locked="0"/>
    </xf>
    <xf numFmtId="167" fontId="25" fillId="43" borderId="11" xfId="0" applyNumberFormat="1" applyFont="1" applyFill="1" applyBorder="1" applyAlignment="1" applyProtection="1">
      <alignment wrapText="1"/>
      <protection locked="0"/>
    </xf>
    <xf numFmtId="167" fontId="25" fillId="42" borderId="2" xfId="0" applyNumberFormat="1" applyFont="1" applyFill="1" applyBorder="1" applyAlignment="1" applyProtection="1">
      <alignment wrapText="1"/>
    </xf>
    <xf numFmtId="0" fontId="26" fillId="0" borderId="0" xfId="0" applyFont="1" applyFill="1" applyBorder="1" applyAlignment="1" applyProtection="1">
      <alignment horizontal="center" wrapText="1"/>
      <protection locked="0"/>
    </xf>
    <xf numFmtId="0" fontId="25" fillId="0" borderId="0" xfId="0" applyFont="1" applyBorder="1" applyAlignment="1" applyProtection="1">
      <alignment horizontal="center" wrapText="1"/>
      <protection locked="0"/>
    </xf>
    <xf numFmtId="164" fontId="25" fillId="20" borderId="6" xfId="9" applyNumberFormat="1" applyFont="1" applyFill="1" applyBorder="1" applyAlignment="1" applyProtection="1">
      <alignment horizontal="center" wrapText="1"/>
      <protection locked="0"/>
    </xf>
    <xf numFmtId="164" fontId="25" fillId="20" borderId="10" xfId="9" applyNumberFormat="1" applyFont="1" applyFill="1" applyBorder="1" applyAlignment="1" applyProtection="1">
      <alignment horizontal="center" wrapText="1"/>
      <protection locked="0"/>
    </xf>
    <xf numFmtId="0" fontId="25" fillId="0" borderId="0" xfId="0" applyFont="1" applyFill="1" applyAlignment="1">
      <alignment horizontal="right" wrapText="1"/>
    </xf>
    <xf numFmtId="0" fontId="26" fillId="14" borderId="0" xfId="0" applyFont="1" applyFill="1" applyAlignment="1" applyProtection="1">
      <alignment horizontal="center" wrapText="1"/>
      <protection locked="0"/>
    </xf>
    <xf numFmtId="0" fontId="4" fillId="0" borderId="9" xfId="0" applyFont="1" applyBorder="1" applyAlignment="1" applyProtection="1">
      <alignment horizontal="center" wrapText="1"/>
      <protection locked="0"/>
    </xf>
    <xf numFmtId="0" fontId="25" fillId="38" borderId="0" xfId="0" applyFont="1" applyFill="1" applyAlignment="1" applyProtection="1">
      <alignment wrapText="1"/>
      <protection locked="0"/>
    </xf>
    <xf numFmtId="165" fontId="26" fillId="0" borderId="3" xfId="0" applyNumberFormat="1" applyFont="1" applyFill="1" applyBorder="1" applyAlignment="1" applyProtection="1">
      <alignment horizontal="left" wrapText="1"/>
      <protection locked="0"/>
    </xf>
    <xf numFmtId="0" fontId="25" fillId="0" borderId="0" xfId="0" applyFont="1" applyBorder="1" applyAlignment="1" applyProtection="1">
      <alignment wrapText="1"/>
      <protection locked="0"/>
    </xf>
    <xf numFmtId="0" fontId="25" fillId="0" borderId="0" xfId="0" applyFont="1" applyBorder="1" applyAlignment="1" applyProtection="1">
      <alignment horizontal="left" wrapText="1"/>
      <protection locked="0"/>
    </xf>
    <xf numFmtId="167" fontId="4" fillId="0" borderId="9" xfId="0" applyNumberFormat="1" applyFont="1" applyBorder="1" applyAlignment="1" applyProtection="1">
      <alignment horizontal="center" wrapText="1"/>
      <protection locked="0"/>
    </xf>
    <xf numFmtId="165" fontId="26" fillId="0" borderId="3" xfId="0" applyNumberFormat="1" applyFont="1" applyFill="1" applyBorder="1" applyAlignment="1" applyProtection="1">
      <alignment horizontal="left" wrapText="1"/>
      <protection locked="0"/>
    </xf>
    <xf numFmtId="0" fontId="25" fillId="0" borderId="0" xfId="0" applyFont="1" applyFill="1" applyAlignment="1">
      <alignment horizontal="right" wrapText="1"/>
    </xf>
    <xf numFmtId="164" fontId="25" fillId="21" borderId="5" xfId="9" applyNumberFormat="1" applyFont="1" applyFill="1" applyBorder="1" applyAlignment="1" applyProtection="1">
      <alignment horizontal="center" wrapText="1"/>
      <protection locked="0"/>
    </xf>
    <xf numFmtId="164" fontId="25" fillId="21" borderId="6" xfId="9" applyNumberFormat="1" applyFont="1" applyFill="1" applyBorder="1" applyAlignment="1" applyProtection="1">
      <alignment horizontal="center" wrapText="1"/>
      <protection locked="0"/>
    </xf>
    <xf numFmtId="164" fontId="25" fillId="21" borderId="10" xfId="9" applyNumberFormat="1" applyFont="1" applyFill="1" applyBorder="1" applyAlignment="1" applyProtection="1">
      <alignment horizontal="center" wrapText="1"/>
      <protection locked="0"/>
    </xf>
    <xf numFmtId="164" fontId="25" fillId="0" borderId="0" xfId="0" applyNumberFormat="1" applyFont="1" applyFill="1" applyAlignment="1">
      <alignment wrapText="1"/>
    </xf>
    <xf numFmtId="167" fontId="25" fillId="0" borderId="16" xfId="0" applyNumberFormat="1" applyFont="1" applyFill="1" applyBorder="1" applyAlignment="1">
      <alignment wrapText="1"/>
    </xf>
    <xf numFmtId="167" fontId="26" fillId="17" borderId="0" xfId="0" applyNumberFormat="1" applyFont="1" applyFill="1" applyBorder="1" applyAlignment="1">
      <alignment wrapText="1"/>
    </xf>
    <xf numFmtId="167" fontId="25" fillId="22" borderId="3" xfId="0" applyNumberFormat="1" applyFont="1" applyFill="1" applyBorder="1" applyAlignment="1" applyProtection="1">
      <alignment wrapText="1"/>
    </xf>
    <xf numFmtId="167" fontId="26" fillId="17" borderId="3" xfId="0" applyNumberFormat="1" applyFont="1" applyFill="1" applyBorder="1" applyAlignment="1">
      <alignment wrapText="1"/>
    </xf>
    <xf numFmtId="167" fontId="25" fillId="17" borderId="16" xfId="0" applyNumberFormat="1" applyFont="1" applyFill="1" applyBorder="1" applyAlignment="1">
      <alignment wrapText="1"/>
    </xf>
    <xf numFmtId="167" fontId="25" fillId="46" borderId="0" xfId="0" applyNumberFormat="1" applyFont="1" applyFill="1" applyBorder="1" applyAlignment="1" applyProtection="1">
      <alignment wrapText="1"/>
      <protection locked="0"/>
    </xf>
    <xf numFmtId="0" fontId="26" fillId="46" borderId="0" xfId="0" applyFont="1" applyFill="1" applyBorder="1" applyAlignment="1" applyProtection="1">
      <alignment wrapText="1"/>
      <protection locked="0"/>
    </xf>
    <xf numFmtId="167" fontId="25" fillId="46" borderId="14" xfId="0" applyNumberFormat="1" applyFont="1" applyFill="1" applyBorder="1" applyAlignment="1" applyProtection="1">
      <alignment wrapText="1"/>
      <protection locked="0"/>
    </xf>
    <xf numFmtId="167" fontId="25" fillId="18" borderId="11" xfId="0" applyNumberFormat="1" applyFont="1" applyFill="1" applyBorder="1" applyAlignment="1" applyProtection="1">
      <alignment wrapText="1"/>
    </xf>
    <xf numFmtId="167" fontId="25" fillId="2" borderId="11" xfId="0" applyNumberFormat="1" applyFont="1" applyFill="1" applyBorder="1" applyAlignment="1" applyProtection="1">
      <alignment wrapText="1"/>
    </xf>
    <xf numFmtId="167" fontId="25" fillId="3" borderId="11" xfId="0" applyNumberFormat="1" applyFont="1" applyFill="1" applyBorder="1" applyAlignment="1" applyProtection="1">
      <alignment wrapText="1"/>
    </xf>
    <xf numFmtId="164" fontId="25" fillId="3" borderId="10" xfId="0" applyNumberFormat="1" applyFont="1" applyFill="1" applyBorder="1" applyAlignment="1" applyProtection="1">
      <alignment horizontal="right" wrapText="1"/>
    </xf>
    <xf numFmtId="167" fontId="25" fillId="3" borderId="11" xfId="0" applyNumberFormat="1" applyFont="1" applyFill="1" applyBorder="1" applyAlignment="1" applyProtection="1">
      <alignment horizontal="right" wrapText="1"/>
    </xf>
    <xf numFmtId="165" fontId="26" fillId="0" borderId="3" xfId="0" applyNumberFormat="1" applyFont="1" applyFill="1" applyBorder="1" applyAlignment="1" applyProtection="1">
      <alignment horizontal="left" wrapText="1"/>
    </xf>
    <xf numFmtId="0" fontId="26" fillId="0" borderId="4" xfId="0" applyNumberFormat="1" applyFont="1" applyFill="1" applyBorder="1" applyAlignment="1" applyProtection="1">
      <alignment horizontal="right" wrapText="1"/>
    </xf>
    <xf numFmtId="167" fontId="26" fillId="4" borderId="4" xfId="0" applyNumberFormat="1" applyFont="1" applyFill="1" applyBorder="1" applyAlignment="1" applyProtection="1">
      <alignment wrapText="1"/>
    </xf>
    <xf numFmtId="167" fontId="26" fillId="16" borderId="4" xfId="0" applyNumberFormat="1" applyFont="1" applyFill="1" applyBorder="1" applyAlignment="1" applyProtection="1">
      <alignment wrapText="1"/>
    </xf>
    <xf numFmtId="167" fontId="26" fillId="20" borderId="4" xfId="0" applyNumberFormat="1" applyFont="1" applyFill="1" applyBorder="1" applyAlignment="1" applyProtection="1">
      <alignment wrapText="1"/>
    </xf>
    <xf numFmtId="167" fontId="26" fillId="21" borderId="4" xfId="0" applyNumberFormat="1" applyFont="1" applyFill="1" applyBorder="1" applyAlignment="1" applyProtection="1">
      <alignment wrapText="1"/>
    </xf>
    <xf numFmtId="167" fontId="26" fillId="22" borderId="4" xfId="0" applyNumberFormat="1" applyFont="1" applyFill="1" applyBorder="1" applyAlignment="1" applyProtection="1">
      <alignment wrapText="1"/>
    </xf>
    <xf numFmtId="167" fontId="26" fillId="19" borderId="4" xfId="0" applyNumberFormat="1" applyFont="1" applyFill="1" applyBorder="1" applyAlignment="1" applyProtection="1">
      <alignment wrapText="1"/>
    </xf>
    <xf numFmtId="167" fontId="26" fillId="23" borderId="4" xfId="0" applyNumberFormat="1" applyFont="1" applyFill="1" applyBorder="1" applyAlignment="1" applyProtection="1">
      <alignment wrapText="1"/>
    </xf>
    <xf numFmtId="167" fontId="26" fillId="24" borderId="4" xfId="0" applyNumberFormat="1" applyFont="1" applyFill="1" applyBorder="1" applyAlignment="1" applyProtection="1">
      <alignment wrapText="1"/>
    </xf>
    <xf numFmtId="167" fontId="26" fillId="15" borderId="4" xfId="0" applyNumberFormat="1" applyFont="1" applyFill="1" applyBorder="1" applyAlignment="1" applyProtection="1">
      <alignment wrapText="1"/>
    </xf>
    <xf numFmtId="167" fontId="26" fillId="25" borderId="4" xfId="0" applyNumberFormat="1" applyFont="1" applyFill="1" applyBorder="1" applyAlignment="1" applyProtection="1">
      <alignment wrapText="1"/>
    </xf>
    <xf numFmtId="167" fontId="25" fillId="17" borderId="2" xfId="0" applyNumberFormat="1" applyFont="1" applyFill="1" applyBorder="1" applyAlignment="1" applyProtection="1">
      <alignment wrapText="1"/>
    </xf>
    <xf numFmtId="167" fontId="26" fillId="17" borderId="2" xfId="0" applyNumberFormat="1" applyFont="1" applyFill="1" applyBorder="1" applyAlignment="1" applyProtection="1">
      <alignment wrapText="1"/>
    </xf>
    <xf numFmtId="0" fontId="25" fillId="3" borderId="5" xfId="0" applyFont="1" applyFill="1" applyBorder="1" applyAlignment="1" applyProtection="1">
      <alignment horizontal="left" wrapText="1"/>
      <protection locked="0"/>
    </xf>
    <xf numFmtId="0" fontId="25" fillId="3" borderId="6" xfId="0" applyFont="1" applyFill="1" applyBorder="1" applyAlignment="1" applyProtection="1">
      <alignment horizontal="left" wrapText="1"/>
      <protection locked="0"/>
    </xf>
    <xf numFmtId="0" fontId="25" fillId="3" borderId="10" xfId="0" applyFont="1" applyFill="1" applyBorder="1" applyAlignment="1" applyProtection="1">
      <alignment horizontal="left" wrapText="1"/>
      <protection locked="0"/>
    </xf>
    <xf numFmtId="0" fontId="26" fillId="0" borderId="0" xfId="0" applyFont="1" applyBorder="1" applyAlignment="1" applyProtection="1">
      <alignment horizontal="center" wrapText="1"/>
      <protection locked="0"/>
    </xf>
    <xf numFmtId="0" fontId="26" fillId="0" borderId="4" xfId="0" applyFont="1" applyBorder="1" applyAlignment="1" applyProtection="1">
      <alignment horizontal="center" wrapText="1"/>
      <protection locked="0"/>
    </xf>
    <xf numFmtId="0" fontId="26" fillId="0" borderId="8" xfId="0" applyFont="1" applyBorder="1" applyAlignment="1" applyProtection="1">
      <alignment horizontal="center" wrapText="1"/>
      <protection locked="0"/>
    </xf>
    <xf numFmtId="0" fontId="26" fillId="0" borderId="9" xfId="0" applyFont="1" applyBorder="1" applyAlignment="1" applyProtection="1">
      <alignment horizontal="center" wrapText="1"/>
      <protection locked="0"/>
    </xf>
    <xf numFmtId="0" fontId="26" fillId="0" borderId="9" xfId="0" applyFont="1" applyBorder="1" applyAlignment="1">
      <alignment horizontal="center" wrapText="1"/>
    </xf>
    <xf numFmtId="0" fontId="26" fillId="0" borderId="7" xfId="0" applyFont="1" applyBorder="1" applyAlignment="1">
      <alignment horizontal="center" wrapText="1"/>
    </xf>
    <xf numFmtId="0" fontId="25" fillId="0" borderId="12" xfId="0" applyFont="1" applyFill="1" applyBorder="1" applyAlignment="1" applyProtection="1">
      <alignment horizontal="left" wrapText="1"/>
      <protection locked="0"/>
    </xf>
    <xf numFmtId="0" fontId="25" fillId="0" borderId="13" xfId="0" applyFont="1" applyFill="1" applyBorder="1" applyAlignment="1" applyProtection="1">
      <alignment horizontal="left" wrapText="1"/>
      <protection locked="0"/>
    </xf>
    <xf numFmtId="0" fontId="26" fillId="0" borderId="3" xfId="0" applyFont="1" applyBorder="1" applyAlignment="1" applyProtection="1">
      <alignment horizontal="center" wrapText="1"/>
      <protection locked="0"/>
    </xf>
    <xf numFmtId="165" fontId="26" fillId="0" borderId="8" xfId="0" applyNumberFormat="1" applyFont="1" applyFill="1" applyBorder="1" applyAlignment="1" applyProtection="1">
      <alignment horizontal="center" wrapText="1"/>
      <protection locked="0"/>
    </xf>
    <xf numFmtId="165" fontId="26" fillId="0" borderId="9" xfId="0" applyNumberFormat="1" applyFont="1" applyFill="1" applyBorder="1" applyAlignment="1" applyProtection="1">
      <alignment horizontal="center" wrapText="1"/>
      <protection locked="0"/>
    </xf>
    <xf numFmtId="165" fontId="26" fillId="0" borderId="7" xfId="0" applyNumberFormat="1" applyFont="1" applyFill="1" applyBorder="1" applyAlignment="1" applyProtection="1">
      <alignment horizontal="center" wrapText="1"/>
      <protection locked="0"/>
    </xf>
    <xf numFmtId="0" fontId="25" fillId="0" borderId="13" xfId="0" applyFont="1" applyFill="1" applyBorder="1" applyAlignment="1" applyProtection="1">
      <alignment horizontal="center" wrapText="1"/>
      <protection locked="0"/>
    </xf>
    <xf numFmtId="0" fontId="25" fillId="0" borderId="14" xfId="0" applyFont="1" applyFill="1" applyBorder="1" applyAlignment="1" applyProtection="1">
      <alignment horizontal="center" wrapText="1"/>
      <protection locked="0"/>
    </xf>
    <xf numFmtId="0" fontId="26" fillId="0" borderId="0" xfId="0" applyNumberFormat="1" applyFont="1" applyBorder="1" applyAlignment="1" applyProtection="1">
      <alignment horizontal="right" wrapText="1"/>
      <protection locked="0"/>
    </xf>
    <xf numFmtId="0" fontId="26" fillId="0" borderId="4" xfId="0" applyNumberFormat="1" applyFont="1" applyBorder="1" applyAlignment="1" applyProtection="1">
      <alignment horizontal="right" wrapText="1"/>
      <protection locked="0"/>
    </xf>
    <xf numFmtId="0" fontId="26" fillId="0" borderId="3" xfId="0" applyFont="1" applyBorder="1" applyAlignment="1" applyProtection="1">
      <alignment horizontal="left" wrapText="1"/>
      <protection locked="0"/>
    </xf>
    <xf numFmtId="0" fontId="26" fillId="0" borderId="0" xfId="0" applyFont="1" applyBorder="1" applyAlignment="1" applyProtection="1">
      <alignment wrapText="1"/>
      <protection locked="0"/>
    </xf>
    <xf numFmtId="0" fontId="26" fillId="0" borderId="4" xfId="0" applyFont="1" applyBorder="1" applyAlignment="1" applyProtection="1">
      <alignment wrapText="1"/>
      <protection locked="0"/>
    </xf>
    <xf numFmtId="0" fontId="25" fillId="2" borderId="5" xfId="0" applyFont="1" applyFill="1" applyBorder="1" applyAlignment="1" applyProtection="1">
      <alignment horizontal="right" wrapText="1"/>
      <protection locked="0"/>
    </xf>
    <xf numFmtId="0" fontId="25" fillId="2" borderId="6" xfId="0" applyFont="1" applyFill="1" applyBorder="1" applyAlignment="1" applyProtection="1">
      <alignment horizontal="right" wrapText="1"/>
      <protection locked="0"/>
    </xf>
    <xf numFmtId="0" fontId="25" fillId="2" borderId="10" xfId="0" applyFont="1" applyFill="1" applyBorder="1" applyAlignment="1" applyProtection="1">
      <alignment horizontal="right" wrapText="1"/>
      <protection locked="0"/>
    </xf>
    <xf numFmtId="0" fontId="25" fillId="0" borderId="12" xfId="0" applyFont="1" applyBorder="1" applyAlignment="1" applyProtection="1">
      <alignment wrapText="1"/>
      <protection locked="0"/>
    </xf>
    <xf numFmtId="0" fontId="26" fillId="0" borderId="13" xfId="0" applyFont="1" applyBorder="1" applyAlignment="1">
      <alignment wrapText="1"/>
    </xf>
    <xf numFmtId="0" fontId="26" fillId="0" borderId="14" xfId="0" applyFont="1" applyBorder="1" applyAlignment="1">
      <alignment wrapText="1"/>
    </xf>
    <xf numFmtId="0" fontId="26" fillId="0" borderId="9" xfId="0" applyFont="1" applyBorder="1" applyAlignment="1" applyProtection="1">
      <alignment wrapText="1"/>
      <protection locked="0"/>
    </xf>
    <xf numFmtId="0" fontId="26" fillId="0" borderId="9" xfId="0" applyFont="1" applyBorder="1" applyAlignment="1">
      <alignment wrapText="1"/>
    </xf>
    <xf numFmtId="0" fontId="26" fillId="0" borderId="7" xfId="0" applyFont="1" applyBorder="1" applyAlignment="1">
      <alignment wrapText="1"/>
    </xf>
    <xf numFmtId="0" fontId="26" fillId="0" borderId="6" xfId="0" applyFont="1" applyBorder="1" applyAlignment="1" applyProtection="1">
      <alignment wrapText="1"/>
      <protection locked="0"/>
    </xf>
    <xf numFmtId="0" fontId="26" fillId="0" borderId="6" xfId="0" applyFont="1" applyBorder="1" applyAlignment="1">
      <alignment wrapText="1"/>
    </xf>
    <xf numFmtId="0" fontId="26" fillId="0" borderId="10" xfId="0" applyFont="1" applyBorder="1" applyAlignment="1">
      <alignment wrapText="1"/>
    </xf>
    <xf numFmtId="0" fontId="25" fillId="0" borderId="12" xfId="0" applyFont="1" applyFill="1" applyBorder="1" applyAlignment="1" applyProtection="1">
      <alignment wrapText="1"/>
      <protection locked="0"/>
    </xf>
    <xf numFmtId="0" fontId="26" fillId="0" borderId="8" xfId="0" applyFont="1" applyBorder="1" applyAlignment="1" applyProtection="1">
      <alignment horizontal="left" wrapText="1"/>
      <protection locked="0"/>
    </xf>
    <xf numFmtId="0" fontId="26" fillId="0" borderId="9" xfId="0" applyFont="1" applyBorder="1" applyAlignment="1">
      <alignment horizontal="left" wrapText="1"/>
    </xf>
    <xf numFmtId="0" fontId="25" fillId="0" borderId="3" xfId="0" applyFont="1" applyBorder="1" applyAlignment="1" applyProtection="1">
      <alignment horizontal="left" wrapText="1"/>
      <protection locked="0"/>
    </xf>
    <xf numFmtId="0" fontId="25" fillId="0" borderId="0" xfId="0" applyFont="1" applyBorder="1" applyAlignment="1">
      <alignment horizontal="left" wrapText="1"/>
    </xf>
    <xf numFmtId="0" fontId="25" fillId="0" borderId="0" xfId="0" applyFont="1" applyBorder="1" applyAlignment="1">
      <alignment horizontal="center" wrapText="1"/>
    </xf>
    <xf numFmtId="167" fontId="26" fillId="0" borderId="0" xfId="0" applyNumberFormat="1" applyFont="1" applyFill="1" applyBorder="1" applyAlignment="1" applyProtection="1">
      <alignment horizontal="center" wrapText="1"/>
      <protection locked="0"/>
    </xf>
    <xf numFmtId="0" fontId="25" fillId="2" borderId="5" xfId="0" applyFont="1" applyFill="1" applyBorder="1" applyAlignment="1">
      <alignment horizontal="right" wrapText="1"/>
    </xf>
    <xf numFmtId="0" fontId="25" fillId="2" borderId="6" xfId="0" applyFont="1" applyFill="1" applyBorder="1" applyAlignment="1">
      <alignment horizontal="right" wrapText="1"/>
    </xf>
    <xf numFmtId="0" fontId="25" fillId="2" borderId="10" xfId="0" applyFont="1" applyFill="1" applyBorder="1" applyAlignment="1">
      <alignment horizontal="right" wrapText="1"/>
    </xf>
    <xf numFmtId="167" fontId="26" fillId="0" borderId="0" xfId="0" applyNumberFormat="1" applyFont="1" applyFill="1" applyBorder="1" applyAlignment="1">
      <alignment horizontal="center" wrapText="1"/>
    </xf>
    <xf numFmtId="167" fontId="26" fillId="4" borderId="3" xfId="0" applyNumberFormat="1" applyFont="1" applyFill="1" applyBorder="1" applyAlignment="1" applyProtection="1">
      <alignment wrapText="1"/>
      <protection locked="0"/>
    </xf>
    <xf numFmtId="0" fontId="26" fillId="4" borderId="4" xfId="0" applyFont="1" applyFill="1" applyBorder="1" applyAlignment="1" applyProtection="1">
      <alignment wrapText="1"/>
      <protection locked="0"/>
    </xf>
    <xf numFmtId="0" fontId="26" fillId="0" borderId="3" xfId="0" applyFont="1" applyBorder="1" applyAlignment="1" applyProtection="1">
      <alignment wrapText="1"/>
      <protection locked="0"/>
    </xf>
    <xf numFmtId="0" fontId="26" fillId="0" borderId="0" xfId="0" applyFont="1" applyBorder="1" applyAlignment="1">
      <alignment horizontal="left" wrapText="1"/>
    </xf>
    <xf numFmtId="0" fontId="25" fillId="0" borderId="13" xfId="0" applyFont="1" applyBorder="1" applyAlignment="1" applyProtection="1">
      <alignment wrapText="1"/>
      <protection locked="0"/>
    </xf>
    <xf numFmtId="167" fontId="26" fillId="0" borderId="5" xfId="0" applyNumberFormat="1" applyFont="1" applyFill="1" applyBorder="1" applyAlignment="1" applyProtection="1">
      <alignment wrapText="1"/>
      <protection locked="0"/>
    </xf>
    <xf numFmtId="0" fontId="26" fillId="0" borderId="10" xfId="0" applyFont="1" applyBorder="1" applyAlignment="1" applyProtection="1">
      <alignment wrapText="1"/>
      <protection locked="0"/>
    </xf>
    <xf numFmtId="0" fontId="26" fillId="0" borderId="0"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0" borderId="14" xfId="0" applyFont="1" applyBorder="1" applyAlignment="1">
      <alignment vertical="center" wrapText="1"/>
    </xf>
    <xf numFmtId="0" fontId="25" fillId="0" borderId="0" xfId="0" applyFont="1" applyBorder="1" applyAlignment="1" applyProtection="1">
      <alignment horizontal="left" wrapText="1"/>
      <protection locked="0"/>
    </xf>
    <xf numFmtId="0" fontId="26" fillId="0" borderId="0" xfId="0" applyFont="1" applyAlignment="1">
      <alignment wrapText="1"/>
    </xf>
    <xf numFmtId="14" fontId="25" fillId="0" borderId="0" xfId="0" applyNumberFormat="1" applyFont="1" applyBorder="1" applyAlignment="1" applyProtection="1">
      <alignment horizontal="left" wrapText="1"/>
      <protection locked="0"/>
    </xf>
    <xf numFmtId="0" fontId="26" fillId="0" borderId="0" xfId="0" applyFont="1" applyAlignment="1">
      <alignment horizontal="left" wrapText="1"/>
    </xf>
    <xf numFmtId="167" fontId="25" fillId="0" borderId="0" xfId="0" applyNumberFormat="1" applyFont="1" applyBorder="1" applyAlignment="1" applyProtection="1">
      <alignment horizontal="left" wrapText="1"/>
      <protection locked="0"/>
    </xf>
    <xf numFmtId="0" fontId="6" fillId="0" borderId="0" xfId="0" applyFont="1" applyAlignment="1">
      <alignment horizontal="left" wrapText="1"/>
    </xf>
    <xf numFmtId="0" fontId="25" fillId="0" borderId="0" xfId="0" applyNumberFormat="1" applyFont="1" applyFill="1" applyBorder="1" applyAlignment="1">
      <alignment horizontal="left" wrapText="1"/>
    </xf>
    <xf numFmtId="0" fontId="25" fillId="0" borderId="9" xfId="0" applyNumberFormat="1" applyFont="1" applyFill="1" applyBorder="1" applyAlignment="1" applyProtection="1">
      <alignment horizontal="left" wrapText="1"/>
      <protection locked="0"/>
    </xf>
    <xf numFmtId="0" fontId="26" fillId="0" borderId="0" xfId="0" applyFont="1" applyFill="1" applyBorder="1" applyAlignment="1" applyProtection="1">
      <alignment wrapText="1"/>
    </xf>
    <xf numFmtId="0" fontId="6" fillId="0" borderId="0" xfId="0" applyFont="1" applyFill="1" applyBorder="1" applyAlignment="1">
      <alignment wrapText="1"/>
    </xf>
    <xf numFmtId="0" fontId="25" fillId="8" borderId="5" xfId="0" applyFont="1" applyFill="1" applyBorder="1" applyAlignment="1" applyProtection="1">
      <alignment horizontal="right" wrapText="1"/>
      <protection locked="0"/>
    </xf>
    <xf numFmtId="0" fontId="25" fillId="8" borderId="6" xfId="0" applyFont="1" applyFill="1" applyBorder="1" applyAlignment="1" applyProtection="1">
      <alignment horizontal="right" wrapText="1"/>
      <protection locked="0"/>
    </xf>
    <xf numFmtId="0" fontId="25" fillId="8" borderId="10" xfId="0" applyFont="1" applyFill="1" applyBorder="1" applyAlignment="1" applyProtection="1">
      <alignment horizontal="right" wrapText="1"/>
      <protection locked="0"/>
    </xf>
    <xf numFmtId="0" fontId="26" fillId="0" borderId="0" xfId="0" applyFont="1" applyBorder="1" applyAlignment="1" applyProtection="1">
      <alignment wrapText="1"/>
    </xf>
    <xf numFmtId="0" fontId="26" fillId="0" borderId="0" xfId="0" applyFont="1" applyBorder="1" applyAlignment="1">
      <alignment wrapText="1"/>
    </xf>
    <xf numFmtId="0" fontId="26" fillId="0" borderId="0" xfId="0" applyFont="1" applyFill="1" applyBorder="1" applyAlignment="1" applyProtection="1">
      <alignment horizontal="left" wrapText="1"/>
      <protection locked="0"/>
    </xf>
    <xf numFmtId="0" fontId="25" fillId="0" borderId="0" xfId="0" applyFont="1" applyBorder="1" applyAlignment="1" applyProtection="1">
      <alignment wrapText="1"/>
      <protection locked="0"/>
    </xf>
    <xf numFmtId="0" fontId="26" fillId="0" borderId="0" xfId="8" applyFont="1" applyFill="1" applyBorder="1" applyAlignment="1" applyProtection="1">
      <alignment horizontal="left" vertical="top" wrapText="1"/>
      <protection locked="0"/>
    </xf>
    <xf numFmtId="0" fontId="26" fillId="0" borderId="0" xfId="0" applyFont="1" applyBorder="1" applyAlignment="1" applyProtection="1">
      <alignment horizontal="left" wrapText="1"/>
      <protection locked="0"/>
    </xf>
    <xf numFmtId="14" fontId="25" fillId="0" borderId="9" xfId="0" applyNumberFormat="1" applyFont="1" applyBorder="1" applyAlignment="1" applyProtection="1">
      <alignment horizontal="center" wrapText="1"/>
      <protection locked="0"/>
    </xf>
    <xf numFmtId="0" fontId="25" fillId="0" borderId="13" xfId="0" applyFont="1" applyBorder="1" applyAlignment="1" applyProtection="1">
      <alignment horizontal="left" wrapText="1"/>
      <protection locked="0"/>
    </xf>
    <xf numFmtId="0" fontId="25" fillId="0" borderId="9" xfId="0" applyFont="1" applyBorder="1" applyAlignment="1" applyProtection="1">
      <alignment horizontal="left" wrapText="1"/>
      <protection locked="0"/>
    </xf>
    <xf numFmtId="0" fontId="26" fillId="0" borderId="0" xfId="0" applyFont="1" applyFill="1" applyBorder="1" applyAlignment="1">
      <alignment wrapText="1"/>
    </xf>
    <xf numFmtId="0" fontId="25" fillId="0" borderId="0" xfId="0" applyFont="1" applyBorder="1" applyAlignment="1" applyProtection="1">
      <alignment horizontal="center" wrapText="1"/>
      <protection locked="0"/>
    </xf>
    <xf numFmtId="167" fontId="25" fillId="2" borderId="5" xfId="0" applyNumberFormat="1" applyFont="1" applyFill="1" applyBorder="1" applyAlignment="1" applyProtection="1">
      <alignment wrapText="1"/>
      <protection locked="0"/>
    </xf>
    <xf numFmtId="0" fontId="6" fillId="0" borderId="10" xfId="0" applyFont="1" applyBorder="1" applyAlignment="1">
      <alignment wrapText="1"/>
    </xf>
    <xf numFmtId="0" fontId="25" fillId="0" borderId="5" xfId="0" applyFont="1" applyBorder="1" applyAlignment="1" applyProtection="1">
      <alignment horizontal="right" wrapText="1"/>
      <protection locked="0"/>
    </xf>
    <xf numFmtId="0" fontId="25" fillId="0" borderId="6" xfId="0" applyFont="1" applyBorder="1" applyAlignment="1" applyProtection="1">
      <alignment horizontal="right" wrapText="1"/>
      <protection locked="0"/>
    </xf>
    <xf numFmtId="0" fontId="25" fillId="0" borderId="10" xfId="0" applyFont="1" applyBorder="1" applyAlignment="1" applyProtection="1">
      <alignment horizontal="right" wrapText="1"/>
      <protection locked="0"/>
    </xf>
    <xf numFmtId="0" fontId="25" fillId="0" borderId="5" xfId="0" applyFont="1" applyFill="1" applyBorder="1" applyAlignment="1" applyProtection="1">
      <alignment horizontal="right" wrapText="1"/>
      <protection locked="0"/>
    </xf>
    <xf numFmtId="0" fontId="26" fillId="0" borderId="6" xfId="0" applyFont="1" applyBorder="1" applyAlignment="1" applyProtection="1">
      <alignment horizontal="right" wrapText="1"/>
      <protection locked="0"/>
    </xf>
    <xf numFmtId="0" fontId="26" fillId="0" borderId="10" xfId="0" applyFont="1" applyBorder="1" applyAlignment="1" applyProtection="1">
      <alignment horizontal="right" wrapText="1"/>
      <protection locked="0"/>
    </xf>
    <xf numFmtId="0" fontId="25" fillId="0" borderId="0" xfId="0" applyFont="1" applyFill="1" applyBorder="1" applyAlignment="1" applyProtection="1">
      <alignment horizontal="center" wrapText="1"/>
      <protection locked="0"/>
    </xf>
    <xf numFmtId="0" fontId="25" fillId="0" borderId="4" xfId="0" applyFont="1" applyFill="1" applyBorder="1" applyAlignment="1" applyProtection="1">
      <alignment horizontal="center" wrapText="1"/>
      <protection locked="0"/>
    </xf>
    <xf numFmtId="0" fontId="26" fillId="0" borderId="0" xfId="0" applyFont="1" applyBorder="1" applyAlignment="1" applyProtection="1">
      <alignment horizontal="left" wrapText="1"/>
    </xf>
    <xf numFmtId="0" fontId="26" fillId="0" borderId="0" xfId="0" applyFont="1" applyBorder="1" applyAlignment="1">
      <alignment horizontal="center" wrapText="1"/>
    </xf>
    <xf numFmtId="0" fontId="25" fillId="0" borderId="0" xfId="0" applyFont="1" applyBorder="1" applyAlignment="1" applyProtection="1">
      <alignment horizontal="right" wrapText="1"/>
      <protection locked="0"/>
    </xf>
    <xf numFmtId="0" fontId="25" fillId="0" borderId="13" xfId="0" applyFont="1" applyBorder="1" applyAlignment="1" applyProtection="1">
      <alignment horizontal="center" wrapText="1"/>
      <protection locked="0"/>
    </xf>
    <xf numFmtId="165" fontId="26" fillId="43" borderId="8" xfId="0" applyNumberFormat="1" applyFont="1" applyFill="1" applyBorder="1" applyAlignment="1" applyProtection="1">
      <alignment horizontal="center" wrapText="1"/>
      <protection locked="0"/>
    </xf>
    <xf numFmtId="165" fontId="26" fillId="43" borderId="9" xfId="0" applyNumberFormat="1" applyFont="1" applyFill="1" applyBorder="1" applyAlignment="1" applyProtection="1">
      <alignment horizontal="center" wrapText="1"/>
      <protection locked="0"/>
    </xf>
    <xf numFmtId="165" fontId="26" fillId="43" borderId="7" xfId="0" applyNumberFormat="1" applyFont="1" applyFill="1" applyBorder="1" applyAlignment="1" applyProtection="1">
      <alignment horizontal="center" wrapText="1"/>
      <protection locked="0"/>
    </xf>
    <xf numFmtId="0" fontId="25" fillId="43" borderId="5" xfId="0" applyFont="1" applyFill="1" applyBorder="1" applyAlignment="1" applyProtection="1">
      <alignment horizontal="right" wrapText="1"/>
      <protection locked="0"/>
    </xf>
    <xf numFmtId="0" fontId="25" fillId="43" borderId="6" xfId="0" applyFont="1" applyFill="1" applyBorder="1" applyAlignment="1" applyProtection="1">
      <alignment horizontal="right" wrapText="1"/>
      <protection locked="0"/>
    </xf>
    <xf numFmtId="0" fontId="25" fillId="43" borderId="10" xfId="0" applyFont="1" applyFill="1" applyBorder="1" applyAlignment="1" applyProtection="1">
      <alignment horizontal="right" wrapText="1"/>
      <protection locked="0"/>
    </xf>
    <xf numFmtId="167" fontId="26" fillId="43" borderId="5" xfId="0" applyNumberFormat="1" applyFont="1" applyFill="1" applyBorder="1" applyAlignment="1" applyProtection="1">
      <alignment wrapText="1"/>
      <protection locked="0"/>
    </xf>
    <xf numFmtId="0" fontId="26" fillId="43" borderId="10" xfId="0" applyFont="1" applyFill="1" applyBorder="1" applyAlignment="1" applyProtection="1">
      <alignment wrapText="1"/>
      <protection locked="0"/>
    </xf>
    <xf numFmtId="0" fontId="25" fillId="0" borderId="3" xfId="0" applyFont="1" applyBorder="1" applyAlignment="1" applyProtection="1">
      <alignment wrapText="1"/>
      <protection locked="0"/>
    </xf>
    <xf numFmtId="0" fontId="26" fillId="0" borderId="4" xfId="0" applyFont="1" applyBorder="1" applyAlignment="1">
      <alignment wrapText="1"/>
    </xf>
    <xf numFmtId="4" fontId="25" fillId="0" borderId="12" xfId="0" applyNumberFormat="1" applyFont="1" applyBorder="1" applyAlignment="1" applyProtection="1">
      <alignment horizontal="center" wrapText="1"/>
      <protection locked="0"/>
    </xf>
    <xf numFmtId="0" fontId="10" fillId="0" borderId="14" xfId="0" applyFont="1" applyBorder="1" applyAlignment="1">
      <alignment horizontal="center" wrapText="1"/>
    </xf>
    <xf numFmtId="167" fontId="25" fillId="2" borderId="3" xfId="0" applyNumberFormat="1" applyFont="1" applyFill="1" applyBorder="1" applyAlignment="1" applyProtection="1">
      <alignment wrapText="1"/>
      <protection locked="0"/>
    </xf>
    <xf numFmtId="167" fontId="25" fillId="3" borderId="5" xfId="0" applyNumberFormat="1" applyFont="1" applyFill="1" applyBorder="1" applyAlignment="1" applyProtection="1">
      <alignment horizontal="right" wrapText="1"/>
      <protection locked="0"/>
    </xf>
    <xf numFmtId="14" fontId="25" fillId="0" borderId="0" xfId="0" applyNumberFormat="1" applyFont="1" applyAlignment="1" applyProtection="1">
      <alignment horizontal="center" wrapText="1"/>
      <protection locked="0"/>
    </xf>
    <xf numFmtId="4" fontId="25" fillId="0" borderId="8" xfId="0" applyNumberFormat="1" applyFont="1" applyBorder="1" applyAlignment="1" applyProtection="1">
      <alignment horizontal="left" wrapText="1"/>
      <protection locked="0"/>
    </xf>
    <xf numFmtId="0" fontId="6" fillId="0" borderId="7" xfId="0" applyFont="1" applyBorder="1" applyAlignment="1">
      <alignment horizontal="left" wrapText="1"/>
    </xf>
    <xf numFmtId="167" fontId="25" fillId="8" borderId="5" xfId="0" applyNumberFormat="1" applyFont="1" applyFill="1" applyBorder="1" applyAlignment="1" applyProtection="1">
      <alignment wrapText="1"/>
      <protection locked="0"/>
    </xf>
    <xf numFmtId="0" fontId="26" fillId="8" borderId="10" xfId="0" applyFont="1" applyFill="1" applyBorder="1" applyAlignment="1">
      <alignment wrapText="1"/>
    </xf>
    <xf numFmtId="4" fontId="25" fillId="0" borderId="3" xfId="0" applyNumberFormat="1" applyFont="1" applyBorder="1" applyAlignment="1" applyProtection="1">
      <alignment horizontal="left" wrapText="1"/>
      <protection locked="0"/>
    </xf>
    <xf numFmtId="0" fontId="25" fillId="0" borderId="4" xfId="0" applyFont="1" applyBorder="1" applyAlignment="1">
      <alignment wrapText="1"/>
    </xf>
    <xf numFmtId="167" fontId="25" fillId="3" borderId="5" xfId="0" applyNumberFormat="1" applyFont="1" applyFill="1" applyBorder="1" applyAlignment="1" applyProtection="1">
      <alignment wrapText="1"/>
      <protection locked="0"/>
    </xf>
    <xf numFmtId="167" fontId="26" fillId="4" borderId="8" xfId="0" applyNumberFormat="1" applyFont="1" applyFill="1" applyBorder="1" applyAlignment="1" applyProtection="1">
      <alignment wrapText="1"/>
      <protection locked="0"/>
    </xf>
    <xf numFmtId="0" fontId="26" fillId="4" borderId="7" xfId="0" applyFont="1" applyFill="1" applyBorder="1" applyAlignment="1">
      <alignment wrapText="1"/>
    </xf>
    <xf numFmtId="167" fontId="26" fillId="0" borderId="5" xfId="0" applyNumberFormat="1" applyFont="1" applyFill="1" applyBorder="1" applyAlignment="1" applyProtection="1">
      <alignment horizontal="right" wrapText="1"/>
      <protection locked="0"/>
    </xf>
    <xf numFmtId="167" fontId="26" fillId="0" borderId="10" xfId="0" applyNumberFormat="1" applyFont="1" applyFill="1" applyBorder="1" applyAlignment="1" applyProtection="1">
      <alignment horizontal="right" wrapText="1"/>
      <protection locked="0"/>
    </xf>
    <xf numFmtId="0" fontId="25" fillId="0" borderId="15"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164" fontId="25" fillId="0" borderId="3" xfId="9" applyNumberFormat="1" applyFont="1" applyFill="1" applyBorder="1" applyAlignment="1" applyProtection="1">
      <alignment horizontal="left" wrapText="1"/>
    </xf>
    <xf numFmtId="164" fontId="25" fillId="0" borderId="4" xfId="9" applyNumberFormat="1" applyFont="1" applyFill="1" applyBorder="1" applyAlignment="1" applyProtection="1">
      <alignment horizontal="left" wrapText="1"/>
    </xf>
    <xf numFmtId="164" fontId="25" fillId="0" borderId="3" xfId="9" applyNumberFormat="1" applyFont="1" applyFill="1" applyBorder="1" applyAlignment="1" applyProtection="1">
      <alignment horizontal="left" wrapText="1"/>
      <protection locked="0"/>
    </xf>
    <xf numFmtId="164" fontId="25" fillId="0" borderId="4" xfId="9" applyNumberFormat="1" applyFont="1" applyFill="1" applyBorder="1" applyAlignment="1" applyProtection="1">
      <alignment horizontal="left" wrapText="1"/>
      <protection locked="0"/>
    </xf>
    <xf numFmtId="0" fontId="25" fillId="2" borderId="13" xfId="0" applyFont="1" applyFill="1" applyBorder="1" applyAlignment="1" applyProtection="1">
      <alignment horizontal="right" wrapText="1"/>
      <protection locked="0"/>
    </xf>
    <xf numFmtId="0" fontId="25" fillId="0" borderId="13" xfId="0" applyFont="1" applyBorder="1" applyAlignment="1">
      <alignment wrapText="1"/>
    </xf>
    <xf numFmtId="0" fontId="25" fillId="0" borderId="14" xfId="0" applyFont="1" applyBorder="1" applyAlignment="1">
      <alignment wrapText="1"/>
    </xf>
    <xf numFmtId="0" fontId="25" fillId="0" borderId="6" xfId="0" applyFont="1" applyFill="1" applyBorder="1" applyAlignment="1" applyProtection="1">
      <alignment horizontal="left" wrapText="1"/>
      <protection locked="0"/>
    </xf>
    <xf numFmtId="165" fontId="26" fillId="0" borderId="3" xfId="0" applyNumberFormat="1" applyFont="1" applyFill="1" applyBorder="1" applyAlignment="1" applyProtection="1">
      <alignment horizontal="left" wrapText="1"/>
      <protection locked="0"/>
    </xf>
    <xf numFmtId="0" fontId="30" fillId="0" borderId="0" xfId="0" applyFont="1" applyAlignment="1" applyProtection="1">
      <alignment wrapText="1"/>
      <protection locked="0"/>
    </xf>
    <xf numFmtId="0" fontId="25" fillId="0" borderId="0" xfId="0" applyFont="1" applyAlignment="1" applyProtection="1">
      <alignment horizontal="center" wrapText="1"/>
      <protection locked="0"/>
    </xf>
    <xf numFmtId="0" fontId="26" fillId="0" borderId="0" xfId="0" applyFont="1" applyAlignment="1">
      <alignment horizontal="center" wrapText="1"/>
    </xf>
    <xf numFmtId="0" fontId="26" fillId="0" borderId="3" xfId="0" applyFont="1" applyBorder="1" applyAlignment="1" applyProtection="1">
      <alignment wrapText="1"/>
    </xf>
    <xf numFmtId="0" fontId="26" fillId="0" borderId="13" xfId="0" applyFont="1" applyBorder="1" applyAlignment="1" applyProtection="1">
      <alignment wrapText="1"/>
      <protection locked="0"/>
    </xf>
    <xf numFmtId="0" fontId="26" fillId="0" borderId="14" xfId="0" applyFont="1" applyBorder="1" applyAlignment="1" applyProtection="1">
      <alignment wrapText="1"/>
      <protection locked="0"/>
    </xf>
    <xf numFmtId="0" fontId="26" fillId="0" borderId="0" xfId="0" applyFont="1" applyBorder="1" applyAlignment="1" applyProtection="1">
      <alignment horizontal="left" vertical="top" wrapText="1"/>
      <protection locked="0"/>
    </xf>
    <xf numFmtId="0" fontId="26" fillId="0" borderId="0" xfId="0" applyFont="1" applyFill="1" applyBorder="1" applyAlignment="1" applyProtection="1">
      <alignment horizontal="center" wrapText="1"/>
      <protection locked="0"/>
    </xf>
    <xf numFmtId="0" fontId="6" fillId="0" borderId="6" xfId="0" applyFont="1" applyBorder="1" applyAlignment="1">
      <alignment horizontal="right" wrapText="1"/>
    </xf>
    <xf numFmtId="0" fontId="6" fillId="0" borderId="10" xfId="0" applyFont="1" applyBorder="1" applyAlignment="1">
      <alignment horizontal="right" wrapText="1"/>
    </xf>
    <xf numFmtId="0" fontId="25" fillId="0" borderId="6" xfId="0" applyFont="1" applyFill="1" applyBorder="1" applyAlignment="1" applyProtection="1">
      <alignment horizontal="right" wrapText="1"/>
      <protection locked="0"/>
    </xf>
    <xf numFmtId="0" fontId="25" fillId="0" borderId="10" xfId="0" applyFont="1" applyFill="1" applyBorder="1" applyAlignment="1" applyProtection="1">
      <alignment horizontal="right" wrapText="1"/>
      <protection locked="0"/>
    </xf>
    <xf numFmtId="0" fontId="25" fillId="3" borderId="6" xfId="0" applyFont="1" applyFill="1" applyBorder="1" applyAlignment="1" applyProtection="1">
      <alignment horizontal="right" wrapText="1"/>
      <protection locked="0"/>
    </xf>
    <xf numFmtId="0" fontId="26" fillId="0" borderId="6" xfId="0" applyFont="1" applyBorder="1" applyAlignment="1">
      <alignment horizontal="right" wrapText="1"/>
    </xf>
    <xf numFmtId="0" fontId="25" fillId="0" borderId="12" xfId="0" applyFont="1" applyBorder="1" applyAlignment="1" applyProtection="1">
      <alignment horizontal="left" wrapText="1"/>
      <protection locked="0"/>
    </xf>
    <xf numFmtId="0" fontId="25" fillId="0" borderId="14" xfId="0" applyFont="1" applyBorder="1" applyAlignment="1" applyProtection="1">
      <alignment horizontal="left" wrapText="1"/>
      <protection locked="0"/>
    </xf>
    <xf numFmtId="0" fontId="25" fillId="0" borderId="9" xfId="0" applyFont="1" applyBorder="1" applyAlignment="1" applyProtection="1">
      <alignment horizontal="center" wrapText="1"/>
      <protection locked="0"/>
    </xf>
    <xf numFmtId="0" fontId="25" fillId="0" borderId="7" xfId="0" applyFont="1" applyBorder="1" applyAlignment="1" applyProtection="1">
      <alignment horizontal="center" wrapText="1"/>
      <protection locked="0"/>
    </xf>
    <xf numFmtId="0" fontId="26" fillId="0" borderId="0" xfId="0" applyFont="1" applyBorder="1" applyAlignment="1" applyProtection="1">
      <alignment horizontal="center" wrapText="1"/>
    </xf>
    <xf numFmtId="0" fontId="26" fillId="0" borderId="4" xfId="0" applyFont="1" applyBorder="1" applyAlignment="1" applyProtection="1">
      <alignment horizontal="center" wrapText="1"/>
    </xf>
    <xf numFmtId="0" fontId="26" fillId="0" borderId="7" xfId="0" applyFont="1" applyBorder="1" applyAlignment="1" applyProtection="1">
      <alignment horizontal="center" wrapText="1"/>
      <protection locked="0"/>
    </xf>
    <xf numFmtId="0" fontId="25" fillId="0" borderId="14" xfId="0" applyFont="1" applyBorder="1" applyAlignment="1" applyProtection="1">
      <alignment horizontal="center" wrapText="1"/>
      <protection locked="0"/>
    </xf>
    <xf numFmtId="0" fontId="25" fillId="0" borderId="4" xfId="0" applyFont="1" applyBorder="1" applyAlignment="1" applyProtection="1">
      <alignment horizontal="center" wrapText="1"/>
      <protection locked="0"/>
    </xf>
    <xf numFmtId="0" fontId="25" fillId="0" borderId="8" xfId="0" applyFont="1" applyBorder="1" applyAlignment="1" applyProtection="1">
      <alignment horizontal="center" wrapText="1"/>
      <protection locked="0"/>
    </xf>
    <xf numFmtId="0" fontId="25" fillId="0" borderId="14" xfId="0" applyFont="1" applyFill="1" applyBorder="1" applyAlignment="1" applyProtection="1">
      <alignment horizontal="left" wrapText="1"/>
      <protection locked="0"/>
    </xf>
    <xf numFmtId="0" fontId="26" fillId="0" borderId="5" xfId="0" applyFont="1" applyBorder="1" applyAlignment="1" applyProtection="1">
      <alignment horizontal="center" wrapText="1"/>
      <protection locked="0"/>
    </xf>
    <xf numFmtId="0" fontId="26" fillId="0" borderId="6" xfId="0" applyFont="1" applyBorder="1" applyAlignment="1" applyProtection="1">
      <alignment horizontal="center" wrapText="1"/>
      <protection locked="0"/>
    </xf>
    <xf numFmtId="0" fontId="26" fillId="0" borderId="10" xfId="0" applyFont="1" applyBorder="1" applyAlignment="1" applyProtection="1">
      <alignment horizontal="center" wrapText="1"/>
      <protection locked="0"/>
    </xf>
    <xf numFmtId="167" fontId="25" fillId="2" borderId="8" xfId="0" applyNumberFormat="1" applyFont="1" applyFill="1" applyBorder="1" applyAlignment="1" applyProtection="1">
      <alignment wrapText="1"/>
      <protection locked="0"/>
    </xf>
    <xf numFmtId="0" fontId="26" fillId="0" borderId="7" xfId="0" applyFont="1" applyBorder="1" applyAlignment="1" applyProtection="1">
      <alignment wrapText="1"/>
      <protection locked="0"/>
    </xf>
    <xf numFmtId="0" fontId="25" fillId="0" borderId="12" xfId="0" applyFont="1" applyBorder="1" applyAlignment="1" applyProtection="1">
      <alignment horizontal="center" wrapText="1"/>
      <protection locked="0"/>
    </xf>
    <xf numFmtId="0" fontId="6" fillId="0" borderId="14" xfId="0" applyFont="1" applyBorder="1" applyAlignment="1">
      <alignment horizontal="center" wrapText="1"/>
    </xf>
    <xf numFmtId="0" fontId="47" fillId="0" borderId="13" xfId="0" applyFont="1" applyBorder="1" applyAlignment="1" applyProtection="1">
      <alignment horizontal="center" wrapText="1"/>
      <protection locked="0"/>
    </xf>
    <xf numFmtId="0" fontId="47" fillId="0" borderId="0" xfId="0" applyFont="1" applyBorder="1" applyAlignment="1" applyProtection="1">
      <alignment horizontal="center" wrapText="1"/>
      <protection locked="0"/>
    </xf>
    <xf numFmtId="0" fontId="6" fillId="0" borderId="16" xfId="0" applyFont="1" applyBorder="1" applyAlignment="1">
      <alignment horizontal="center" vertical="center" wrapText="1"/>
    </xf>
    <xf numFmtId="0" fontId="25" fillId="0" borderId="6" xfId="0" applyFont="1" applyBorder="1" applyAlignment="1">
      <alignment wrapText="1"/>
    </xf>
    <xf numFmtId="0" fontId="25" fillId="0" borderId="9" xfId="0" applyFont="1" applyBorder="1" applyAlignment="1">
      <alignment wrapText="1"/>
    </xf>
    <xf numFmtId="0" fontId="25" fillId="0" borderId="7" xfId="0" applyFont="1" applyBorder="1" applyAlignment="1">
      <alignment wrapText="1"/>
    </xf>
    <xf numFmtId="0" fontId="12" fillId="0" borderId="0" xfId="0" applyFont="1" applyBorder="1" applyAlignment="1" applyProtection="1">
      <alignment wrapText="1"/>
      <protection locked="0"/>
    </xf>
    <xf numFmtId="0" fontId="12" fillId="0" borderId="4" xfId="0" applyFont="1" applyBorder="1" applyAlignment="1" applyProtection="1">
      <alignment wrapText="1"/>
      <protection locked="0"/>
    </xf>
    <xf numFmtId="0" fontId="20" fillId="2" borderId="5" xfId="0" applyFont="1" applyFill="1" applyBorder="1" applyAlignment="1">
      <alignment horizontal="right" wrapText="1"/>
    </xf>
    <xf numFmtId="0" fontId="20" fillId="2" borderId="6" xfId="0" applyFont="1" applyFill="1" applyBorder="1" applyAlignment="1">
      <alignment horizontal="right" wrapText="1"/>
    </xf>
    <xf numFmtId="0" fontId="20" fillId="2" borderId="10" xfId="0" applyFont="1" applyFill="1" applyBorder="1" applyAlignment="1">
      <alignment horizontal="right" wrapText="1"/>
    </xf>
    <xf numFmtId="0" fontId="12" fillId="4" borderId="4" xfId="0" applyFont="1" applyFill="1" applyBorder="1" applyAlignment="1" applyProtection="1">
      <alignment wrapText="1"/>
      <protection locked="0"/>
    </xf>
    <xf numFmtId="0" fontId="12" fillId="0" borderId="10" xfId="0" applyFont="1" applyBorder="1" applyAlignment="1" applyProtection="1">
      <alignment wrapText="1"/>
      <protection locked="0"/>
    </xf>
    <xf numFmtId="0" fontId="12" fillId="0" borderId="10" xfId="0" applyFont="1" applyBorder="1" applyAlignment="1" applyProtection="1">
      <alignment horizontal="right" wrapText="1"/>
      <protection locked="0"/>
    </xf>
    <xf numFmtId="0" fontId="0" fillId="0" borderId="14" xfId="0" applyBorder="1" applyAlignment="1">
      <alignment horizontal="center" wrapText="1"/>
    </xf>
    <xf numFmtId="0" fontId="0" fillId="0" borderId="7" xfId="0" applyBorder="1" applyAlignment="1">
      <alignment horizontal="left" wrapText="1"/>
    </xf>
    <xf numFmtId="0" fontId="12" fillId="0" borderId="7" xfId="0" applyFont="1" applyBorder="1" applyAlignment="1" applyProtection="1">
      <alignment wrapText="1"/>
      <protection locked="0"/>
    </xf>
    <xf numFmtId="0" fontId="12" fillId="8" borderId="10" xfId="0" applyFont="1" applyFill="1" applyBorder="1" applyAlignment="1">
      <alignment wrapText="1"/>
    </xf>
    <xf numFmtId="0" fontId="12" fillId="0" borderId="10" xfId="0" applyFont="1" applyBorder="1" applyAlignment="1">
      <alignment wrapText="1"/>
    </xf>
    <xf numFmtId="0" fontId="12" fillId="0" borderId="3" xfId="0" applyFont="1" applyBorder="1" applyAlignment="1" applyProtection="1">
      <alignment horizontal="center" wrapText="1"/>
      <protection locked="0"/>
    </xf>
    <xf numFmtId="0" fontId="12" fillId="0" borderId="0" xfId="0" applyFont="1" applyBorder="1" applyAlignment="1" applyProtection="1">
      <alignment horizontal="center" wrapText="1"/>
      <protection locked="0"/>
    </xf>
    <xf numFmtId="0" fontId="12" fillId="0" borderId="4" xfId="0" applyFont="1" applyBorder="1" applyAlignment="1" applyProtection="1">
      <alignment horizontal="center" wrapText="1"/>
      <protection locked="0"/>
    </xf>
    <xf numFmtId="0" fontId="20" fillId="0" borderId="5" xfId="0" applyFont="1" applyBorder="1" applyAlignment="1" applyProtection="1">
      <alignment horizontal="right" wrapText="1"/>
      <protection locked="0"/>
    </xf>
    <xf numFmtId="0" fontId="20" fillId="0" borderId="6" xfId="0" applyFont="1" applyBorder="1" applyAlignment="1" applyProtection="1">
      <alignment horizontal="right" wrapText="1"/>
      <protection locked="0"/>
    </xf>
    <xf numFmtId="0" fontId="20" fillId="0" borderId="10" xfId="0" applyFont="1" applyBorder="1" applyAlignment="1" applyProtection="1">
      <alignment horizontal="right" wrapText="1"/>
      <protection locked="0"/>
    </xf>
    <xf numFmtId="0" fontId="12" fillId="0" borderId="0" xfId="0" applyFont="1" applyBorder="1" applyAlignment="1" applyProtection="1">
      <alignment wrapText="1"/>
    </xf>
    <xf numFmtId="0" fontId="12" fillId="0" borderId="0" xfId="0" applyFont="1" applyBorder="1" applyAlignment="1">
      <alignment wrapText="1"/>
    </xf>
    <xf numFmtId="0" fontId="12" fillId="0" borderId="0" xfId="0" applyFont="1" applyBorder="1" applyAlignment="1">
      <alignment horizontal="center" wrapText="1"/>
    </xf>
    <xf numFmtId="0" fontId="12" fillId="0" borderId="0" xfId="0" applyFont="1" applyBorder="1" applyAlignment="1" applyProtection="1">
      <alignment horizontal="left" wrapText="1"/>
    </xf>
    <xf numFmtId="0" fontId="12" fillId="0" borderId="6" xfId="0" applyFont="1" applyBorder="1" applyAlignment="1" applyProtection="1">
      <alignment horizontal="right" wrapText="1"/>
      <protection locked="0"/>
    </xf>
    <xf numFmtId="0" fontId="12" fillId="0" borderId="0" xfId="0" applyFont="1" applyFill="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0" xfId="0" applyFont="1" applyAlignment="1">
      <alignment wrapText="1"/>
    </xf>
    <xf numFmtId="0" fontId="12" fillId="0" borderId="0" xfId="0" applyFont="1" applyFill="1" applyBorder="1" applyAlignment="1">
      <alignment wrapText="1"/>
    </xf>
    <xf numFmtId="0" fontId="0" fillId="0" borderId="16" xfId="0" applyBorder="1" applyAlignment="1">
      <alignment horizontal="center" vertical="center" wrapText="1"/>
    </xf>
    <xf numFmtId="0" fontId="0" fillId="0" borderId="0" xfId="0" applyFill="1" applyBorder="1" applyAlignment="1">
      <alignment wrapText="1"/>
    </xf>
    <xf numFmtId="167" fontId="25" fillId="6" borderId="5" xfId="0" applyNumberFormat="1" applyFont="1" applyFill="1" applyBorder="1" applyAlignment="1" applyProtection="1">
      <alignment wrapText="1"/>
      <protection locked="0"/>
    </xf>
    <xf numFmtId="0" fontId="26" fillId="6" borderId="5" xfId="0" applyFont="1" applyFill="1" applyBorder="1" applyAlignment="1" applyProtection="1">
      <alignment horizontal="left" wrapText="1"/>
      <protection locked="0"/>
    </xf>
    <xf numFmtId="0" fontId="26" fillId="6" borderId="6" xfId="0" applyFont="1" applyFill="1" applyBorder="1" applyAlignment="1" applyProtection="1">
      <alignment horizontal="left" wrapText="1"/>
      <protection locked="0"/>
    </xf>
    <xf numFmtId="0" fontId="26" fillId="6" borderId="10" xfId="0" applyFont="1" applyFill="1" applyBorder="1" applyAlignment="1" applyProtection="1">
      <alignment horizontal="left" wrapText="1"/>
      <protection locked="0"/>
    </xf>
    <xf numFmtId="0" fontId="12" fillId="0" borderId="0" xfId="0" applyNumberFormat="1" applyFont="1" applyBorder="1" applyAlignment="1" applyProtection="1">
      <alignment horizontal="right" wrapText="1"/>
      <protection locked="0"/>
    </xf>
    <xf numFmtId="0" fontId="12" fillId="0" borderId="4" xfId="0" applyNumberFormat="1" applyFont="1" applyBorder="1" applyAlignment="1" applyProtection="1">
      <alignment horizontal="right" wrapText="1"/>
      <protection locked="0"/>
    </xf>
    <xf numFmtId="0" fontId="26" fillId="0" borderId="9" xfId="0" applyNumberFormat="1" applyFont="1" applyBorder="1" applyAlignment="1" applyProtection="1">
      <alignment horizontal="right" wrapText="1"/>
      <protection locked="0"/>
    </xf>
    <xf numFmtId="0" fontId="12" fillId="0" borderId="9" xfId="0" applyNumberFormat="1" applyFont="1" applyBorder="1" applyAlignment="1" applyProtection="1">
      <alignment horizontal="right" wrapText="1"/>
      <protection locked="0"/>
    </xf>
    <xf numFmtId="0" fontId="12" fillId="0" borderId="7" xfId="0" applyNumberFormat="1" applyFont="1" applyBorder="1" applyAlignment="1" applyProtection="1">
      <alignment horizontal="right" wrapText="1"/>
      <protection locked="0"/>
    </xf>
    <xf numFmtId="0" fontId="25" fillId="2" borderId="9" xfId="0" applyFont="1" applyFill="1" applyBorder="1" applyAlignment="1" applyProtection="1">
      <alignment horizontal="right" wrapText="1"/>
      <protection locked="0"/>
    </xf>
    <xf numFmtId="0" fontId="12" fillId="0" borderId="9" xfId="0" applyFont="1" applyBorder="1" applyAlignment="1">
      <alignment wrapText="1"/>
    </xf>
    <xf numFmtId="0" fontId="12" fillId="0" borderId="7" xfId="0" applyFont="1" applyBorder="1" applyAlignment="1">
      <alignment wrapText="1"/>
    </xf>
    <xf numFmtId="0" fontId="12" fillId="0" borderId="0" xfId="0" applyFont="1" applyAlignment="1">
      <alignment horizont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3" xfId="0" applyFont="1" applyBorder="1" applyAlignment="1" applyProtection="1">
      <alignment wrapText="1"/>
      <protection locked="0"/>
    </xf>
    <xf numFmtId="0" fontId="12" fillId="0" borderId="14" xfId="0" applyFont="1" applyBorder="1" applyAlignment="1" applyProtection="1">
      <alignment wrapText="1"/>
      <protection locked="0"/>
    </xf>
    <xf numFmtId="0" fontId="12" fillId="0" borderId="0" xfId="0" applyFont="1" applyFill="1" applyBorder="1" applyAlignment="1" applyProtection="1">
      <alignment horizontal="center" wrapText="1"/>
      <protection locked="0"/>
    </xf>
    <xf numFmtId="0" fontId="20" fillId="0" borderId="5" xfId="0" applyFont="1" applyFill="1" applyBorder="1" applyAlignment="1" applyProtection="1">
      <alignment horizontal="right" wrapText="1"/>
      <protection locked="0"/>
    </xf>
    <xf numFmtId="0" fontId="20" fillId="0" borderId="6" xfId="0" applyFont="1" applyFill="1" applyBorder="1" applyAlignment="1" applyProtection="1">
      <alignment horizontal="right" wrapText="1"/>
      <protection locked="0"/>
    </xf>
    <xf numFmtId="0" fontId="20" fillId="0" borderId="10" xfId="0" applyFont="1" applyFill="1" applyBorder="1" applyAlignment="1" applyProtection="1">
      <alignment horizontal="right" wrapText="1"/>
      <protection locked="0"/>
    </xf>
    <xf numFmtId="167" fontId="26" fillId="21" borderId="3" xfId="0" applyNumberFormat="1" applyFont="1" applyFill="1" applyBorder="1" applyAlignment="1" applyProtection="1">
      <alignment wrapText="1"/>
      <protection locked="0"/>
    </xf>
    <xf numFmtId="0" fontId="26" fillId="21" borderId="4" xfId="0" applyFont="1" applyFill="1" applyBorder="1" applyAlignment="1" applyProtection="1">
      <alignment wrapText="1"/>
      <protection locked="0"/>
    </xf>
    <xf numFmtId="167" fontId="26" fillId="42" borderId="3" xfId="0" applyNumberFormat="1" applyFont="1" applyFill="1" applyBorder="1" applyAlignment="1" applyProtection="1">
      <alignment wrapText="1"/>
      <protection locked="0"/>
    </xf>
    <xf numFmtId="0" fontId="26" fillId="42" borderId="4" xfId="0" applyFont="1" applyFill="1" applyBorder="1" applyAlignment="1" applyProtection="1">
      <alignment wrapText="1"/>
      <protection locked="0"/>
    </xf>
    <xf numFmtId="0" fontId="25" fillId="0" borderId="0" xfId="0" applyFont="1" applyFill="1" applyAlignment="1">
      <alignment horizontal="center" wrapText="1"/>
    </xf>
    <xf numFmtId="164" fontId="25" fillId="16" borderId="5" xfId="9" applyNumberFormat="1" applyFont="1" applyFill="1" applyBorder="1" applyAlignment="1" applyProtection="1">
      <alignment horizontal="center" wrapText="1"/>
      <protection locked="0"/>
    </xf>
    <xf numFmtId="164" fontId="25" fillId="16" borderId="6" xfId="9" applyNumberFormat="1" applyFont="1" applyFill="1" applyBorder="1" applyAlignment="1" applyProtection="1">
      <alignment horizontal="center" wrapText="1"/>
      <protection locked="0"/>
    </xf>
    <xf numFmtId="164" fontId="25" fillId="16" borderId="10" xfId="9" applyNumberFormat="1" applyFont="1" applyFill="1" applyBorder="1" applyAlignment="1" applyProtection="1">
      <alignment horizontal="center" wrapText="1"/>
      <protection locked="0"/>
    </xf>
    <xf numFmtId="164" fontId="25" fillId="20" borderId="5" xfId="9" applyNumberFormat="1" applyFont="1" applyFill="1" applyBorder="1" applyAlignment="1" applyProtection="1">
      <alignment horizontal="center" wrapText="1"/>
      <protection locked="0"/>
    </xf>
    <xf numFmtId="164" fontId="25" fillId="20" borderId="6" xfId="9" applyNumberFormat="1" applyFont="1" applyFill="1" applyBorder="1" applyAlignment="1" applyProtection="1">
      <alignment horizontal="center" wrapText="1"/>
      <protection locked="0"/>
    </xf>
    <xf numFmtId="164" fontId="25" fillId="20" borderId="10" xfId="9" applyNumberFormat="1" applyFont="1" applyFill="1" applyBorder="1" applyAlignment="1" applyProtection="1">
      <alignment horizontal="center" wrapText="1"/>
      <protection locked="0"/>
    </xf>
    <xf numFmtId="0" fontId="50" fillId="0" borderId="8" xfId="8" applyFont="1" applyBorder="1" applyAlignment="1">
      <alignment horizontal="center"/>
    </xf>
    <xf numFmtId="0" fontId="50" fillId="0" borderId="9" xfId="8" applyFont="1" applyBorder="1" applyAlignment="1">
      <alignment horizontal="center"/>
    </xf>
    <xf numFmtId="167" fontId="26" fillId="44" borderId="3" xfId="0" applyNumberFormat="1" applyFont="1" applyFill="1" applyBorder="1" applyAlignment="1" applyProtection="1">
      <alignment wrapText="1"/>
      <protection locked="0"/>
    </xf>
    <xf numFmtId="0" fontId="26" fillId="44" borderId="4" xfId="0" applyFont="1" applyFill="1" applyBorder="1" applyAlignment="1" applyProtection="1">
      <alignment wrapText="1"/>
      <protection locked="0"/>
    </xf>
    <xf numFmtId="167" fontId="26" fillId="16" borderId="3" xfId="0" applyNumberFormat="1" applyFont="1" applyFill="1" applyBorder="1" applyAlignment="1" applyProtection="1">
      <alignment wrapText="1"/>
      <protection locked="0"/>
    </xf>
    <xf numFmtId="0" fontId="26" fillId="16" borderId="4" xfId="0" applyFont="1" applyFill="1" applyBorder="1" applyAlignment="1" applyProtection="1">
      <alignment wrapText="1"/>
      <protection locked="0"/>
    </xf>
    <xf numFmtId="167" fontId="26" fillId="43" borderId="10" xfId="0" applyNumberFormat="1" applyFont="1" applyFill="1" applyBorder="1" applyAlignment="1" applyProtection="1">
      <alignment wrapText="1"/>
      <protection locked="0"/>
    </xf>
    <xf numFmtId="167" fontId="25" fillId="0" borderId="0" xfId="0" applyNumberFormat="1" applyFont="1" applyFill="1" applyAlignment="1" applyProtection="1">
      <alignment horizontal="right" wrapText="1"/>
      <protection locked="0"/>
    </xf>
    <xf numFmtId="167" fontId="25" fillId="39" borderId="5" xfId="0" applyNumberFormat="1" applyFont="1" applyFill="1" applyBorder="1" applyAlignment="1" applyProtection="1">
      <alignment horizontal="center" wrapText="1"/>
      <protection locked="0"/>
    </xf>
    <xf numFmtId="167" fontId="25" fillId="39" borderId="10" xfId="0" applyNumberFormat="1" applyFont="1" applyFill="1" applyBorder="1" applyAlignment="1" applyProtection="1">
      <alignment horizontal="center" wrapText="1"/>
      <protection locked="0"/>
    </xf>
    <xf numFmtId="167" fontId="26" fillId="26" borderId="3" xfId="0" applyNumberFormat="1" applyFont="1" applyFill="1" applyBorder="1" applyAlignment="1" applyProtection="1">
      <alignment wrapText="1"/>
      <protection locked="0"/>
    </xf>
    <xf numFmtId="0" fontId="26" fillId="26" borderId="4" xfId="0" applyFont="1" applyFill="1" applyBorder="1" applyAlignment="1" applyProtection="1">
      <alignment wrapText="1"/>
      <protection locked="0"/>
    </xf>
    <xf numFmtId="167" fontId="25" fillId="9" borderId="5" xfId="0" applyNumberFormat="1" applyFont="1" applyFill="1" applyBorder="1" applyAlignment="1" applyProtection="1">
      <alignment horizontal="right" wrapText="1"/>
      <protection locked="0"/>
    </xf>
    <xf numFmtId="167" fontId="25" fillId="9" borderId="10" xfId="0" applyNumberFormat="1" applyFont="1" applyFill="1" applyBorder="1" applyAlignment="1" applyProtection="1">
      <alignment horizontal="right" wrapText="1"/>
      <protection locked="0"/>
    </xf>
    <xf numFmtId="167" fontId="25" fillId="39" borderId="5" xfId="0" applyNumberFormat="1" applyFont="1" applyFill="1" applyBorder="1" applyAlignment="1" applyProtection="1">
      <alignment horizontal="right" wrapText="1"/>
      <protection locked="0"/>
    </xf>
    <xf numFmtId="167" fontId="25" fillId="39" borderId="10" xfId="0" applyNumberFormat="1" applyFont="1" applyFill="1" applyBorder="1" applyAlignment="1" applyProtection="1">
      <alignment horizontal="right" wrapText="1"/>
      <protection locked="0"/>
    </xf>
    <xf numFmtId="167" fontId="25" fillId="9" borderId="5" xfId="0" applyNumberFormat="1" applyFont="1" applyFill="1" applyBorder="1" applyAlignment="1" applyProtection="1">
      <alignment horizontal="center" wrapText="1"/>
      <protection locked="0"/>
    </xf>
    <xf numFmtId="167" fontId="25" fillId="9" borderId="10" xfId="0" applyNumberFormat="1" applyFont="1" applyFill="1" applyBorder="1" applyAlignment="1" applyProtection="1">
      <alignment horizontal="center" wrapText="1"/>
      <protection locked="0"/>
    </xf>
    <xf numFmtId="167" fontId="26" fillId="27" borderId="3" xfId="0" applyNumberFormat="1" applyFont="1" applyFill="1" applyBorder="1" applyAlignment="1" applyProtection="1">
      <alignment wrapText="1"/>
      <protection locked="0"/>
    </xf>
    <xf numFmtId="0" fontId="26" fillId="27" borderId="4" xfId="0" applyFont="1" applyFill="1" applyBorder="1" applyAlignment="1" applyProtection="1">
      <alignment wrapText="1"/>
      <protection locked="0"/>
    </xf>
    <xf numFmtId="167" fontId="26" fillId="20" borderId="3" xfId="0" applyNumberFormat="1" applyFont="1" applyFill="1" applyBorder="1" applyAlignment="1" applyProtection="1">
      <alignment wrapText="1"/>
      <protection locked="0"/>
    </xf>
    <xf numFmtId="0" fontId="26" fillId="20" borderId="4" xfId="0" applyFont="1" applyFill="1" applyBorder="1" applyAlignment="1" applyProtection="1">
      <alignment wrapText="1"/>
      <protection locked="0"/>
    </xf>
    <xf numFmtId="0" fontId="25" fillId="0" borderId="10" xfId="0" applyFont="1" applyBorder="1" applyAlignment="1" applyProtection="1">
      <alignment wrapText="1"/>
      <protection locked="0"/>
    </xf>
    <xf numFmtId="167" fontId="25" fillId="3" borderId="10" xfId="0" applyNumberFormat="1" applyFont="1" applyFill="1" applyBorder="1" applyAlignment="1" applyProtection="1">
      <alignment horizontal="right" wrapText="1"/>
      <protection locked="0"/>
    </xf>
    <xf numFmtId="4" fontId="26" fillId="0" borderId="5" xfId="0" applyNumberFormat="1" applyFont="1" applyBorder="1" applyAlignment="1" applyProtection="1">
      <alignment horizontal="center" wrapText="1"/>
      <protection locked="0"/>
    </xf>
    <xf numFmtId="4" fontId="26" fillId="0" borderId="10" xfId="0" applyNumberFormat="1" applyFont="1" applyBorder="1" applyAlignment="1" applyProtection="1">
      <alignment horizontal="center" wrapText="1"/>
      <protection locked="0"/>
    </xf>
    <xf numFmtId="167" fontId="26" fillId="28" borderId="3" xfId="0" applyNumberFormat="1" applyFont="1" applyFill="1" applyBorder="1" applyAlignment="1" applyProtection="1">
      <alignment wrapText="1"/>
      <protection locked="0"/>
    </xf>
    <xf numFmtId="0" fontId="26" fillId="28" borderId="4" xfId="0" applyFont="1" applyFill="1" applyBorder="1" applyAlignment="1" applyProtection="1">
      <alignment wrapText="1"/>
      <protection locked="0"/>
    </xf>
    <xf numFmtId="0" fontId="26" fillId="9" borderId="10" xfId="0" applyFont="1" applyFill="1" applyBorder="1" applyAlignment="1" applyProtection="1">
      <alignment horizontal="right" wrapText="1"/>
      <protection locked="0"/>
    </xf>
    <xf numFmtId="167" fontId="25" fillId="18" borderId="5" xfId="0" applyNumberFormat="1" applyFont="1" applyFill="1" applyBorder="1" applyAlignment="1" applyProtection="1">
      <alignment horizontal="right" wrapText="1"/>
      <protection locked="0"/>
    </xf>
    <xf numFmtId="167" fontId="25" fillId="18" borderId="10" xfId="0" applyNumberFormat="1" applyFont="1" applyFill="1" applyBorder="1" applyAlignment="1" applyProtection="1">
      <alignment horizontal="right" wrapText="1"/>
      <protection locked="0"/>
    </xf>
    <xf numFmtId="167" fontId="26" fillId="22" borderId="3" xfId="0" applyNumberFormat="1" applyFont="1" applyFill="1" applyBorder="1" applyAlignment="1" applyProtection="1">
      <alignment wrapText="1"/>
      <protection locked="0"/>
    </xf>
    <xf numFmtId="0" fontId="26" fillId="22" borderId="4" xfId="0" applyFont="1" applyFill="1" applyBorder="1" applyAlignment="1" applyProtection="1">
      <alignment wrapText="1"/>
      <protection locked="0"/>
    </xf>
    <xf numFmtId="0" fontId="26" fillId="0" borderId="13" xfId="0" applyFont="1" applyBorder="1" applyAlignment="1">
      <alignment horizontal="center" wrapText="1"/>
    </xf>
    <xf numFmtId="0" fontId="26" fillId="0" borderId="14" xfId="0" applyFont="1" applyBorder="1" applyAlignment="1">
      <alignment horizontal="center" wrapText="1"/>
    </xf>
    <xf numFmtId="164" fontId="25" fillId="22" borderId="5" xfId="9" applyNumberFormat="1" applyFont="1" applyFill="1" applyBorder="1" applyAlignment="1" applyProtection="1">
      <alignment horizontal="left" wrapText="1"/>
      <protection locked="0"/>
    </xf>
    <xf numFmtId="164" fontId="25" fillId="22" borderId="10" xfId="9" applyNumberFormat="1" applyFont="1" applyFill="1" applyBorder="1" applyAlignment="1" applyProtection="1">
      <alignment horizontal="left" wrapText="1"/>
      <protection locked="0"/>
    </xf>
    <xf numFmtId="164" fontId="25" fillId="21" borderId="5" xfId="9" applyNumberFormat="1" applyFont="1" applyFill="1" applyBorder="1" applyAlignment="1" applyProtection="1">
      <alignment horizontal="left" wrapText="1"/>
      <protection locked="0"/>
    </xf>
    <xf numFmtId="164" fontId="25" fillId="21" borderId="10" xfId="9" applyNumberFormat="1" applyFont="1" applyFill="1" applyBorder="1" applyAlignment="1" applyProtection="1">
      <alignment horizontal="left" wrapText="1"/>
      <protection locked="0"/>
    </xf>
    <xf numFmtId="164" fontId="25" fillId="20" borderId="5" xfId="9" applyNumberFormat="1" applyFont="1" applyFill="1" applyBorder="1" applyAlignment="1" applyProtection="1">
      <alignment wrapText="1"/>
      <protection locked="0"/>
    </xf>
    <xf numFmtId="164" fontId="25" fillId="20" borderId="10" xfId="9" applyNumberFormat="1" applyFont="1" applyFill="1" applyBorder="1" applyAlignment="1" applyProtection="1">
      <alignment wrapText="1"/>
      <protection locked="0"/>
    </xf>
    <xf numFmtId="164" fontId="25" fillId="16" borderId="5" xfId="9" applyNumberFormat="1" applyFont="1" applyFill="1" applyBorder="1" applyAlignment="1" applyProtection="1">
      <alignment wrapText="1"/>
      <protection locked="0"/>
    </xf>
    <xf numFmtId="164" fontId="25" fillId="16" borderId="10" xfId="9" applyNumberFormat="1" applyFont="1" applyFill="1" applyBorder="1" applyAlignment="1" applyProtection="1">
      <alignment wrapText="1"/>
      <protection locked="0"/>
    </xf>
    <xf numFmtId="164" fontId="25" fillId="4" borderId="5" xfId="9" applyNumberFormat="1" applyFont="1" applyFill="1" applyBorder="1" applyAlignment="1" applyProtection="1">
      <alignment horizontal="left" wrapText="1"/>
      <protection locked="0"/>
    </xf>
    <xf numFmtId="164" fontId="25" fillId="4" borderId="10" xfId="9" applyNumberFormat="1" applyFont="1" applyFill="1" applyBorder="1" applyAlignment="1" applyProtection="1">
      <alignment horizontal="left" wrapText="1"/>
      <protection locked="0"/>
    </xf>
    <xf numFmtId="0" fontId="26" fillId="0" borderId="4" xfId="0" applyFont="1" applyBorder="1" applyAlignment="1">
      <alignment horizontal="center" wrapText="1"/>
    </xf>
    <xf numFmtId="4" fontId="25" fillId="0" borderId="5" xfId="0" applyNumberFormat="1" applyFont="1" applyFill="1" applyBorder="1" applyAlignment="1" applyProtection="1">
      <alignment horizontal="center" wrapText="1"/>
    </xf>
    <xf numFmtId="4" fontId="25" fillId="0" borderId="10" xfId="0" applyNumberFormat="1" applyFont="1" applyFill="1" applyBorder="1" applyAlignment="1" applyProtection="1">
      <alignment horizontal="center" wrapText="1"/>
    </xf>
    <xf numFmtId="4" fontId="25" fillId="0" borderId="5" xfId="0" applyNumberFormat="1" applyFont="1" applyFill="1" applyBorder="1" applyAlignment="1" applyProtection="1">
      <alignment horizontal="center" wrapText="1"/>
      <protection locked="0"/>
    </xf>
    <xf numFmtId="4" fontId="25" fillId="0" borderId="10" xfId="0" applyNumberFormat="1" applyFont="1" applyFill="1" applyBorder="1" applyAlignment="1" applyProtection="1">
      <alignment horizontal="center" wrapText="1"/>
      <protection locked="0"/>
    </xf>
    <xf numFmtId="0" fontId="26" fillId="0" borderId="0" xfId="0" applyNumberFormat="1" applyFont="1" applyBorder="1" applyAlignment="1" applyProtection="1">
      <alignment wrapText="1"/>
      <protection locked="0"/>
    </xf>
    <xf numFmtId="0" fontId="26" fillId="0" borderId="4" xfId="0" applyNumberFormat="1" applyFont="1" applyBorder="1" applyAlignment="1" applyProtection="1">
      <alignment wrapText="1"/>
      <protection locked="0"/>
    </xf>
    <xf numFmtId="0" fontId="25" fillId="18" borderId="11" xfId="0" applyFont="1" applyFill="1" applyBorder="1" applyAlignment="1" applyProtection="1">
      <alignment horizontal="right" wrapText="1"/>
      <protection locked="0"/>
    </xf>
    <xf numFmtId="167" fontId="26" fillId="11" borderId="3" xfId="0" applyNumberFormat="1" applyFont="1" applyFill="1" applyBorder="1" applyAlignment="1" applyProtection="1">
      <alignment wrapText="1"/>
      <protection locked="0"/>
    </xf>
    <xf numFmtId="0" fontId="26" fillId="11" borderId="4" xfId="0" applyFont="1" applyFill="1" applyBorder="1" applyAlignment="1" applyProtection="1">
      <alignment wrapText="1"/>
      <protection locked="0"/>
    </xf>
    <xf numFmtId="167" fontId="26" fillId="29" borderId="3" xfId="0" applyNumberFormat="1" applyFont="1" applyFill="1" applyBorder="1" applyAlignment="1" applyProtection="1">
      <alignment wrapText="1"/>
      <protection locked="0"/>
    </xf>
    <xf numFmtId="0" fontId="26" fillId="29" borderId="4" xfId="0" applyFont="1" applyFill="1" applyBorder="1" applyAlignment="1" applyProtection="1">
      <alignment wrapText="1"/>
      <protection locked="0"/>
    </xf>
    <xf numFmtId="0" fontId="26" fillId="22" borderId="4" xfId="0" applyFont="1" applyFill="1" applyBorder="1" applyAlignment="1">
      <alignment wrapText="1"/>
    </xf>
    <xf numFmtId="0" fontId="25" fillId="0" borderId="12" xfId="0" applyFont="1" applyBorder="1" applyAlignment="1">
      <alignment horizontal="center" wrapText="1"/>
    </xf>
    <xf numFmtId="0" fontId="6" fillId="0" borderId="16" xfId="0" applyFont="1" applyBorder="1" applyAlignment="1">
      <alignment vertical="center" wrapText="1"/>
    </xf>
    <xf numFmtId="0" fontId="26" fillId="0" borderId="16" xfId="0" applyFont="1" applyBorder="1" applyAlignment="1">
      <alignment horizontal="center" vertical="center" wrapText="1"/>
    </xf>
    <xf numFmtId="0" fontId="26" fillId="21" borderId="4" xfId="0" applyFont="1" applyFill="1" applyBorder="1" applyAlignment="1">
      <alignment wrapText="1"/>
    </xf>
    <xf numFmtId="164" fontId="25" fillId="22" borderId="5" xfId="9" applyNumberFormat="1" applyFont="1" applyFill="1" applyBorder="1" applyAlignment="1" applyProtection="1">
      <alignment horizontal="center" wrapText="1"/>
      <protection locked="0"/>
    </xf>
    <xf numFmtId="164" fontId="25" fillId="22" borderId="6" xfId="9" applyNumberFormat="1" applyFont="1" applyFill="1" applyBorder="1" applyAlignment="1" applyProtection="1">
      <alignment horizontal="center" wrapText="1"/>
      <protection locked="0"/>
    </xf>
    <xf numFmtId="164" fontId="25" fillId="22" borderId="10" xfId="9" applyNumberFormat="1" applyFont="1" applyFill="1" applyBorder="1" applyAlignment="1" applyProtection="1">
      <alignment horizontal="center" wrapText="1"/>
      <protection locked="0"/>
    </xf>
    <xf numFmtId="0" fontId="26" fillId="0" borderId="10" xfId="0" applyFont="1" applyFill="1" applyBorder="1" applyAlignment="1" applyProtection="1">
      <alignment wrapText="1"/>
      <protection locked="0"/>
    </xf>
    <xf numFmtId="0" fontId="26" fillId="20" borderId="4" xfId="0" applyFont="1" applyFill="1" applyBorder="1" applyAlignment="1">
      <alignment wrapText="1"/>
    </xf>
    <xf numFmtId="0" fontId="10" fillId="0" borderId="16" xfId="0" applyFont="1" applyBorder="1" applyAlignment="1">
      <alignment vertical="center" wrapText="1"/>
    </xf>
    <xf numFmtId="0" fontId="26" fillId="0" borderId="9" xfId="0" applyFont="1" applyBorder="1" applyAlignment="1" applyProtection="1">
      <alignment horizontal="left" wrapText="1"/>
      <protection locked="0"/>
    </xf>
    <xf numFmtId="0" fontId="26" fillId="16" borderId="4" xfId="0" applyFont="1" applyFill="1" applyBorder="1" applyAlignment="1">
      <alignment wrapText="1"/>
    </xf>
    <xf numFmtId="0" fontId="26" fillId="0" borderId="5" xfId="0" applyFont="1" applyBorder="1" applyAlignment="1" applyProtection="1">
      <alignment wrapText="1"/>
      <protection locked="0"/>
    </xf>
    <xf numFmtId="0" fontId="25" fillId="3" borderId="5" xfId="0" applyFont="1" applyFill="1" applyBorder="1" applyAlignment="1" applyProtection="1">
      <alignment wrapText="1"/>
      <protection locked="0"/>
    </xf>
    <xf numFmtId="0" fontId="25" fillId="0" borderId="3" xfId="0" applyFont="1" applyFill="1" applyBorder="1" applyAlignment="1" applyProtection="1">
      <alignment horizontal="left" wrapText="1"/>
      <protection locked="0"/>
    </xf>
    <xf numFmtId="0" fontId="25" fillId="0" borderId="5" xfId="0" applyFont="1" applyFill="1" applyBorder="1" applyAlignment="1" applyProtection="1">
      <alignment horizontal="left" wrapText="1"/>
      <protection locked="0"/>
    </xf>
    <xf numFmtId="0" fontId="25" fillId="0" borderId="13" xfId="0" applyFont="1" applyBorder="1" applyAlignment="1" applyProtection="1">
      <alignment horizontal="left" vertical="center" wrapText="1"/>
      <protection locked="0"/>
    </xf>
    <xf numFmtId="0" fontId="49" fillId="45" borderId="18" xfId="394" applyFont="1" applyAlignment="1">
      <alignment horizontal="center" wrapText="1"/>
    </xf>
    <xf numFmtId="164" fontId="25" fillId="4" borderId="5" xfId="9" applyNumberFormat="1" applyFont="1" applyFill="1" applyBorder="1" applyAlignment="1" applyProtection="1">
      <alignment horizontal="center" wrapText="1"/>
      <protection locked="0"/>
    </xf>
    <xf numFmtId="164" fontId="25" fillId="4" borderId="6" xfId="9" applyNumberFormat="1" applyFont="1" applyFill="1" applyBorder="1" applyAlignment="1" applyProtection="1">
      <alignment horizontal="center" wrapText="1"/>
      <protection locked="0"/>
    </xf>
    <xf numFmtId="164" fontId="25" fillId="4" borderId="10" xfId="9" applyNumberFormat="1" applyFont="1" applyFill="1" applyBorder="1" applyAlignment="1" applyProtection="1">
      <alignment horizontal="center" wrapText="1"/>
      <protection locked="0"/>
    </xf>
    <xf numFmtId="164" fontId="25" fillId="0" borderId="0" xfId="0" applyNumberFormat="1" applyFont="1" applyFill="1" applyAlignment="1">
      <alignment horizontal="center" wrapText="1"/>
    </xf>
    <xf numFmtId="164" fontId="25" fillId="23" borderId="5" xfId="9" applyNumberFormat="1" applyFont="1" applyFill="1" applyBorder="1" applyAlignment="1" applyProtection="1">
      <alignment horizontal="center" wrapText="1"/>
      <protection locked="0"/>
    </xf>
    <xf numFmtId="164" fontId="25" fillId="23" borderId="6" xfId="9" applyNumberFormat="1" applyFont="1" applyFill="1" applyBorder="1" applyAlignment="1" applyProtection="1">
      <alignment horizontal="center" wrapText="1"/>
      <protection locked="0"/>
    </xf>
    <xf numFmtId="164" fontId="25" fillId="23" borderId="10" xfId="9" applyNumberFormat="1" applyFont="1" applyFill="1" applyBorder="1" applyAlignment="1" applyProtection="1">
      <alignment horizontal="center" wrapText="1"/>
      <protection locked="0"/>
    </xf>
    <xf numFmtId="164" fontId="25" fillId="19" borderId="5" xfId="9" applyNumberFormat="1" applyFont="1" applyFill="1" applyBorder="1" applyAlignment="1" applyProtection="1">
      <alignment horizontal="center" wrapText="1"/>
      <protection locked="0"/>
    </xf>
    <xf numFmtId="164" fontId="25" fillId="19" borderId="6" xfId="9" applyNumberFormat="1" applyFont="1" applyFill="1" applyBorder="1" applyAlignment="1" applyProtection="1">
      <alignment horizontal="center" wrapText="1"/>
      <protection locked="0"/>
    </xf>
    <xf numFmtId="164" fontId="25" fillId="19" borderId="10" xfId="9" applyNumberFormat="1" applyFont="1" applyFill="1" applyBorder="1" applyAlignment="1" applyProtection="1">
      <alignment horizontal="center" wrapText="1"/>
      <protection locked="0"/>
    </xf>
    <xf numFmtId="164" fontId="25" fillId="21" borderId="5" xfId="9" applyNumberFormat="1" applyFont="1" applyFill="1" applyBorder="1" applyAlignment="1" applyProtection="1">
      <alignment horizontal="center" wrapText="1"/>
      <protection locked="0"/>
    </xf>
    <xf numFmtId="164" fontId="25" fillId="21" borderId="6" xfId="9" applyNumberFormat="1" applyFont="1" applyFill="1" applyBorder="1" applyAlignment="1" applyProtection="1">
      <alignment horizontal="center" wrapText="1"/>
      <protection locked="0"/>
    </xf>
    <xf numFmtId="164" fontId="25" fillId="21" borderId="10" xfId="9" applyNumberFormat="1" applyFont="1" applyFill="1" applyBorder="1" applyAlignment="1" applyProtection="1">
      <alignment horizontal="center" wrapText="1"/>
      <protection locked="0"/>
    </xf>
    <xf numFmtId="164" fontId="25" fillId="15" borderId="5" xfId="9" applyNumberFormat="1" applyFont="1" applyFill="1" applyBorder="1" applyAlignment="1" applyProtection="1">
      <alignment horizontal="center" wrapText="1"/>
      <protection locked="0"/>
    </xf>
    <xf numFmtId="164" fontId="25" fillId="15" borderId="6" xfId="9" applyNumberFormat="1" applyFont="1" applyFill="1" applyBorder="1" applyAlignment="1" applyProtection="1">
      <alignment horizontal="center" wrapText="1"/>
      <protection locked="0"/>
    </xf>
    <xf numFmtId="164" fontId="25" fillId="15" borderId="10" xfId="9" applyNumberFormat="1" applyFont="1" applyFill="1" applyBorder="1" applyAlignment="1" applyProtection="1">
      <alignment horizontal="center" wrapText="1"/>
      <protection locked="0"/>
    </xf>
    <xf numFmtId="164" fontId="25" fillId="25" borderId="5" xfId="9" applyNumberFormat="1" applyFont="1" applyFill="1" applyBorder="1" applyAlignment="1" applyProtection="1">
      <alignment horizontal="center" wrapText="1"/>
      <protection locked="0"/>
    </xf>
    <xf numFmtId="164" fontId="25" fillId="25" borderId="6" xfId="9" applyNumberFormat="1" applyFont="1" applyFill="1" applyBorder="1" applyAlignment="1" applyProtection="1">
      <alignment horizontal="center" wrapText="1"/>
      <protection locked="0"/>
    </xf>
    <xf numFmtId="164" fontId="25" fillId="25" borderId="10" xfId="9" applyNumberFormat="1" applyFont="1" applyFill="1" applyBorder="1" applyAlignment="1" applyProtection="1">
      <alignment horizontal="center" wrapText="1"/>
      <protection locked="0"/>
    </xf>
    <xf numFmtId="167" fontId="25" fillId="17" borderId="5" xfId="0" applyNumberFormat="1" applyFont="1" applyFill="1" applyBorder="1" applyAlignment="1">
      <alignment horizontal="center" wrapText="1"/>
    </xf>
    <xf numFmtId="167" fontId="25" fillId="17" borderId="6" xfId="0" applyNumberFormat="1" applyFont="1" applyFill="1" applyBorder="1" applyAlignment="1">
      <alignment horizontal="center" wrapText="1"/>
    </xf>
    <xf numFmtId="167" fontId="25" fillId="17" borderId="10" xfId="0" applyNumberFormat="1" applyFont="1" applyFill="1" applyBorder="1" applyAlignment="1">
      <alignment horizontal="center" wrapText="1"/>
    </xf>
    <xf numFmtId="167" fontId="25" fillId="0" borderId="0" xfId="0" applyNumberFormat="1" applyFont="1" applyFill="1" applyAlignment="1" applyProtection="1">
      <alignment horizontal="right" wrapText="1"/>
    </xf>
    <xf numFmtId="0" fontId="25" fillId="0" borderId="0" xfId="0" applyFont="1" applyFill="1" applyAlignment="1" applyProtection="1">
      <alignment horizontal="right" wrapText="1"/>
    </xf>
    <xf numFmtId="167" fontId="25" fillId="0" borderId="0" xfId="0" applyNumberFormat="1" applyFont="1" applyAlignment="1" applyProtection="1">
      <alignment horizontal="right" wrapText="1"/>
    </xf>
    <xf numFmtId="0" fontId="25" fillId="0" borderId="0" xfId="0" applyFont="1" applyAlignment="1" applyProtection="1">
      <alignment horizontal="right" wrapText="1"/>
    </xf>
    <xf numFmtId="167" fontId="26" fillId="23" borderId="3" xfId="0" applyNumberFormat="1" applyFont="1" applyFill="1" applyBorder="1" applyAlignment="1" applyProtection="1">
      <alignment wrapText="1"/>
      <protection locked="0"/>
    </xf>
    <xf numFmtId="0" fontId="26" fillId="23" borderId="4" xfId="0" applyFont="1" applyFill="1" applyBorder="1" applyAlignment="1" applyProtection="1">
      <alignment wrapText="1"/>
      <protection locked="0"/>
    </xf>
    <xf numFmtId="167" fontId="26" fillId="19" borderId="3" xfId="0" applyNumberFormat="1" applyFont="1" applyFill="1" applyBorder="1" applyAlignment="1" applyProtection="1">
      <alignment wrapText="1"/>
      <protection locked="0"/>
    </xf>
    <xf numFmtId="0" fontId="26" fillId="19" borderId="4" xfId="0" applyFont="1" applyFill="1" applyBorder="1" applyAlignment="1" applyProtection="1">
      <alignment wrapText="1"/>
      <protection locked="0"/>
    </xf>
    <xf numFmtId="167" fontId="26" fillId="25" borderId="3" xfId="0" applyNumberFormat="1" applyFont="1" applyFill="1" applyBorder="1" applyAlignment="1" applyProtection="1">
      <alignment wrapText="1"/>
      <protection locked="0"/>
    </xf>
    <xf numFmtId="0" fontId="26" fillId="25" borderId="4" xfId="0" applyFont="1" applyFill="1" applyBorder="1" applyAlignment="1" applyProtection="1">
      <alignment wrapText="1"/>
      <protection locked="0"/>
    </xf>
    <xf numFmtId="167" fontId="26" fillId="15" borderId="3" xfId="0" applyNumberFormat="1" applyFont="1" applyFill="1" applyBorder="1" applyAlignment="1" applyProtection="1">
      <alignment wrapText="1"/>
      <protection locked="0"/>
    </xf>
    <xf numFmtId="0" fontId="26" fillId="15" borderId="4" xfId="0" applyFont="1" applyFill="1" applyBorder="1" applyAlignment="1" applyProtection="1">
      <alignment wrapText="1"/>
      <protection locked="0"/>
    </xf>
    <xf numFmtId="167" fontId="26" fillId="24" borderId="3" xfId="0" applyNumberFormat="1" applyFont="1" applyFill="1" applyBorder="1" applyAlignment="1" applyProtection="1">
      <alignment wrapText="1"/>
      <protection locked="0"/>
    </xf>
    <xf numFmtId="0" fontId="26" fillId="24" borderId="4" xfId="0" applyFont="1" applyFill="1" applyBorder="1" applyAlignment="1" applyProtection="1">
      <alignment wrapText="1"/>
      <protection locked="0"/>
    </xf>
    <xf numFmtId="167" fontId="25" fillId="3" borderId="5" xfId="0" applyNumberFormat="1" applyFont="1" applyFill="1" applyBorder="1" applyAlignment="1" applyProtection="1">
      <alignment horizontal="right" wrapText="1"/>
    </xf>
    <xf numFmtId="167" fontId="25" fillId="3" borderId="10" xfId="0" applyNumberFormat="1" applyFont="1" applyFill="1" applyBorder="1" applyAlignment="1" applyProtection="1">
      <alignment horizontal="right" wrapText="1"/>
    </xf>
    <xf numFmtId="0" fontId="26" fillId="0" borderId="0" xfId="0" applyFont="1" applyBorder="1" applyAlignment="1" applyProtection="1">
      <alignment horizontal="right" wrapText="1"/>
      <protection locked="0"/>
    </xf>
    <xf numFmtId="0" fontId="26" fillId="0" borderId="0" xfId="0" applyFont="1" applyAlignment="1" applyProtection="1">
      <alignment horizontal="right" wrapText="1"/>
      <protection locked="0"/>
    </xf>
    <xf numFmtId="167" fontId="26" fillId="0" borderId="0" xfId="0" applyNumberFormat="1" applyFont="1" applyAlignment="1" applyProtection="1">
      <alignment horizontal="right" wrapText="1"/>
      <protection locked="0"/>
    </xf>
    <xf numFmtId="167" fontId="26" fillId="0" borderId="0" xfId="0" applyNumberFormat="1" applyFont="1" applyFill="1" applyBorder="1" applyAlignment="1" applyProtection="1">
      <alignment horizontal="right" wrapText="1"/>
      <protection locked="0"/>
    </xf>
    <xf numFmtId="0" fontId="26" fillId="0" borderId="0" xfId="0" applyFont="1" applyFill="1" applyBorder="1" applyAlignment="1" applyProtection="1">
      <alignment horizontal="right" wrapText="1"/>
      <protection locked="0"/>
    </xf>
    <xf numFmtId="0" fontId="25" fillId="0" borderId="0" xfId="0" applyFont="1" applyFill="1" applyBorder="1" applyAlignment="1" applyProtection="1">
      <alignment horizontal="right" wrapText="1"/>
      <protection locked="0"/>
    </xf>
    <xf numFmtId="0" fontId="25" fillId="0" borderId="0" xfId="0" applyFont="1" applyAlignment="1" applyProtection="1">
      <alignment horizontal="right" wrapText="1"/>
      <protection locked="0"/>
    </xf>
    <xf numFmtId="167" fontId="26" fillId="0" borderId="0" xfId="0" applyNumberFormat="1" applyFont="1" applyBorder="1" applyAlignment="1" applyProtection="1">
      <alignment horizontal="right" wrapText="1"/>
      <protection locked="0"/>
    </xf>
    <xf numFmtId="167" fontId="26" fillId="0" borderId="17" xfId="0" applyNumberFormat="1" applyFont="1" applyBorder="1" applyAlignment="1" applyProtection="1">
      <alignment horizontal="right" wrapText="1"/>
      <protection locked="0"/>
    </xf>
    <xf numFmtId="0" fontId="26" fillId="0" borderId="17" xfId="0" applyFont="1" applyBorder="1" applyAlignment="1" applyProtection="1">
      <alignment horizontal="right" wrapText="1"/>
      <protection locked="0"/>
    </xf>
    <xf numFmtId="167" fontId="26" fillId="0" borderId="0" xfId="0" applyNumberFormat="1" applyFont="1" applyAlignment="1" applyProtection="1">
      <alignment horizontal="right" wrapText="1"/>
    </xf>
    <xf numFmtId="0" fontId="26" fillId="0" borderId="0" xfId="0" applyFont="1" applyAlignment="1" applyProtection="1">
      <alignment horizontal="right" wrapText="1"/>
    </xf>
    <xf numFmtId="0" fontId="26" fillId="14" borderId="0" xfId="0" applyFont="1" applyFill="1" applyAlignment="1" applyProtection="1">
      <alignment wrapText="1"/>
      <protection locked="0"/>
    </xf>
    <xf numFmtId="0" fontId="25" fillId="0" borderId="0" xfId="0" applyFont="1" applyAlignment="1" applyProtection="1">
      <alignment horizontal="left" wrapText="1"/>
      <protection locked="0"/>
    </xf>
    <xf numFmtId="0" fontId="26" fillId="0" borderId="10" xfId="0" applyFont="1" applyBorder="1" applyAlignment="1" applyProtection="1">
      <alignment horizontal="right" wrapText="1"/>
    </xf>
    <xf numFmtId="167" fontId="25" fillId="3" borderId="5" xfId="0" applyNumberFormat="1" applyFont="1" applyFill="1" applyBorder="1" applyAlignment="1" applyProtection="1">
      <alignment wrapText="1"/>
    </xf>
    <xf numFmtId="167" fontId="25" fillId="3" borderId="10" xfId="0" applyNumberFormat="1" applyFont="1" applyFill="1" applyBorder="1" applyAlignment="1" applyProtection="1">
      <alignment wrapText="1"/>
    </xf>
    <xf numFmtId="167" fontId="25" fillId="2" borderId="5" xfId="0" applyNumberFormat="1" applyFont="1" applyFill="1" applyBorder="1" applyAlignment="1" applyProtection="1">
      <alignment wrapText="1"/>
    </xf>
    <xf numFmtId="0" fontId="26" fillId="0" borderId="10" xfId="0" applyFont="1" applyBorder="1" applyAlignment="1" applyProtection="1">
      <alignment wrapText="1"/>
    </xf>
    <xf numFmtId="167" fontId="26" fillId="0" borderId="0" xfId="0" applyNumberFormat="1" applyFont="1" applyBorder="1" applyAlignment="1">
      <alignment horizontal="center" wrapText="1"/>
    </xf>
    <xf numFmtId="167" fontId="26" fillId="0" borderId="0" xfId="0" applyNumberFormat="1" applyFont="1" applyBorder="1" applyAlignment="1" applyProtection="1">
      <alignment horizontal="center" wrapText="1"/>
      <protection locked="0"/>
    </xf>
    <xf numFmtId="0" fontId="26" fillId="25" borderId="4" xfId="0" applyFont="1" applyFill="1" applyBorder="1" applyAlignment="1">
      <alignment wrapText="1"/>
    </xf>
    <xf numFmtId="0" fontId="26" fillId="15" borderId="4" xfId="0" applyFont="1" applyFill="1" applyBorder="1" applyAlignment="1">
      <alignment wrapText="1"/>
    </xf>
    <xf numFmtId="0" fontId="26" fillId="24" borderId="4" xfId="0" applyFont="1" applyFill="1" applyBorder="1" applyAlignment="1">
      <alignment wrapText="1"/>
    </xf>
    <xf numFmtId="0" fontId="26" fillId="23" borderId="4" xfId="0" applyFont="1" applyFill="1" applyBorder="1" applyAlignment="1">
      <alignment wrapText="1"/>
    </xf>
    <xf numFmtId="0" fontId="26" fillId="19" borderId="4" xfId="0" applyFont="1" applyFill="1" applyBorder="1" applyAlignment="1">
      <alignment wrapText="1"/>
    </xf>
    <xf numFmtId="167" fontId="26" fillId="0" borderId="5" xfId="0" applyNumberFormat="1" applyFont="1" applyFill="1" applyBorder="1" applyAlignment="1" applyProtection="1">
      <alignment wrapText="1"/>
    </xf>
    <xf numFmtId="167" fontId="26" fillId="20" borderId="3" xfId="0" applyNumberFormat="1" applyFont="1" applyFill="1" applyBorder="1" applyAlignment="1" applyProtection="1">
      <alignment wrapText="1"/>
    </xf>
    <xf numFmtId="0" fontId="26" fillId="20" borderId="4" xfId="0" applyFont="1" applyFill="1" applyBorder="1" applyAlignment="1" applyProtection="1">
      <alignment wrapText="1"/>
    </xf>
    <xf numFmtId="167" fontId="26" fillId="16" borderId="3" xfId="0" applyNumberFormat="1" applyFont="1" applyFill="1" applyBorder="1" applyAlignment="1" applyProtection="1">
      <alignment wrapText="1"/>
    </xf>
    <xf numFmtId="0" fontId="26" fillId="16" borderId="4" xfId="0" applyFont="1" applyFill="1" applyBorder="1" applyAlignment="1" applyProtection="1">
      <alignment wrapText="1"/>
    </xf>
    <xf numFmtId="167" fontId="26" fillId="25" borderId="3" xfId="0" applyNumberFormat="1" applyFont="1" applyFill="1" applyBorder="1" applyAlignment="1" applyProtection="1">
      <alignment wrapText="1"/>
    </xf>
    <xf numFmtId="0" fontId="26" fillId="25" borderId="4" xfId="0" applyFont="1" applyFill="1" applyBorder="1" applyAlignment="1" applyProtection="1">
      <alignment wrapText="1"/>
    </xf>
    <xf numFmtId="167" fontId="26" fillId="15" borderId="3" xfId="0" applyNumberFormat="1" applyFont="1" applyFill="1" applyBorder="1" applyAlignment="1" applyProtection="1">
      <alignment wrapText="1"/>
    </xf>
    <xf numFmtId="0" fontId="26" fillId="15" borderId="4" xfId="0" applyFont="1" applyFill="1" applyBorder="1" applyAlignment="1" applyProtection="1">
      <alignment wrapText="1"/>
    </xf>
    <xf numFmtId="167" fontId="26" fillId="24" borderId="3" xfId="0" applyNumberFormat="1" applyFont="1" applyFill="1" applyBorder="1" applyAlignment="1" applyProtection="1">
      <alignment wrapText="1"/>
    </xf>
    <xf numFmtId="0" fontId="26" fillId="24" borderId="4" xfId="0" applyFont="1" applyFill="1" applyBorder="1" applyAlignment="1" applyProtection="1">
      <alignment wrapText="1"/>
    </xf>
    <xf numFmtId="167" fontId="26" fillId="23" borderId="3" xfId="0" applyNumberFormat="1" applyFont="1" applyFill="1" applyBorder="1" applyAlignment="1" applyProtection="1">
      <alignment wrapText="1"/>
    </xf>
    <xf numFmtId="0" fontId="26" fillId="23" borderId="4" xfId="0" applyFont="1" applyFill="1" applyBorder="1" applyAlignment="1" applyProtection="1">
      <alignment wrapText="1"/>
    </xf>
    <xf numFmtId="167" fontId="26" fillId="19" borderId="3" xfId="0" applyNumberFormat="1" applyFont="1" applyFill="1" applyBorder="1" applyAlignment="1" applyProtection="1">
      <alignment wrapText="1"/>
    </xf>
    <xf numFmtId="0" fontId="26" fillId="19" borderId="4" xfId="0" applyFont="1" applyFill="1" applyBorder="1" applyAlignment="1" applyProtection="1">
      <alignment wrapText="1"/>
    </xf>
    <xf numFmtId="167" fontId="26" fillId="0" borderId="5" xfId="0" applyNumberFormat="1" applyFont="1" applyFill="1" applyBorder="1" applyAlignment="1" applyProtection="1">
      <alignment horizontal="right" wrapText="1"/>
    </xf>
    <xf numFmtId="167" fontId="26" fillId="0" borderId="10" xfId="0" applyNumberFormat="1" applyFont="1" applyFill="1" applyBorder="1" applyAlignment="1" applyProtection="1">
      <alignment horizontal="right" wrapText="1"/>
    </xf>
    <xf numFmtId="165" fontId="26" fillId="0" borderId="3" xfId="0" applyNumberFormat="1" applyFont="1" applyFill="1" applyBorder="1" applyAlignment="1" applyProtection="1">
      <alignment horizontal="left" wrapText="1"/>
    </xf>
    <xf numFmtId="167" fontId="26" fillId="4" borderId="3" xfId="0" applyNumberFormat="1" applyFont="1" applyFill="1" applyBorder="1" applyAlignment="1" applyProtection="1">
      <alignment wrapText="1"/>
    </xf>
    <xf numFmtId="0" fontId="26" fillId="0" borderId="4" xfId="0" applyFont="1" applyBorder="1" applyAlignment="1" applyProtection="1">
      <alignment wrapText="1"/>
    </xf>
    <xf numFmtId="167" fontId="26" fillId="22" borderId="3" xfId="0" applyNumberFormat="1" applyFont="1" applyFill="1" applyBorder="1" applyAlignment="1" applyProtection="1">
      <alignment wrapText="1"/>
    </xf>
    <xf numFmtId="0" fontId="26" fillId="22" borderId="4" xfId="0" applyFont="1" applyFill="1" applyBorder="1" applyAlignment="1" applyProtection="1">
      <alignment wrapText="1"/>
    </xf>
    <xf numFmtId="167" fontId="26" fillId="21" borderId="3" xfId="0" applyNumberFormat="1" applyFont="1" applyFill="1" applyBorder="1" applyAlignment="1" applyProtection="1">
      <alignment wrapText="1"/>
    </xf>
    <xf numFmtId="0" fontId="26" fillId="21" borderId="4" xfId="0" applyFont="1" applyFill="1" applyBorder="1" applyAlignment="1" applyProtection="1">
      <alignment wrapText="1"/>
    </xf>
    <xf numFmtId="0" fontId="25" fillId="0" borderId="5" xfId="0" applyFont="1" applyFill="1" applyBorder="1" applyAlignment="1" applyProtection="1">
      <alignment horizontal="center" wrapText="1"/>
      <protection locked="0"/>
    </xf>
    <xf numFmtId="0" fontId="25" fillId="0" borderId="6" xfId="0" applyFont="1" applyFill="1" applyBorder="1" applyAlignment="1" applyProtection="1">
      <alignment horizontal="center" wrapText="1"/>
      <protection locked="0"/>
    </xf>
    <xf numFmtId="0" fontId="25" fillId="0" borderId="10" xfId="0" applyFont="1" applyFill="1" applyBorder="1" applyAlignment="1" applyProtection="1">
      <alignment horizontal="center" wrapText="1"/>
      <protection locked="0"/>
    </xf>
    <xf numFmtId="0" fontId="25" fillId="3" borderId="5" xfId="0" applyFont="1" applyFill="1" applyBorder="1" applyAlignment="1" applyProtection="1">
      <alignment horizontal="left" wrapText="1"/>
    </xf>
    <xf numFmtId="0" fontId="26" fillId="0" borderId="6" xfId="0" applyFont="1" applyBorder="1" applyAlignment="1" applyProtection="1">
      <alignment wrapText="1"/>
    </xf>
    <xf numFmtId="0" fontId="26" fillId="0" borderId="10" xfId="0" applyFont="1" applyFill="1" applyBorder="1" applyAlignment="1" applyProtection="1">
      <alignment wrapText="1"/>
    </xf>
    <xf numFmtId="0" fontId="25" fillId="0" borderId="10" xfId="0" applyFont="1" applyBorder="1" applyAlignment="1" applyProtection="1">
      <alignment wrapText="1"/>
    </xf>
    <xf numFmtId="167" fontId="25" fillId="18" borderId="5" xfId="0" applyNumberFormat="1" applyFont="1" applyFill="1" applyBorder="1" applyAlignment="1" applyProtection="1">
      <alignment horizontal="right" wrapText="1"/>
    </xf>
    <xf numFmtId="167" fontId="25" fillId="18" borderId="10" xfId="0" applyNumberFormat="1" applyFont="1" applyFill="1" applyBorder="1" applyAlignment="1" applyProtection="1">
      <alignment horizontal="right" wrapText="1"/>
    </xf>
    <xf numFmtId="167" fontId="26" fillId="32" borderId="3" xfId="0" applyNumberFormat="1" applyFont="1" applyFill="1" applyBorder="1" applyAlignment="1" applyProtection="1">
      <alignment wrapText="1"/>
      <protection locked="0"/>
    </xf>
    <xf numFmtId="0" fontId="26" fillId="32" borderId="4" xfId="0" applyFont="1" applyFill="1" applyBorder="1" applyAlignment="1" applyProtection="1">
      <alignment wrapText="1"/>
      <protection locked="0"/>
    </xf>
    <xf numFmtId="167" fontId="26" fillId="31" borderId="3" xfId="0" applyNumberFormat="1" applyFont="1" applyFill="1" applyBorder="1" applyAlignment="1" applyProtection="1">
      <alignment wrapText="1"/>
      <protection locked="0"/>
    </xf>
    <xf numFmtId="0" fontId="26" fillId="31" borderId="4" xfId="0" applyFont="1" applyFill="1" applyBorder="1" applyAlignment="1" applyProtection="1">
      <alignment wrapText="1"/>
      <protection locked="0"/>
    </xf>
    <xf numFmtId="167" fontId="26" fillId="33" borderId="3" xfId="0" applyNumberFormat="1" applyFont="1" applyFill="1" applyBorder="1" applyAlignment="1" applyProtection="1">
      <alignment wrapText="1"/>
      <protection locked="0"/>
    </xf>
    <xf numFmtId="0" fontId="26" fillId="33" borderId="4" xfId="0" applyFont="1" applyFill="1" applyBorder="1" applyAlignment="1" applyProtection="1">
      <alignment wrapText="1"/>
      <protection locked="0"/>
    </xf>
    <xf numFmtId="167" fontId="26" fillId="30" borderId="3" xfId="0" applyNumberFormat="1" applyFont="1" applyFill="1" applyBorder="1" applyAlignment="1" applyProtection="1">
      <alignment wrapText="1"/>
      <protection locked="0"/>
    </xf>
    <xf numFmtId="0" fontId="26" fillId="30" borderId="4" xfId="0" applyFont="1" applyFill="1" applyBorder="1" applyAlignment="1" applyProtection="1">
      <alignment wrapText="1"/>
      <protection locked="0"/>
    </xf>
    <xf numFmtId="164" fontId="25" fillId="25" borderId="5" xfId="9" applyNumberFormat="1" applyFont="1" applyFill="1" applyBorder="1" applyAlignment="1" applyProtection="1">
      <alignment wrapText="1"/>
      <protection locked="0"/>
    </xf>
    <xf numFmtId="164" fontId="25" fillId="25" borderId="10" xfId="9" applyNumberFormat="1" applyFont="1" applyFill="1" applyBorder="1" applyAlignment="1" applyProtection="1">
      <alignment wrapText="1"/>
      <protection locked="0"/>
    </xf>
    <xf numFmtId="167" fontId="26" fillId="34" borderId="3" xfId="0" applyNumberFormat="1" applyFont="1" applyFill="1" applyBorder="1" applyAlignment="1" applyProtection="1">
      <alignment wrapText="1"/>
      <protection locked="0"/>
    </xf>
    <xf numFmtId="0" fontId="26" fillId="34" borderId="4" xfId="0" applyFont="1" applyFill="1" applyBorder="1" applyAlignment="1" applyProtection="1">
      <alignment wrapText="1"/>
      <protection locked="0"/>
    </xf>
    <xf numFmtId="164" fontId="25" fillId="15" borderId="5" xfId="9" applyNumberFormat="1" applyFont="1" applyFill="1" applyBorder="1" applyAlignment="1" applyProtection="1">
      <alignment horizontal="left" wrapText="1"/>
      <protection locked="0"/>
    </xf>
    <xf numFmtId="164" fontId="25" fillId="15" borderId="10" xfId="9" applyNumberFormat="1" applyFont="1" applyFill="1" applyBorder="1" applyAlignment="1" applyProtection="1">
      <alignment horizontal="left" wrapText="1"/>
      <protection locked="0"/>
    </xf>
    <xf numFmtId="164" fontId="25" fillId="24" borderId="5" xfId="9" applyNumberFormat="1" applyFont="1" applyFill="1" applyBorder="1" applyAlignment="1" applyProtection="1">
      <alignment horizontal="left" wrapText="1"/>
      <protection locked="0"/>
    </xf>
    <xf numFmtId="164" fontId="25" fillId="24" borderId="10" xfId="9" applyNumberFormat="1" applyFont="1" applyFill="1" applyBorder="1" applyAlignment="1" applyProtection="1">
      <alignment horizontal="left" wrapText="1"/>
      <protection locked="0"/>
    </xf>
    <xf numFmtId="164" fontId="25" fillId="23" borderId="5" xfId="9" applyNumberFormat="1" applyFont="1" applyFill="1" applyBorder="1" applyAlignment="1" applyProtection="1">
      <alignment horizontal="left" wrapText="1"/>
      <protection locked="0"/>
    </xf>
    <xf numFmtId="164" fontId="25" fillId="23" borderId="10" xfId="9" applyNumberFormat="1" applyFont="1" applyFill="1" applyBorder="1" applyAlignment="1" applyProtection="1">
      <alignment horizontal="left" wrapText="1"/>
      <protection locked="0"/>
    </xf>
    <xf numFmtId="164" fontId="25" fillId="19" borderId="5" xfId="9" applyNumberFormat="1" applyFont="1" applyFill="1" applyBorder="1" applyAlignment="1" applyProtection="1">
      <alignment horizontal="left" wrapText="1"/>
      <protection locked="0"/>
    </xf>
    <xf numFmtId="164" fontId="25" fillId="19" borderId="10" xfId="9" applyNumberFormat="1" applyFont="1" applyFill="1" applyBorder="1" applyAlignment="1" applyProtection="1">
      <alignment horizontal="left" wrapText="1"/>
      <protection locked="0"/>
    </xf>
    <xf numFmtId="0" fontId="25" fillId="0" borderId="15"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164" fontId="25" fillId="24" borderId="5" xfId="9" applyNumberFormat="1" applyFont="1" applyFill="1" applyBorder="1" applyAlignment="1" applyProtection="1">
      <alignment horizontal="center" wrapText="1"/>
      <protection locked="0"/>
    </xf>
    <xf numFmtId="164" fontId="25" fillId="24" borderId="6" xfId="9" applyNumberFormat="1" applyFont="1" applyFill="1" applyBorder="1" applyAlignment="1" applyProtection="1">
      <alignment horizontal="center" wrapText="1"/>
      <protection locked="0"/>
    </xf>
    <xf numFmtId="164" fontId="25" fillId="24" borderId="10" xfId="9" applyNumberFormat="1" applyFont="1" applyFill="1" applyBorder="1" applyAlignment="1" applyProtection="1">
      <alignment horizontal="center" wrapText="1"/>
      <protection locked="0"/>
    </xf>
    <xf numFmtId="167" fontId="25" fillId="0" borderId="0" xfId="0" applyNumberFormat="1" applyFont="1" applyBorder="1" applyAlignment="1" applyProtection="1">
      <alignment horizontal="center" wrapText="1"/>
    </xf>
    <xf numFmtId="167" fontId="25" fillId="0" borderId="17" xfId="0" applyNumberFormat="1" applyFont="1" applyBorder="1" applyAlignment="1" applyProtection="1">
      <alignment horizontal="center" wrapText="1"/>
    </xf>
    <xf numFmtId="169" fontId="25" fillId="23" borderId="0" xfId="0" applyNumberFormat="1" applyFont="1" applyFill="1" applyAlignment="1" applyProtection="1">
      <alignment horizontal="center" wrapText="1"/>
      <protection locked="0"/>
    </xf>
    <xf numFmtId="14" fontId="25" fillId="0" borderId="0" xfId="0" applyNumberFormat="1" applyFont="1" applyBorder="1" applyAlignment="1" applyProtection="1">
      <alignment horizontal="right" wrapText="1"/>
      <protection locked="0"/>
    </xf>
    <xf numFmtId="14" fontId="25" fillId="0" borderId="0" xfId="0" applyNumberFormat="1" applyFont="1" applyFill="1" applyBorder="1" applyAlignment="1" applyProtection="1">
      <alignment horizontal="right" wrapText="1"/>
      <protection locked="0"/>
    </xf>
    <xf numFmtId="0" fontId="25" fillId="0" borderId="0" xfId="0" applyFont="1" applyFill="1" applyAlignment="1" applyProtection="1">
      <alignment horizontal="right" wrapText="1"/>
      <protection locked="0"/>
    </xf>
    <xf numFmtId="0" fontId="26" fillId="38" borderId="0" xfId="0" applyFont="1" applyFill="1" applyAlignment="1" applyProtection="1">
      <alignment wrapText="1"/>
      <protection locked="0"/>
    </xf>
    <xf numFmtId="0" fontId="25" fillId="2" borderId="5" xfId="0" applyFont="1" applyFill="1" applyBorder="1" applyAlignment="1" applyProtection="1">
      <alignment horizontal="right" wrapText="1"/>
    </xf>
    <xf numFmtId="0" fontId="25" fillId="2" borderId="6" xfId="0" applyFont="1" applyFill="1" applyBorder="1" applyAlignment="1" applyProtection="1">
      <alignment horizontal="right" wrapText="1"/>
    </xf>
    <xf numFmtId="0" fontId="25" fillId="2" borderId="10" xfId="0" applyFont="1" applyFill="1" applyBorder="1" applyAlignment="1" applyProtection="1">
      <alignment horizontal="right" wrapText="1"/>
    </xf>
    <xf numFmtId="167" fontId="25" fillId="2" borderId="10" xfId="0" applyNumberFormat="1" applyFont="1" applyFill="1" applyBorder="1" applyAlignment="1" applyProtection="1">
      <alignment wrapText="1"/>
    </xf>
    <xf numFmtId="0" fontId="15" fillId="0" borderId="0" xfId="7" applyFont="1" applyAlignment="1" applyProtection="1"/>
    <xf numFmtId="0" fontId="0" fillId="0" borderId="0" xfId="0" applyAlignment="1"/>
  </cellXfs>
  <cellStyles count="395">
    <cellStyle name="Calculation" xfId="394" builtinId="22"/>
    <cellStyle name="Comma0" xfId="1"/>
    <cellStyle name="Currency0" xfId="2"/>
    <cellStyle name="Date" xfId="3"/>
    <cellStyle name="Fixed" xfId="4"/>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Heading 1" xfId="5" builtinId="16" customBuiltin="1"/>
    <cellStyle name="Heading 2" xfId="6" builtinId="17" customBuiltin="1"/>
    <cellStyle name="Hyperlink" xfId="7" builtinId="8"/>
    <cellStyle name="Normal" xfId="0" builtinId="0"/>
    <cellStyle name="Normal_5yr budget" xfId="8"/>
    <cellStyle name="Percent" xfId="9" builtinId="5"/>
    <cellStyle name="Total" xfId="10" builtinId="25"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3C3E18"/>
      <rgbColor rgb="00005B7F"/>
      <rgbColor rgb="00B24F7C"/>
      <rgbColor rgb="00905B4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8DE1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uaf.edu/finsvcs/AcctCodes/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4"/>
    <pageSetUpPr fitToPage="1"/>
  </sheetPr>
  <dimension ref="A1:AE192"/>
  <sheetViews>
    <sheetView tabSelected="1" topLeftCell="C1" zoomScale="87" workbookViewId="0">
      <pane ySplit="8" topLeftCell="A159" activePane="bottomLeft" state="frozen"/>
      <selection pane="bottomLeft" activeCell="AA174" sqref="AA174:AB174"/>
    </sheetView>
  </sheetViews>
  <sheetFormatPr defaultColWidth="20.83203125" defaultRowHeight="17.100000000000001" customHeight="1"/>
  <cols>
    <col min="1" max="1" width="9.33203125" style="237" customWidth="1"/>
    <col min="2" max="2" width="2" style="237" customWidth="1"/>
    <col min="3" max="3" width="35.6640625" style="4" customWidth="1"/>
    <col min="4" max="4" width="34.33203125" style="4" customWidth="1"/>
    <col min="5" max="14" width="6.83203125" style="4" customWidth="1"/>
    <col min="15" max="15" width="16.83203125" style="4" customWidth="1"/>
    <col min="16" max="16" width="13.83203125" style="4" customWidth="1"/>
    <col min="17" max="17" width="11.83203125" style="4" customWidth="1"/>
    <col min="18" max="18" width="13.83203125" style="4" customWidth="1"/>
    <col min="19" max="19" width="8.1640625" style="244" bestFit="1" customWidth="1"/>
    <col min="20" max="20" width="11.83203125" style="244" customWidth="1"/>
    <col min="21" max="21" width="8.1640625" style="243" bestFit="1" customWidth="1"/>
    <col min="22" max="22" width="11.83203125" style="244" customWidth="1"/>
    <col min="23" max="23" width="8.1640625" style="243" bestFit="1" customWidth="1"/>
    <col min="24" max="24" width="11.83203125" style="244" customWidth="1"/>
    <col min="25" max="25" width="8.1640625" style="243" bestFit="1" customWidth="1"/>
    <col min="26" max="26" width="11.83203125" style="244" customWidth="1"/>
    <col min="27" max="27" width="8.1640625" style="243" bestFit="1" customWidth="1"/>
    <col min="28" max="28" width="11.83203125" style="244" customWidth="1"/>
    <col min="29" max="29" width="15.33203125" style="243" customWidth="1"/>
    <col min="30" max="30" width="4.33203125" style="239" customWidth="1"/>
    <col min="31" max="31" width="4.33203125" style="4" customWidth="1"/>
    <col min="32" max="16384" width="20.83203125" style="4"/>
  </cols>
  <sheetData>
    <row r="1" spans="1:31" s="97" customFormat="1" ht="17.25" customHeight="1">
      <c r="A1" s="78"/>
      <c r="B1" s="78"/>
      <c r="C1" s="82" t="s">
        <v>177</v>
      </c>
      <c r="D1" s="642"/>
      <c r="E1" s="642"/>
      <c r="F1" s="642"/>
      <c r="G1" s="642"/>
      <c r="H1" s="642"/>
      <c r="I1" s="642"/>
      <c r="J1" s="642"/>
      <c r="K1" s="642"/>
      <c r="L1" s="642"/>
      <c r="M1" s="642"/>
      <c r="N1" s="642"/>
      <c r="O1" s="642"/>
      <c r="P1" s="642"/>
      <c r="Q1" s="642"/>
      <c r="R1" s="642"/>
      <c r="S1" s="529"/>
      <c r="T1" s="529"/>
      <c r="U1" s="529"/>
      <c r="V1" s="529"/>
      <c r="W1" s="529"/>
      <c r="X1" s="529"/>
      <c r="Y1" s="529"/>
      <c r="Z1" s="529"/>
      <c r="AA1" s="529"/>
      <c r="AB1" s="529"/>
      <c r="AC1" s="529"/>
      <c r="AD1" s="694"/>
      <c r="AE1" s="620"/>
    </row>
    <row r="2" spans="1:31" s="97" customFormat="1" ht="17.25" customHeight="1">
      <c r="A2" s="78"/>
      <c r="B2" s="78"/>
      <c r="C2" s="82" t="s">
        <v>181</v>
      </c>
      <c r="D2" s="619"/>
      <c r="E2" s="620"/>
      <c r="F2" s="620"/>
      <c r="G2" s="620"/>
      <c r="H2" s="620"/>
      <c r="I2" s="620"/>
      <c r="J2" s="30"/>
      <c r="K2" s="30"/>
      <c r="L2" s="30"/>
      <c r="M2" s="30"/>
      <c r="N2" s="30"/>
      <c r="O2" s="82"/>
      <c r="P2" s="496"/>
      <c r="Q2" s="496"/>
      <c r="R2" s="496"/>
      <c r="S2" s="499"/>
      <c r="T2" s="499"/>
      <c r="U2" s="46"/>
      <c r="V2" s="46"/>
      <c r="W2" s="98"/>
      <c r="X2" s="9"/>
      <c r="Y2" s="98"/>
      <c r="Z2" s="9"/>
      <c r="AA2" s="99"/>
      <c r="AB2" s="79"/>
      <c r="AD2" s="694"/>
      <c r="AE2" s="620"/>
    </row>
    <row r="3" spans="1:31" s="97" customFormat="1" ht="17.25" customHeight="1">
      <c r="A3" s="78"/>
      <c r="B3" s="78"/>
      <c r="C3" s="79" t="s">
        <v>38</v>
      </c>
      <c r="D3" s="621"/>
      <c r="E3" s="622"/>
      <c r="F3" s="622"/>
      <c r="G3" s="622"/>
      <c r="H3" s="622"/>
      <c r="I3" s="622"/>
      <c r="J3" s="100"/>
      <c r="K3" s="100"/>
      <c r="L3" s="100"/>
      <c r="M3" s="100"/>
      <c r="N3" s="100"/>
      <c r="O3" s="79"/>
      <c r="P3" s="496"/>
      <c r="Q3" s="51"/>
      <c r="R3" s="497"/>
      <c r="S3" s="499"/>
      <c r="T3" s="499"/>
      <c r="U3" s="101"/>
      <c r="V3" s="101"/>
      <c r="W3" s="101"/>
      <c r="X3" s="101"/>
      <c r="Y3" s="101"/>
      <c r="Z3" s="101"/>
      <c r="AA3" s="51"/>
      <c r="AB3" s="51"/>
      <c r="AD3" s="694"/>
      <c r="AE3" s="620"/>
    </row>
    <row r="4" spans="1:31" s="97" customFormat="1" ht="17.25" customHeight="1">
      <c r="A4" s="78"/>
      <c r="B4" s="78"/>
      <c r="C4" s="79" t="s">
        <v>39</v>
      </c>
      <c r="D4" s="621"/>
      <c r="E4" s="622"/>
      <c r="F4" s="622"/>
      <c r="G4" s="622"/>
      <c r="H4" s="622"/>
      <c r="I4" s="622"/>
      <c r="J4" s="100"/>
      <c r="K4" s="100"/>
      <c r="L4" s="100"/>
      <c r="M4" s="100"/>
      <c r="N4" s="100"/>
      <c r="O4" s="79"/>
      <c r="P4" s="496"/>
      <c r="Q4" s="496"/>
      <c r="R4" s="496"/>
      <c r="S4" s="499"/>
      <c r="T4" s="499"/>
      <c r="U4" s="51"/>
      <c r="V4" s="51"/>
      <c r="W4" s="51"/>
      <c r="X4" s="51"/>
      <c r="Y4" s="51"/>
      <c r="Z4" s="51"/>
      <c r="AA4" s="51"/>
      <c r="AB4" s="51"/>
      <c r="AD4" s="102"/>
      <c r="AE4" s="51"/>
    </row>
    <row r="5" spans="1:31" s="97" customFormat="1" ht="17.25" customHeight="1">
      <c r="A5" s="78"/>
      <c r="B5" s="78"/>
      <c r="C5" s="103" t="s">
        <v>17</v>
      </c>
      <c r="D5" s="623">
        <f>AC180</f>
        <v>0</v>
      </c>
      <c r="E5" s="624"/>
      <c r="F5" s="624"/>
      <c r="G5" s="624"/>
      <c r="H5" s="624"/>
      <c r="I5" s="624"/>
      <c r="J5" s="104"/>
      <c r="K5" s="104"/>
      <c r="L5" s="104"/>
      <c r="M5" s="104"/>
      <c r="N5" s="104"/>
      <c r="O5" s="79"/>
      <c r="P5" s="79"/>
      <c r="Q5" s="51"/>
      <c r="R5" s="51"/>
      <c r="S5" s="51"/>
      <c r="T5" s="51"/>
      <c r="U5" s="51"/>
      <c r="V5" s="51"/>
      <c r="W5" s="51"/>
      <c r="X5" s="51"/>
      <c r="Y5" s="79"/>
      <c r="Z5" s="51"/>
      <c r="AA5" s="79"/>
      <c r="AB5" s="51"/>
      <c r="AC5" s="95"/>
      <c r="AD5" s="102"/>
      <c r="AE5" s="51"/>
    </row>
    <row r="6" spans="1:31" s="97" customFormat="1" ht="17.25" customHeight="1">
      <c r="A6" s="78"/>
      <c r="B6" s="78"/>
      <c r="C6" s="9" t="s">
        <v>80</v>
      </c>
      <c r="D6" s="625"/>
      <c r="E6" s="625"/>
      <c r="F6" s="625"/>
      <c r="G6" s="625"/>
      <c r="H6" s="625"/>
      <c r="I6" s="625"/>
      <c r="J6" s="105"/>
      <c r="K6" s="105"/>
      <c r="L6" s="105"/>
      <c r="M6" s="105"/>
      <c r="N6" s="105"/>
      <c r="O6" s="79"/>
      <c r="P6" s="79"/>
      <c r="Q6" s="79"/>
      <c r="R6" s="51"/>
      <c r="S6" s="671" t="s">
        <v>7</v>
      </c>
      <c r="T6" s="671"/>
      <c r="U6" s="671" t="s">
        <v>8</v>
      </c>
      <c r="V6" s="671"/>
      <c r="W6" s="671" t="s">
        <v>370</v>
      </c>
      <c r="X6" s="671"/>
      <c r="Y6" s="671" t="s">
        <v>374</v>
      </c>
      <c r="Z6" s="671"/>
      <c r="AA6" s="671" t="s">
        <v>375</v>
      </c>
      <c r="AB6" s="671"/>
      <c r="AC6" s="89" t="s">
        <v>421</v>
      </c>
      <c r="AD6" s="102"/>
      <c r="AE6" s="51"/>
    </row>
    <row r="7" spans="1:31" s="97" customFormat="1" ht="17.25" customHeight="1">
      <c r="A7" s="78"/>
      <c r="B7" s="78"/>
      <c r="C7" s="98" t="s">
        <v>176</v>
      </c>
      <c r="D7" s="626"/>
      <c r="E7" s="626"/>
      <c r="F7" s="626"/>
      <c r="G7" s="626"/>
      <c r="H7" s="626"/>
      <c r="I7" s="626"/>
      <c r="J7" s="106"/>
      <c r="K7" s="106"/>
      <c r="L7" s="106"/>
      <c r="M7" s="106"/>
      <c r="N7" s="106"/>
      <c r="O7" s="99"/>
      <c r="P7" s="99"/>
      <c r="Q7" s="99"/>
      <c r="R7" s="79"/>
      <c r="S7" s="638">
        <v>41090</v>
      </c>
      <c r="T7" s="638"/>
      <c r="U7" s="638">
        <v>41455</v>
      </c>
      <c r="V7" s="638"/>
      <c r="W7" s="638">
        <v>41820</v>
      </c>
      <c r="X7" s="638"/>
      <c r="Y7" s="638">
        <v>42185</v>
      </c>
      <c r="Z7" s="638"/>
      <c r="AA7" s="638">
        <v>42551</v>
      </c>
      <c r="AB7" s="638"/>
      <c r="AC7" s="107">
        <f>D4</f>
        <v>0</v>
      </c>
      <c r="AD7" s="102"/>
      <c r="AE7" s="51"/>
    </row>
    <row r="8" spans="1:31" s="97" customFormat="1" ht="17.25" customHeight="1">
      <c r="A8" s="78"/>
      <c r="B8" s="78"/>
      <c r="C8" s="108"/>
      <c r="D8" s="109"/>
      <c r="E8" s="639"/>
      <c r="F8" s="639"/>
      <c r="G8" s="639"/>
      <c r="H8" s="639"/>
      <c r="I8" s="639"/>
      <c r="J8" s="110"/>
      <c r="K8" s="110"/>
      <c r="L8" s="110"/>
      <c r="M8" s="110"/>
      <c r="N8" s="110"/>
      <c r="O8" s="109"/>
      <c r="P8" s="109"/>
      <c r="Q8" s="109"/>
      <c r="R8" s="111"/>
      <c r="S8" s="617" t="s">
        <v>171</v>
      </c>
      <c r="T8" s="618"/>
      <c r="U8" s="617" t="s">
        <v>172</v>
      </c>
      <c r="V8" s="618"/>
      <c r="W8" s="617" t="s">
        <v>173</v>
      </c>
      <c r="X8" s="618"/>
      <c r="Y8" s="617" t="s">
        <v>123</v>
      </c>
      <c r="Z8" s="618"/>
      <c r="AA8" s="617" t="s">
        <v>124</v>
      </c>
      <c r="AB8" s="618"/>
      <c r="AC8" s="683" t="s">
        <v>301</v>
      </c>
      <c r="AD8" s="102"/>
      <c r="AE8" s="51"/>
    </row>
    <row r="9" spans="1:31" s="97" customFormat="1" ht="20.100000000000001" customHeight="1">
      <c r="A9" s="78" t="s">
        <v>302</v>
      </c>
      <c r="B9" s="78"/>
      <c r="C9" s="112" t="s">
        <v>18</v>
      </c>
      <c r="D9" s="113"/>
      <c r="E9" s="640"/>
      <c r="F9" s="640"/>
      <c r="G9" s="640"/>
      <c r="H9" s="640"/>
      <c r="I9" s="640"/>
      <c r="J9" s="113"/>
      <c r="K9" s="113"/>
      <c r="L9" s="113"/>
      <c r="M9" s="113"/>
      <c r="N9" s="113"/>
      <c r="O9" s="113"/>
      <c r="P9" s="113"/>
      <c r="Q9" s="113"/>
      <c r="R9" s="31"/>
      <c r="S9" s="672" t="s">
        <v>183</v>
      </c>
      <c r="T9" s="673"/>
      <c r="U9" s="672" t="s">
        <v>183</v>
      </c>
      <c r="V9" s="673"/>
      <c r="W9" s="672" t="s">
        <v>183</v>
      </c>
      <c r="X9" s="673"/>
      <c r="Y9" s="672" t="s">
        <v>183</v>
      </c>
      <c r="Z9" s="673"/>
      <c r="AA9" s="672" t="s">
        <v>183</v>
      </c>
      <c r="AB9" s="673"/>
      <c r="AC9" s="684"/>
      <c r="AD9" s="114"/>
      <c r="AE9" s="51"/>
    </row>
    <row r="10" spans="1:31" s="97" customFormat="1" ht="33.75" customHeight="1">
      <c r="A10" s="78">
        <v>1000</v>
      </c>
      <c r="B10" s="78"/>
      <c r="C10" s="115" t="s">
        <v>45</v>
      </c>
      <c r="D10" s="79"/>
      <c r="E10" s="642"/>
      <c r="F10" s="633"/>
      <c r="G10" s="633"/>
      <c r="H10" s="633"/>
      <c r="I10" s="633"/>
      <c r="J10" s="633"/>
      <c r="K10" s="633"/>
      <c r="L10" s="633"/>
      <c r="M10" s="633"/>
      <c r="N10" s="633"/>
      <c r="O10" s="633"/>
      <c r="P10" s="81" t="s">
        <v>182</v>
      </c>
      <c r="Q10" s="81" t="s">
        <v>174</v>
      </c>
      <c r="R10" s="87" t="s">
        <v>355</v>
      </c>
      <c r="S10" s="116"/>
      <c r="T10" s="117"/>
      <c r="U10" s="116"/>
      <c r="V10" s="117"/>
      <c r="W10" s="116"/>
      <c r="X10" s="117"/>
      <c r="Y10" s="116"/>
      <c r="Z10" s="117"/>
      <c r="AA10" s="116"/>
      <c r="AB10" s="117"/>
      <c r="AC10" s="117"/>
      <c r="AD10" s="102"/>
      <c r="AE10" s="51"/>
    </row>
    <row r="11" spans="1:31" s="97" customFormat="1" ht="15" customHeight="1">
      <c r="A11" s="78"/>
      <c r="B11" s="78"/>
      <c r="C11" s="10" t="s">
        <v>178</v>
      </c>
      <c r="D11" s="70" t="s">
        <v>336</v>
      </c>
      <c r="E11" s="641"/>
      <c r="F11" s="641"/>
      <c r="G11" s="641"/>
      <c r="H11" s="641"/>
      <c r="I11" s="641"/>
      <c r="J11" s="641"/>
      <c r="K11" s="641"/>
      <c r="L11" s="641"/>
      <c r="M11" s="641"/>
      <c r="N11" s="641"/>
      <c r="O11" s="641"/>
      <c r="P11" s="118"/>
      <c r="Q11" s="95"/>
      <c r="R11" s="119"/>
      <c r="S11" s="120"/>
      <c r="T11" s="117"/>
      <c r="U11" s="120"/>
      <c r="V11" s="117"/>
      <c r="W11" s="120"/>
      <c r="X11" s="117"/>
      <c r="Y11" s="120"/>
      <c r="Z11" s="117"/>
      <c r="AA11" s="120"/>
      <c r="AB11" s="117"/>
      <c r="AC11" s="121"/>
      <c r="AD11" s="102"/>
      <c r="AE11" s="51"/>
    </row>
    <row r="12" spans="1:31" ht="15" customHeight="1">
      <c r="A12" s="49"/>
      <c r="B12" s="49"/>
      <c r="C12" s="122">
        <f>S12+U12+W12+Y12+AA12</f>
        <v>0</v>
      </c>
      <c r="D12" s="70">
        <f>D2</f>
        <v>0</v>
      </c>
      <c r="E12" s="634" t="s">
        <v>337</v>
      </c>
      <c r="F12" s="634"/>
      <c r="G12" s="634"/>
      <c r="H12" s="634"/>
      <c r="I12" s="634"/>
      <c r="J12" s="634"/>
      <c r="K12" s="634"/>
      <c r="L12" s="634"/>
      <c r="M12" s="634"/>
      <c r="N12" s="634"/>
      <c r="O12" s="634"/>
      <c r="P12" s="123">
        <v>0</v>
      </c>
      <c r="Q12" s="124">
        <f t="shared" ref="Q12" si="0">VLOOKUP(E12,Leave_Benefits,2,0)</f>
        <v>0</v>
      </c>
      <c r="R12" s="71">
        <f t="shared" ref="R12" si="1">VLOOKUP(E12,Leave_Benefits,4,0)</f>
        <v>0</v>
      </c>
      <c r="S12" s="125">
        <v>0</v>
      </c>
      <c r="T12" s="126">
        <f t="shared" ref="T12" si="2">P12*(1+Q12)*(S12)</f>
        <v>0</v>
      </c>
      <c r="U12" s="125">
        <v>0</v>
      </c>
      <c r="V12" s="126">
        <f t="shared" ref="V12" si="3">P12*(1+Q12)*(U12)*R12</f>
        <v>0</v>
      </c>
      <c r="W12" s="125">
        <v>0</v>
      </c>
      <c r="X12" s="126">
        <f t="shared" ref="X12" si="4">P12*(1+Q12)*(W12)*(R12^2)</f>
        <v>0</v>
      </c>
      <c r="Y12" s="125">
        <v>0</v>
      </c>
      <c r="Z12" s="126">
        <f t="shared" ref="Z12" si="5">P12*(1+Q12)*(Y12)*(R12^3)</f>
        <v>0</v>
      </c>
      <c r="AA12" s="125">
        <v>0</v>
      </c>
      <c r="AB12" s="126">
        <f>P12*(1+Q12)*(AA12)*(R12^4)</f>
        <v>0</v>
      </c>
      <c r="AC12" s="127">
        <f>T12+V12+X12+Z12+AB12</f>
        <v>0</v>
      </c>
      <c r="AD12" s="128"/>
      <c r="AE12" s="38"/>
    </row>
    <row r="13" spans="1:31" ht="15" customHeight="1">
      <c r="A13" s="49"/>
      <c r="B13" s="49"/>
      <c r="C13" s="122">
        <f t="shared" ref="C13:C16" si="6">S13+U13+W13+Y13+AA13</f>
        <v>0</v>
      </c>
      <c r="D13" s="70"/>
      <c r="E13" s="634" t="s">
        <v>337</v>
      </c>
      <c r="F13" s="634"/>
      <c r="G13" s="634"/>
      <c r="H13" s="634"/>
      <c r="I13" s="634"/>
      <c r="J13" s="634"/>
      <c r="K13" s="634"/>
      <c r="L13" s="634"/>
      <c r="M13" s="634"/>
      <c r="N13" s="634"/>
      <c r="O13" s="634"/>
      <c r="P13" s="123">
        <v>0</v>
      </c>
      <c r="Q13" s="124">
        <f t="shared" ref="Q13:Q16" si="7">VLOOKUP(E13,Leave_Benefits,2,0)</f>
        <v>0</v>
      </c>
      <c r="R13" s="71">
        <f t="shared" ref="R13:R16" si="8">VLOOKUP(E13,Leave_Benefits,4,0)</f>
        <v>0</v>
      </c>
      <c r="S13" s="125">
        <v>0</v>
      </c>
      <c r="T13" s="126">
        <f t="shared" ref="T13:T16" si="9">P13*(1+Q13)*(S13)</f>
        <v>0</v>
      </c>
      <c r="U13" s="125">
        <v>0</v>
      </c>
      <c r="V13" s="126">
        <f t="shared" ref="V13:V16" si="10">P13*(1+Q13)*(U13)*R13</f>
        <v>0</v>
      </c>
      <c r="W13" s="125">
        <v>0</v>
      </c>
      <c r="X13" s="126">
        <f t="shared" ref="X13:X16" si="11">P13*(1+Q13)*(W13)*(R13^2)</f>
        <v>0</v>
      </c>
      <c r="Y13" s="125">
        <v>0</v>
      </c>
      <c r="Z13" s="126">
        <f t="shared" ref="Z13:Z16" si="12">P13*(1+Q13)*(Y13)*(R13^3)</f>
        <v>0</v>
      </c>
      <c r="AA13" s="125">
        <v>0</v>
      </c>
      <c r="AB13" s="126">
        <f t="shared" ref="AB13:AB16" si="13">P13*(1+Q13)*(AA13)*(R13^4)</f>
        <v>0</v>
      </c>
      <c r="AC13" s="127">
        <f t="shared" ref="AC13:AC16" si="14">T13+V13+X13+Z13+AB13</f>
        <v>0</v>
      </c>
      <c r="AD13" s="128"/>
      <c r="AE13" s="38"/>
    </row>
    <row r="14" spans="1:31" ht="15" customHeight="1">
      <c r="A14" s="49"/>
      <c r="B14" s="49"/>
      <c r="C14" s="122">
        <f t="shared" si="6"/>
        <v>0</v>
      </c>
      <c r="D14" s="70"/>
      <c r="E14" s="634" t="s">
        <v>337</v>
      </c>
      <c r="F14" s="634"/>
      <c r="G14" s="634"/>
      <c r="H14" s="634"/>
      <c r="I14" s="634"/>
      <c r="J14" s="634"/>
      <c r="K14" s="634"/>
      <c r="L14" s="634"/>
      <c r="M14" s="634"/>
      <c r="N14" s="634"/>
      <c r="O14" s="634"/>
      <c r="P14" s="123">
        <v>0</v>
      </c>
      <c r="Q14" s="124">
        <f t="shared" si="7"/>
        <v>0</v>
      </c>
      <c r="R14" s="71">
        <f t="shared" si="8"/>
        <v>0</v>
      </c>
      <c r="S14" s="125">
        <v>0</v>
      </c>
      <c r="T14" s="126">
        <f t="shared" si="9"/>
        <v>0</v>
      </c>
      <c r="U14" s="125">
        <v>0</v>
      </c>
      <c r="V14" s="126">
        <f t="shared" si="10"/>
        <v>0</v>
      </c>
      <c r="W14" s="125">
        <v>0</v>
      </c>
      <c r="X14" s="126">
        <f t="shared" si="11"/>
        <v>0</v>
      </c>
      <c r="Y14" s="125">
        <v>0</v>
      </c>
      <c r="Z14" s="126">
        <f t="shared" si="12"/>
        <v>0</v>
      </c>
      <c r="AA14" s="125">
        <v>0</v>
      </c>
      <c r="AB14" s="126">
        <f t="shared" si="13"/>
        <v>0</v>
      </c>
      <c r="AC14" s="127">
        <f t="shared" si="14"/>
        <v>0</v>
      </c>
      <c r="AD14" s="128"/>
      <c r="AE14" s="38"/>
    </row>
    <row r="15" spans="1:31" ht="15" customHeight="1">
      <c r="A15" s="49"/>
      <c r="B15" s="49"/>
      <c r="C15" s="122">
        <f t="shared" si="6"/>
        <v>0</v>
      </c>
      <c r="D15" s="70"/>
      <c r="E15" s="634" t="s">
        <v>337</v>
      </c>
      <c r="F15" s="634"/>
      <c r="G15" s="634"/>
      <c r="H15" s="634"/>
      <c r="I15" s="634"/>
      <c r="J15" s="634"/>
      <c r="K15" s="634"/>
      <c r="L15" s="634"/>
      <c r="M15" s="634"/>
      <c r="N15" s="634"/>
      <c r="O15" s="634"/>
      <c r="P15" s="123">
        <v>0</v>
      </c>
      <c r="Q15" s="124">
        <f t="shared" si="7"/>
        <v>0</v>
      </c>
      <c r="R15" s="71">
        <f t="shared" si="8"/>
        <v>0</v>
      </c>
      <c r="S15" s="125">
        <v>0</v>
      </c>
      <c r="T15" s="126">
        <f t="shared" si="9"/>
        <v>0</v>
      </c>
      <c r="U15" s="125">
        <v>0</v>
      </c>
      <c r="V15" s="126">
        <f t="shared" si="10"/>
        <v>0</v>
      </c>
      <c r="W15" s="125">
        <v>0</v>
      </c>
      <c r="X15" s="126">
        <f t="shared" si="11"/>
        <v>0</v>
      </c>
      <c r="Y15" s="125">
        <v>0</v>
      </c>
      <c r="Z15" s="126">
        <f t="shared" si="12"/>
        <v>0</v>
      </c>
      <c r="AA15" s="125">
        <v>0</v>
      </c>
      <c r="AB15" s="126">
        <f t="shared" si="13"/>
        <v>0</v>
      </c>
      <c r="AC15" s="127">
        <f t="shared" si="14"/>
        <v>0</v>
      </c>
      <c r="AD15" s="128"/>
      <c r="AE15" s="38"/>
    </row>
    <row r="16" spans="1:31" ht="15" customHeight="1">
      <c r="A16" s="49"/>
      <c r="B16" s="49"/>
      <c r="C16" s="122">
        <f t="shared" si="6"/>
        <v>0</v>
      </c>
      <c r="D16" s="70"/>
      <c r="E16" s="634" t="s">
        <v>337</v>
      </c>
      <c r="F16" s="634"/>
      <c r="G16" s="634"/>
      <c r="H16" s="634"/>
      <c r="I16" s="634"/>
      <c r="J16" s="634"/>
      <c r="K16" s="634"/>
      <c r="L16" s="634"/>
      <c r="M16" s="634"/>
      <c r="N16" s="634"/>
      <c r="O16" s="634"/>
      <c r="P16" s="123">
        <v>0</v>
      </c>
      <c r="Q16" s="124">
        <f t="shared" si="7"/>
        <v>0</v>
      </c>
      <c r="R16" s="71">
        <f t="shared" si="8"/>
        <v>0</v>
      </c>
      <c r="S16" s="125">
        <v>0</v>
      </c>
      <c r="T16" s="126">
        <f t="shared" si="9"/>
        <v>0</v>
      </c>
      <c r="U16" s="125">
        <v>0</v>
      </c>
      <c r="V16" s="126">
        <f t="shared" si="10"/>
        <v>0</v>
      </c>
      <c r="W16" s="125">
        <v>0</v>
      </c>
      <c r="X16" s="126">
        <f t="shared" si="11"/>
        <v>0</v>
      </c>
      <c r="Y16" s="125">
        <v>0</v>
      </c>
      <c r="Z16" s="126">
        <f t="shared" si="12"/>
        <v>0</v>
      </c>
      <c r="AA16" s="125">
        <v>0</v>
      </c>
      <c r="AB16" s="126">
        <f t="shared" si="13"/>
        <v>0</v>
      </c>
      <c r="AC16" s="127">
        <f t="shared" si="14"/>
        <v>0</v>
      </c>
      <c r="AD16" s="128"/>
      <c r="AE16" s="38"/>
    </row>
    <row r="17" spans="1:31" s="97" customFormat="1" ht="15.75">
      <c r="A17" s="78"/>
      <c r="B17" s="78"/>
      <c r="C17" s="129"/>
      <c r="D17" s="9"/>
      <c r="E17" s="651"/>
      <c r="F17" s="651"/>
      <c r="G17" s="651"/>
      <c r="H17" s="651"/>
      <c r="I17" s="651"/>
      <c r="J17" s="651"/>
      <c r="K17" s="651"/>
      <c r="L17" s="651"/>
      <c r="M17" s="651"/>
      <c r="N17" s="652"/>
      <c r="O17" s="648" t="s">
        <v>286</v>
      </c>
      <c r="P17" s="649"/>
      <c r="Q17" s="649"/>
      <c r="R17" s="650"/>
      <c r="S17" s="614">
        <f>SUM(T12:T16)</f>
        <v>0</v>
      </c>
      <c r="T17" s="644"/>
      <c r="U17" s="614">
        <f>SUM(V12:V16)</f>
        <v>0</v>
      </c>
      <c r="V17" s="644"/>
      <c r="W17" s="614">
        <f>SUM(X12:X16)</f>
        <v>0</v>
      </c>
      <c r="X17" s="644"/>
      <c r="Y17" s="614">
        <f>SUM(Z12:Z16)</f>
        <v>0</v>
      </c>
      <c r="Z17" s="644"/>
      <c r="AA17" s="614">
        <f>SUM(AB12:AB16)</f>
        <v>0</v>
      </c>
      <c r="AB17" s="644"/>
      <c r="AC17" s="130">
        <f>SUM(S17:AB17)</f>
        <v>0</v>
      </c>
      <c r="AD17" s="102"/>
      <c r="AE17" s="51"/>
    </row>
    <row r="18" spans="1:31" s="97" customFormat="1" ht="15" customHeight="1">
      <c r="A18" s="78">
        <v>1000</v>
      </c>
      <c r="B18" s="78"/>
      <c r="C18" s="131" t="s">
        <v>46</v>
      </c>
      <c r="D18" s="79"/>
      <c r="E18" s="655"/>
      <c r="F18" s="584"/>
      <c r="G18" s="584"/>
      <c r="H18" s="584"/>
      <c r="I18" s="584"/>
      <c r="J18" s="584"/>
      <c r="K18" s="584"/>
      <c r="L18" s="584"/>
      <c r="M18" s="584"/>
      <c r="N18" s="584"/>
      <c r="O18" s="584"/>
      <c r="P18" s="584"/>
      <c r="Q18" s="584"/>
      <c r="R18" s="585"/>
      <c r="S18" s="132"/>
      <c r="T18" s="133"/>
      <c r="U18" s="132"/>
      <c r="V18" s="134"/>
      <c r="W18" s="132"/>
      <c r="X18" s="134"/>
      <c r="Y18" s="132"/>
      <c r="Z18" s="134"/>
      <c r="AA18" s="132"/>
      <c r="AB18" s="134"/>
      <c r="AC18" s="135"/>
      <c r="AD18" s="102"/>
      <c r="AE18" s="51"/>
    </row>
    <row r="19" spans="1:31" s="97" customFormat="1" ht="15" customHeight="1">
      <c r="A19" s="78"/>
      <c r="B19" s="78"/>
      <c r="C19" s="10" t="s">
        <v>178</v>
      </c>
      <c r="D19" s="70"/>
      <c r="E19" s="642"/>
      <c r="F19" s="654"/>
      <c r="G19" s="654"/>
      <c r="H19" s="654"/>
      <c r="I19" s="654"/>
      <c r="J19" s="654"/>
      <c r="K19" s="654"/>
      <c r="L19" s="654"/>
      <c r="M19" s="654"/>
      <c r="N19" s="654"/>
      <c r="O19" s="654"/>
      <c r="P19" s="11"/>
      <c r="Q19" s="95"/>
      <c r="R19" s="119"/>
      <c r="S19" s="132"/>
      <c r="T19" s="133"/>
      <c r="U19" s="132"/>
      <c r="V19" s="134"/>
      <c r="W19" s="132"/>
      <c r="X19" s="134"/>
      <c r="Y19" s="132"/>
      <c r="Z19" s="134"/>
      <c r="AA19" s="132"/>
      <c r="AB19" s="134"/>
      <c r="AC19" s="135"/>
      <c r="AD19" s="102"/>
      <c r="AE19" s="51"/>
    </row>
    <row r="20" spans="1:31" s="97" customFormat="1" ht="15" customHeight="1">
      <c r="A20" s="78"/>
      <c r="B20" s="78"/>
      <c r="C20" s="122">
        <f t="shared" ref="C20:C26" si="15">S20+U20+W20+Y20+AA20</f>
        <v>0</v>
      </c>
      <c r="D20" s="70"/>
      <c r="E20" s="634" t="s">
        <v>337</v>
      </c>
      <c r="F20" s="634"/>
      <c r="G20" s="634"/>
      <c r="H20" s="634"/>
      <c r="I20" s="634"/>
      <c r="J20" s="634"/>
      <c r="K20" s="634"/>
      <c r="L20" s="634"/>
      <c r="M20" s="634"/>
      <c r="N20" s="634"/>
      <c r="O20" s="634"/>
      <c r="P20" s="123">
        <v>0</v>
      </c>
      <c r="Q20" s="124">
        <f t="shared" ref="Q20:Q24" si="16">VLOOKUP(E20,Leave_Benefits,2,0)</f>
        <v>0</v>
      </c>
      <c r="R20" s="71">
        <f t="shared" ref="R20:R24" si="17">VLOOKUP(E20,Leave_Benefits,4,0)</f>
        <v>0</v>
      </c>
      <c r="S20" s="125">
        <v>0</v>
      </c>
      <c r="T20" s="126">
        <f>P20*(1+Q20)*(S20)</f>
        <v>0</v>
      </c>
      <c r="U20" s="125">
        <v>0</v>
      </c>
      <c r="V20" s="126">
        <f>P20*(1+Q20)*(U20)*R20</f>
        <v>0</v>
      </c>
      <c r="W20" s="125">
        <v>0</v>
      </c>
      <c r="X20" s="126">
        <f>P20*(1+Q20)*(W20)*(R20^2)</f>
        <v>0</v>
      </c>
      <c r="Y20" s="125">
        <v>0</v>
      </c>
      <c r="Z20" s="126">
        <f>P20*(1+Q20)*(Y20)*(R20^3)</f>
        <v>0</v>
      </c>
      <c r="AA20" s="125">
        <v>0</v>
      </c>
      <c r="AB20" s="126">
        <f>P20*(1+Q20)*(AA20)*(R20^4)</f>
        <v>0</v>
      </c>
      <c r="AC20" s="127">
        <f t="shared" ref="AC20:AC26" si="18">T20+V20+X20+Z20+AB20</f>
        <v>0</v>
      </c>
      <c r="AD20" s="102"/>
      <c r="AE20" s="51"/>
    </row>
    <row r="21" spans="1:31" s="97" customFormat="1" ht="15" customHeight="1">
      <c r="A21" s="78"/>
      <c r="B21" s="78"/>
      <c r="C21" s="122">
        <f t="shared" si="15"/>
        <v>0</v>
      </c>
      <c r="D21" s="70"/>
      <c r="E21" s="634" t="s">
        <v>337</v>
      </c>
      <c r="F21" s="634"/>
      <c r="G21" s="634"/>
      <c r="H21" s="634"/>
      <c r="I21" s="634"/>
      <c r="J21" s="634"/>
      <c r="K21" s="634"/>
      <c r="L21" s="634"/>
      <c r="M21" s="634"/>
      <c r="N21" s="634"/>
      <c r="O21" s="634"/>
      <c r="P21" s="123">
        <v>0</v>
      </c>
      <c r="Q21" s="124">
        <f t="shared" si="16"/>
        <v>0</v>
      </c>
      <c r="R21" s="71">
        <f t="shared" si="17"/>
        <v>0</v>
      </c>
      <c r="S21" s="125">
        <v>0</v>
      </c>
      <c r="T21" s="126">
        <f t="shared" ref="T21:T24" si="19">P21*(1+Q21)*(S21)</f>
        <v>0</v>
      </c>
      <c r="U21" s="125">
        <v>0</v>
      </c>
      <c r="V21" s="126">
        <f>P21*(1+Q21)*(U21)*R21</f>
        <v>0</v>
      </c>
      <c r="W21" s="125">
        <v>0</v>
      </c>
      <c r="X21" s="126">
        <f>P21*(1+Q21)*(W21)*(R21^2)</f>
        <v>0</v>
      </c>
      <c r="Y21" s="125">
        <v>0</v>
      </c>
      <c r="Z21" s="126">
        <f>P21*(1+Q21)*(Y21)*(R21^3)</f>
        <v>0</v>
      </c>
      <c r="AA21" s="125">
        <v>0</v>
      </c>
      <c r="AB21" s="126">
        <f t="shared" ref="AB21:AB24" si="20">P21*(1+Q21)*(AA21)*(R21^4)</f>
        <v>0</v>
      </c>
      <c r="AC21" s="127">
        <f t="shared" si="18"/>
        <v>0</v>
      </c>
      <c r="AD21" s="102"/>
      <c r="AE21" s="51"/>
    </row>
    <row r="22" spans="1:31" s="97" customFormat="1" ht="15" customHeight="1">
      <c r="A22" s="78"/>
      <c r="B22" s="78"/>
      <c r="C22" s="122">
        <f t="shared" si="15"/>
        <v>0</v>
      </c>
      <c r="D22" s="70"/>
      <c r="E22" s="634" t="s">
        <v>337</v>
      </c>
      <c r="F22" s="634"/>
      <c r="G22" s="634"/>
      <c r="H22" s="634"/>
      <c r="I22" s="634"/>
      <c r="J22" s="634"/>
      <c r="K22" s="634"/>
      <c r="L22" s="634"/>
      <c r="M22" s="634"/>
      <c r="N22" s="634"/>
      <c r="O22" s="634"/>
      <c r="P22" s="123">
        <v>0</v>
      </c>
      <c r="Q22" s="124">
        <f t="shared" si="16"/>
        <v>0</v>
      </c>
      <c r="R22" s="71">
        <f t="shared" si="17"/>
        <v>0</v>
      </c>
      <c r="S22" s="125">
        <v>0</v>
      </c>
      <c r="T22" s="126">
        <f t="shared" si="19"/>
        <v>0</v>
      </c>
      <c r="U22" s="125">
        <v>0</v>
      </c>
      <c r="V22" s="126">
        <f t="shared" ref="V22:V24" si="21">P22*(1+Q22)*(U22)*R22</f>
        <v>0</v>
      </c>
      <c r="W22" s="125">
        <v>0</v>
      </c>
      <c r="X22" s="126">
        <f t="shared" ref="X22:X24" si="22">P22*(1+Q22)*(W22)*(R22^2)</f>
        <v>0</v>
      </c>
      <c r="Y22" s="125">
        <v>0</v>
      </c>
      <c r="Z22" s="126">
        <f t="shared" ref="Z22:Z24" si="23">P22*(1+Q22)*(Y22)*(R22^3)</f>
        <v>0</v>
      </c>
      <c r="AA22" s="125">
        <v>0</v>
      </c>
      <c r="AB22" s="126">
        <f t="shared" si="20"/>
        <v>0</v>
      </c>
      <c r="AC22" s="127">
        <f t="shared" si="18"/>
        <v>0</v>
      </c>
      <c r="AD22" s="102"/>
      <c r="AE22" s="51"/>
    </row>
    <row r="23" spans="1:31" s="97" customFormat="1" ht="15" customHeight="1">
      <c r="A23" s="78"/>
      <c r="B23" s="78"/>
      <c r="C23" s="122">
        <f t="shared" si="15"/>
        <v>0</v>
      </c>
      <c r="D23" s="70"/>
      <c r="E23" s="634" t="s">
        <v>337</v>
      </c>
      <c r="F23" s="634"/>
      <c r="G23" s="634"/>
      <c r="H23" s="634"/>
      <c r="I23" s="634"/>
      <c r="J23" s="634"/>
      <c r="K23" s="634"/>
      <c r="L23" s="634"/>
      <c r="M23" s="634"/>
      <c r="N23" s="634"/>
      <c r="O23" s="634"/>
      <c r="P23" s="123">
        <v>0</v>
      </c>
      <c r="Q23" s="124">
        <f t="shared" si="16"/>
        <v>0</v>
      </c>
      <c r="R23" s="71">
        <f t="shared" si="17"/>
        <v>0</v>
      </c>
      <c r="S23" s="125">
        <v>0</v>
      </c>
      <c r="T23" s="126">
        <f t="shared" si="19"/>
        <v>0</v>
      </c>
      <c r="U23" s="125">
        <v>0</v>
      </c>
      <c r="V23" s="126">
        <f t="shared" si="21"/>
        <v>0</v>
      </c>
      <c r="W23" s="125">
        <v>0</v>
      </c>
      <c r="X23" s="126">
        <f t="shared" si="22"/>
        <v>0</v>
      </c>
      <c r="Y23" s="125">
        <v>0</v>
      </c>
      <c r="Z23" s="126">
        <f t="shared" si="23"/>
        <v>0</v>
      </c>
      <c r="AA23" s="125">
        <v>0</v>
      </c>
      <c r="AB23" s="126">
        <f t="shared" si="20"/>
        <v>0</v>
      </c>
      <c r="AC23" s="127">
        <f t="shared" si="18"/>
        <v>0</v>
      </c>
      <c r="AD23" s="102"/>
      <c r="AE23" s="51"/>
    </row>
    <row r="24" spans="1:31" ht="15" customHeight="1">
      <c r="A24" s="49"/>
      <c r="B24" s="49"/>
      <c r="C24" s="122">
        <f t="shared" si="15"/>
        <v>0</v>
      </c>
      <c r="D24" s="70"/>
      <c r="E24" s="634" t="s">
        <v>337</v>
      </c>
      <c r="F24" s="634"/>
      <c r="G24" s="634"/>
      <c r="H24" s="634"/>
      <c r="I24" s="634"/>
      <c r="J24" s="634"/>
      <c r="K24" s="634"/>
      <c r="L24" s="634"/>
      <c r="M24" s="634"/>
      <c r="N24" s="634"/>
      <c r="O24" s="634"/>
      <c r="P24" s="123">
        <v>0</v>
      </c>
      <c r="Q24" s="124">
        <f t="shared" si="16"/>
        <v>0</v>
      </c>
      <c r="R24" s="71">
        <f t="shared" si="17"/>
        <v>0</v>
      </c>
      <c r="S24" s="125">
        <v>0</v>
      </c>
      <c r="T24" s="126">
        <f t="shared" si="19"/>
        <v>0</v>
      </c>
      <c r="U24" s="125">
        <v>0</v>
      </c>
      <c r="V24" s="126">
        <f t="shared" si="21"/>
        <v>0</v>
      </c>
      <c r="W24" s="125">
        <v>0</v>
      </c>
      <c r="X24" s="126">
        <f t="shared" si="22"/>
        <v>0</v>
      </c>
      <c r="Y24" s="125">
        <v>0</v>
      </c>
      <c r="Z24" s="126">
        <f t="shared" si="23"/>
        <v>0</v>
      </c>
      <c r="AA24" s="125">
        <v>0</v>
      </c>
      <c r="AB24" s="126">
        <f t="shared" si="20"/>
        <v>0</v>
      </c>
      <c r="AC24" s="127">
        <f t="shared" si="18"/>
        <v>0</v>
      </c>
      <c r="AD24" s="128"/>
      <c r="AE24" s="38"/>
    </row>
    <row r="25" spans="1:31" ht="15" customHeight="1">
      <c r="A25" s="49"/>
      <c r="B25" s="49"/>
      <c r="C25" s="122">
        <f t="shared" si="15"/>
        <v>0</v>
      </c>
      <c r="D25" s="48" t="s">
        <v>448</v>
      </c>
      <c r="E25" s="634" t="s">
        <v>434</v>
      </c>
      <c r="F25" s="634"/>
      <c r="G25" s="634"/>
      <c r="H25" s="634"/>
      <c r="I25" s="634"/>
      <c r="J25" s="634"/>
      <c r="K25" s="634"/>
      <c r="L25" s="634"/>
      <c r="M25" s="634"/>
      <c r="N25" s="634"/>
      <c r="O25" s="634"/>
      <c r="P25" s="123">
        <v>0</v>
      </c>
      <c r="Q25" s="124">
        <f t="shared" ref="Q25" si="24">VLOOKUP(E25,Leave_Benefits,2,0)</f>
        <v>6.2E-2</v>
      </c>
      <c r="R25" s="71">
        <f t="shared" ref="R25" si="25">VLOOKUP(E25,Leave_Benefits,4,0)</f>
        <v>1</v>
      </c>
      <c r="S25" s="125">
        <v>0</v>
      </c>
      <c r="T25" s="126">
        <f t="shared" ref="T25:T26" si="26">P25*(1+Q25)*(S25)</f>
        <v>0</v>
      </c>
      <c r="U25" s="125">
        <v>0</v>
      </c>
      <c r="V25" s="126">
        <f t="shared" ref="V25:V26" si="27">P25*(1+Q25)*(U25)*R25</f>
        <v>0</v>
      </c>
      <c r="W25" s="125">
        <v>0</v>
      </c>
      <c r="X25" s="126">
        <f t="shared" ref="X25:X26" si="28">P25*(1+Q25)*(W25)*(R25^2)</f>
        <v>0</v>
      </c>
      <c r="Y25" s="125">
        <v>0</v>
      </c>
      <c r="Z25" s="126">
        <f t="shared" ref="Z25:Z26" si="29">P25*(1+Q25)*(Y25)*(R25^3)</f>
        <v>0</v>
      </c>
      <c r="AA25" s="125">
        <v>0</v>
      </c>
      <c r="AB25" s="126">
        <f t="shared" ref="AB25:AB26" si="30">P25*(1+Q25)*(AA25)*(R25^4)</f>
        <v>0</v>
      </c>
      <c r="AC25" s="127">
        <f t="shared" si="18"/>
        <v>0</v>
      </c>
      <c r="AD25" s="128"/>
      <c r="AE25" s="38"/>
    </row>
    <row r="26" spans="1:31" ht="15" customHeight="1">
      <c r="A26" s="49"/>
      <c r="B26" s="49"/>
      <c r="C26" s="122">
        <f t="shared" si="15"/>
        <v>0</v>
      </c>
      <c r="D26" s="48" t="s">
        <v>449</v>
      </c>
      <c r="E26" s="634" t="s">
        <v>362</v>
      </c>
      <c r="F26" s="634"/>
      <c r="G26" s="634"/>
      <c r="H26" s="634"/>
      <c r="I26" s="634"/>
      <c r="J26" s="634"/>
      <c r="K26" s="634"/>
      <c r="L26" s="634"/>
      <c r="M26" s="634"/>
      <c r="N26" s="634"/>
      <c r="O26" s="634"/>
      <c r="P26" s="123">
        <v>0</v>
      </c>
      <c r="Q26" s="124">
        <f t="shared" ref="Q26" si="31">VLOOKUP(E26,Leave_Benefits,2,0)</f>
        <v>0.127</v>
      </c>
      <c r="R26" s="71">
        <f t="shared" ref="R26" si="32">VLOOKUP(E26,Leave_Benefits,4,0)</f>
        <v>1.02</v>
      </c>
      <c r="S26" s="125">
        <v>0</v>
      </c>
      <c r="T26" s="126">
        <f t="shared" si="26"/>
        <v>0</v>
      </c>
      <c r="U26" s="125">
        <v>0</v>
      </c>
      <c r="V26" s="126">
        <f t="shared" si="27"/>
        <v>0</v>
      </c>
      <c r="W26" s="125">
        <v>0</v>
      </c>
      <c r="X26" s="126">
        <f t="shared" si="28"/>
        <v>0</v>
      </c>
      <c r="Y26" s="125">
        <v>0</v>
      </c>
      <c r="Z26" s="126">
        <f t="shared" si="29"/>
        <v>0</v>
      </c>
      <c r="AA26" s="125">
        <v>0</v>
      </c>
      <c r="AB26" s="126">
        <f t="shared" si="30"/>
        <v>0</v>
      </c>
      <c r="AC26" s="127">
        <f t="shared" si="18"/>
        <v>0</v>
      </c>
      <c r="AD26" s="128"/>
      <c r="AE26" s="38"/>
    </row>
    <row r="27" spans="1:31" ht="15" customHeight="1">
      <c r="A27" s="78">
        <v>1000</v>
      </c>
      <c r="B27" s="49"/>
      <c r="C27" s="136" t="s">
        <v>47</v>
      </c>
      <c r="D27" s="70"/>
      <c r="E27" s="635"/>
      <c r="F27" s="635"/>
      <c r="G27" s="635"/>
      <c r="H27" s="635"/>
      <c r="I27" s="635"/>
      <c r="J27" s="635"/>
      <c r="K27" s="635"/>
      <c r="L27" s="635"/>
      <c r="M27" s="635"/>
      <c r="N27" s="635"/>
      <c r="O27" s="633"/>
      <c r="P27" s="70"/>
      <c r="Q27" s="70"/>
      <c r="R27" s="71"/>
      <c r="S27" s="137"/>
      <c r="T27" s="138"/>
      <c r="U27" s="137"/>
      <c r="V27" s="138"/>
      <c r="W27" s="137"/>
      <c r="X27" s="138"/>
      <c r="Y27" s="137"/>
      <c r="Z27" s="138"/>
      <c r="AA27" s="137"/>
      <c r="AB27" s="139"/>
      <c r="AC27" s="140"/>
      <c r="AD27" s="128"/>
      <c r="AE27" s="38"/>
    </row>
    <row r="28" spans="1:31" ht="32.1" customHeight="1">
      <c r="A28" s="49"/>
      <c r="B28" s="49"/>
      <c r="C28" s="73" t="s">
        <v>175</v>
      </c>
      <c r="D28" s="70"/>
      <c r="E28" s="567"/>
      <c r="F28" s="567"/>
      <c r="G28" s="567"/>
      <c r="H28" s="567"/>
      <c r="I28" s="567"/>
      <c r="J28" s="567"/>
      <c r="K28" s="567"/>
      <c r="L28" s="567"/>
      <c r="M28" s="567"/>
      <c r="N28" s="567"/>
      <c r="O28" s="654"/>
      <c r="P28" s="509" t="s">
        <v>379</v>
      </c>
      <c r="Q28" s="70"/>
      <c r="R28" s="71"/>
      <c r="S28" s="137"/>
      <c r="T28" s="138"/>
      <c r="U28" s="137"/>
      <c r="V28" s="138"/>
      <c r="W28" s="137"/>
      <c r="X28" s="138"/>
      <c r="Y28" s="137"/>
      <c r="Z28" s="138"/>
      <c r="AA28" s="137"/>
      <c r="AB28" s="139"/>
      <c r="AC28" s="140"/>
      <c r="AD28" s="128"/>
      <c r="AE28" s="38"/>
    </row>
    <row r="29" spans="1:31" ht="15" customHeight="1">
      <c r="A29" s="49"/>
      <c r="B29" s="49"/>
      <c r="C29" s="73">
        <v>0</v>
      </c>
      <c r="D29" s="48" t="s">
        <v>418</v>
      </c>
      <c r="E29" s="636" t="s">
        <v>337</v>
      </c>
      <c r="F29" s="637"/>
      <c r="G29" s="637"/>
      <c r="H29" s="637"/>
      <c r="I29" s="637"/>
      <c r="J29" s="637"/>
      <c r="K29" s="637"/>
      <c r="L29" s="637"/>
      <c r="M29" s="637"/>
      <c r="N29" s="637"/>
      <c r="O29" s="637"/>
      <c r="P29" s="141">
        <v>0</v>
      </c>
      <c r="Q29" s="142">
        <f t="shared" ref="Q29:Q32" si="33">VLOOKUP(E29,Leave_Benefits,2,0)</f>
        <v>0</v>
      </c>
      <c r="R29" s="71">
        <f t="shared" ref="R29:R32" si="34">VLOOKUP(E29,Leave_Benefits,4,0)</f>
        <v>0</v>
      </c>
      <c r="S29" s="125">
        <v>0</v>
      </c>
      <c r="T29" s="126">
        <f t="shared" ref="T29:T32" si="35">P29*(S29)*(C29)</f>
        <v>0</v>
      </c>
      <c r="U29" s="125">
        <v>0</v>
      </c>
      <c r="V29" s="126">
        <f t="shared" ref="V29:V32" si="36">(P29)*(U29)*(C29)</f>
        <v>0</v>
      </c>
      <c r="W29" s="125">
        <v>0</v>
      </c>
      <c r="X29" s="126">
        <f t="shared" ref="X29:X32" si="37">(P29)*(W29)*(C29)</f>
        <v>0</v>
      </c>
      <c r="Y29" s="125">
        <v>0</v>
      </c>
      <c r="Z29" s="126">
        <f t="shared" ref="Z29:Z32" si="38">(P29)*(Y29)*(C29)</f>
        <v>0</v>
      </c>
      <c r="AA29" s="125">
        <v>0</v>
      </c>
      <c r="AB29" s="126">
        <f>(P29)*(AA29)*(C29)</f>
        <v>0</v>
      </c>
      <c r="AC29" s="127">
        <f t="shared" ref="AC29:AC32" si="39">T29+V29+X29+Z29+AB29</f>
        <v>0</v>
      </c>
      <c r="AD29" s="128"/>
      <c r="AE29" s="38"/>
    </row>
    <row r="30" spans="1:31" ht="15" customHeight="1">
      <c r="A30" s="49"/>
      <c r="B30" s="49"/>
      <c r="C30" s="73">
        <v>0</v>
      </c>
      <c r="D30" s="48" t="s">
        <v>418</v>
      </c>
      <c r="E30" s="636" t="s">
        <v>337</v>
      </c>
      <c r="F30" s="637"/>
      <c r="G30" s="637"/>
      <c r="H30" s="637"/>
      <c r="I30" s="637"/>
      <c r="J30" s="637"/>
      <c r="K30" s="637"/>
      <c r="L30" s="637"/>
      <c r="M30" s="637"/>
      <c r="N30" s="637"/>
      <c r="O30" s="637"/>
      <c r="P30" s="141">
        <v>0</v>
      </c>
      <c r="Q30" s="142">
        <f t="shared" si="33"/>
        <v>0</v>
      </c>
      <c r="R30" s="71">
        <f t="shared" si="34"/>
        <v>0</v>
      </c>
      <c r="S30" s="125">
        <v>0</v>
      </c>
      <c r="T30" s="126">
        <f t="shared" si="35"/>
        <v>0</v>
      </c>
      <c r="U30" s="125">
        <v>0</v>
      </c>
      <c r="V30" s="126">
        <f t="shared" si="36"/>
        <v>0</v>
      </c>
      <c r="W30" s="125">
        <v>0</v>
      </c>
      <c r="X30" s="126">
        <f t="shared" si="37"/>
        <v>0</v>
      </c>
      <c r="Y30" s="125">
        <v>0</v>
      </c>
      <c r="Z30" s="126">
        <f t="shared" si="38"/>
        <v>0</v>
      </c>
      <c r="AA30" s="125">
        <v>0</v>
      </c>
      <c r="AB30" s="126">
        <f t="shared" ref="AB30:AB32" si="40">(P30)*(AA30)*(C30)</f>
        <v>0</v>
      </c>
      <c r="AC30" s="127">
        <f t="shared" si="39"/>
        <v>0</v>
      </c>
      <c r="AD30" s="128"/>
      <c r="AE30" s="38"/>
    </row>
    <row r="31" spans="1:31" ht="15" customHeight="1">
      <c r="A31" s="49"/>
      <c r="B31" s="49"/>
      <c r="C31" s="73">
        <v>0</v>
      </c>
      <c r="D31" s="48" t="s">
        <v>418</v>
      </c>
      <c r="E31" s="636" t="s">
        <v>337</v>
      </c>
      <c r="F31" s="637"/>
      <c r="G31" s="637"/>
      <c r="H31" s="637"/>
      <c r="I31" s="637"/>
      <c r="J31" s="637"/>
      <c r="K31" s="637"/>
      <c r="L31" s="637"/>
      <c r="M31" s="637"/>
      <c r="N31" s="637"/>
      <c r="O31" s="637"/>
      <c r="P31" s="141">
        <v>0</v>
      </c>
      <c r="Q31" s="142">
        <f t="shared" si="33"/>
        <v>0</v>
      </c>
      <c r="R31" s="71">
        <f t="shared" si="34"/>
        <v>0</v>
      </c>
      <c r="S31" s="125">
        <v>0</v>
      </c>
      <c r="T31" s="126">
        <f t="shared" si="35"/>
        <v>0</v>
      </c>
      <c r="U31" s="125">
        <v>0</v>
      </c>
      <c r="V31" s="126">
        <f t="shared" si="36"/>
        <v>0</v>
      </c>
      <c r="W31" s="125">
        <v>0</v>
      </c>
      <c r="X31" s="126">
        <f t="shared" si="37"/>
        <v>0</v>
      </c>
      <c r="Y31" s="125">
        <v>0</v>
      </c>
      <c r="Z31" s="126">
        <f t="shared" si="38"/>
        <v>0</v>
      </c>
      <c r="AA31" s="125">
        <v>0</v>
      </c>
      <c r="AB31" s="126">
        <f t="shared" si="40"/>
        <v>0</v>
      </c>
      <c r="AC31" s="127">
        <f t="shared" si="39"/>
        <v>0</v>
      </c>
      <c r="AD31" s="128"/>
      <c r="AE31" s="38"/>
    </row>
    <row r="32" spans="1:31" ht="15" customHeight="1">
      <c r="A32" s="49"/>
      <c r="B32" s="49"/>
      <c r="C32" s="73">
        <v>0</v>
      </c>
      <c r="D32" s="48" t="s">
        <v>418</v>
      </c>
      <c r="E32" s="636" t="s">
        <v>337</v>
      </c>
      <c r="F32" s="637"/>
      <c r="G32" s="637"/>
      <c r="H32" s="637"/>
      <c r="I32" s="637"/>
      <c r="J32" s="637"/>
      <c r="K32" s="637"/>
      <c r="L32" s="637"/>
      <c r="M32" s="637"/>
      <c r="N32" s="637"/>
      <c r="O32" s="637"/>
      <c r="P32" s="141">
        <v>0</v>
      </c>
      <c r="Q32" s="142">
        <f t="shared" si="33"/>
        <v>0</v>
      </c>
      <c r="R32" s="71">
        <f t="shared" si="34"/>
        <v>0</v>
      </c>
      <c r="S32" s="125">
        <v>0</v>
      </c>
      <c r="T32" s="126">
        <f t="shared" si="35"/>
        <v>0</v>
      </c>
      <c r="U32" s="125">
        <v>0</v>
      </c>
      <c r="V32" s="126">
        <f t="shared" si="36"/>
        <v>0</v>
      </c>
      <c r="W32" s="125">
        <v>0</v>
      </c>
      <c r="X32" s="126">
        <f t="shared" si="37"/>
        <v>0</v>
      </c>
      <c r="Y32" s="125">
        <v>0</v>
      </c>
      <c r="Z32" s="126">
        <f t="shared" si="38"/>
        <v>0</v>
      </c>
      <c r="AA32" s="125">
        <v>0</v>
      </c>
      <c r="AB32" s="126">
        <f t="shared" si="40"/>
        <v>0</v>
      </c>
      <c r="AC32" s="127">
        <f t="shared" si="39"/>
        <v>0</v>
      </c>
      <c r="AD32" s="128"/>
      <c r="AE32" s="38"/>
    </row>
    <row r="33" spans="1:31" ht="15" customHeight="1">
      <c r="A33" s="49"/>
      <c r="B33" s="49"/>
      <c r="C33" s="144"/>
      <c r="D33" s="48"/>
      <c r="E33" s="710"/>
      <c r="F33" s="710"/>
      <c r="G33" s="710"/>
      <c r="H33" s="710"/>
      <c r="I33" s="710"/>
      <c r="J33" s="710"/>
      <c r="K33" s="710"/>
      <c r="L33" s="710"/>
      <c r="M33" s="710"/>
      <c r="N33" s="711"/>
      <c r="O33" s="648" t="s">
        <v>287</v>
      </c>
      <c r="P33" s="649"/>
      <c r="Q33" s="649"/>
      <c r="R33" s="650"/>
      <c r="S33" s="614">
        <f>SUM(T20:T32)</f>
        <v>0</v>
      </c>
      <c r="T33" s="644"/>
      <c r="U33" s="614">
        <f>SUM(V20:V32)</f>
        <v>0</v>
      </c>
      <c r="V33" s="644"/>
      <c r="W33" s="614">
        <f>SUM(X20:X32)</f>
        <v>0</v>
      </c>
      <c r="X33" s="644"/>
      <c r="Y33" s="614">
        <f>SUM(Z20:Z32)</f>
        <v>0</v>
      </c>
      <c r="Z33" s="644"/>
      <c r="AA33" s="614">
        <f>SUM(AB20:AB32)</f>
        <v>0</v>
      </c>
      <c r="AB33" s="644"/>
      <c r="AC33" s="130">
        <f>SUM(S33:AB33)</f>
        <v>0</v>
      </c>
      <c r="AD33" s="38"/>
      <c r="AE33" s="38"/>
    </row>
    <row r="34" spans="1:31" s="97" customFormat="1" ht="15" customHeight="1">
      <c r="A34" s="78"/>
      <c r="B34" s="78"/>
      <c r="C34" s="629" t="s">
        <v>289</v>
      </c>
      <c r="D34" s="630"/>
      <c r="E34" s="630"/>
      <c r="F34" s="630"/>
      <c r="G34" s="630"/>
      <c r="H34" s="630"/>
      <c r="I34" s="630"/>
      <c r="J34" s="630"/>
      <c r="K34" s="630"/>
      <c r="L34" s="630"/>
      <c r="M34" s="630"/>
      <c r="N34" s="630"/>
      <c r="O34" s="630"/>
      <c r="P34" s="630"/>
      <c r="Q34" s="630"/>
      <c r="R34" s="631"/>
      <c r="S34" s="674">
        <f>SUM(S17,S33)</f>
        <v>0</v>
      </c>
      <c r="T34" s="675"/>
      <c r="U34" s="674">
        <f>SUM(U17,U33)</f>
        <v>0</v>
      </c>
      <c r="V34" s="675"/>
      <c r="W34" s="674">
        <f>SUM(W17,W33)</f>
        <v>0</v>
      </c>
      <c r="X34" s="675"/>
      <c r="Y34" s="674">
        <f>SUM(Y17,Y33)</f>
        <v>0</v>
      </c>
      <c r="Z34" s="675"/>
      <c r="AA34" s="674">
        <f>SUM(AA17,AA33)</f>
        <v>0</v>
      </c>
      <c r="AB34" s="675"/>
      <c r="AC34" s="145">
        <f>SUM(S34:AB34)</f>
        <v>0</v>
      </c>
      <c r="AD34" s="102"/>
      <c r="AE34" s="51"/>
    </row>
    <row r="35" spans="1:31" s="97" customFormat="1" ht="15" customHeight="1">
      <c r="A35" s="78">
        <v>1900</v>
      </c>
      <c r="B35" s="78"/>
      <c r="C35" s="115" t="s">
        <v>290</v>
      </c>
      <c r="D35" s="82"/>
      <c r="E35" s="656"/>
      <c r="F35" s="656"/>
      <c r="G35" s="656"/>
      <c r="H35" s="656"/>
      <c r="I35" s="656"/>
      <c r="J35" s="656"/>
      <c r="K35" s="656"/>
      <c r="L35" s="656"/>
      <c r="M35" s="656"/>
      <c r="N35" s="656"/>
      <c r="O35" s="656"/>
      <c r="P35" s="82"/>
      <c r="Q35" s="79"/>
      <c r="R35" s="32"/>
      <c r="S35" s="116"/>
      <c r="T35" s="133"/>
      <c r="U35" s="116"/>
      <c r="V35" s="133"/>
      <c r="W35" s="116"/>
      <c r="X35" s="133"/>
      <c r="Y35" s="116"/>
      <c r="Z35" s="133"/>
      <c r="AA35" s="116"/>
      <c r="AB35" s="133"/>
      <c r="AC35" s="135"/>
      <c r="AD35" s="102"/>
      <c r="AE35" s="51"/>
    </row>
    <row r="36" spans="1:31" s="97" customFormat="1" ht="15" customHeight="1">
      <c r="A36" s="78"/>
      <c r="B36" s="78"/>
      <c r="C36" s="115" t="s">
        <v>45</v>
      </c>
      <c r="D36" s="12">
        <f t="shared" ref="D36:E40" si="41">D12</f>
        <v>0</v>
      </c>
      <c r="E36" s="653" t="str">
        <f t="shared" si="41"/>
        <v>Select E-Class</v>
      </c>
      <c r="F36" s="653"/>
      <c r="G36" s="653"/>
      <c r="H36" s="653"/>
      <c r="I36" s="653"/>
      <c r="J36" s="653"/>
      <c r="K36" s="653"/>
      <c r="L36" s="653"/>
      <c r="M36" s="653"/>
      <c r="N36" s="653"/>
      <c r="O36" s="653"/>
      <c r="P36" s="146"/>
      <c r="Q36" s="147">
        <f t="shared" ref="Q36" si="42">VLOOKUP(E36,Leave_Benefits,3,0)</f>
        <v>0</v>
      </c>
      <c r="R36" s="119"/>
      <c r="S36" s="148"/>
      <c r="T36" s="126">
        <f>T12*$Q36</f>
        <v>0</v>
      </c>
      <c r="U36" s="148"/>
      <c r="V36" s="126">
        <f>V12*$Q36</f>
        <v>0</v>
      </c>
      <c r="W36" s="148"/>
      <c r="X36" s="126">
        <f>X12*$Q36</f>
        <v>0</v>
      </c>
      <c r="Y36" s="148"/>
      <c r="Z36" s="126">
        <f>Z12*$Q36</f>
        <v>0</v>
      </c>
      <c r="AA36" s="148"/>
      <c r="AB36" s="126">
        <f>AB12*$Q36</f>
        <v>0</v>
      </c>
      <c r="AC36" s="127">
        <f>SUM(T36+V36+X36+Z36+AB36)</f>
        <v>0</v>
      </c>
      <c r="AD36" s="102"/>
      <c r="AE36" s="51"/>
    </row>
    <row r="37" spans="1:31" s="97" customFormat="1" ht="15" customHeight="1">
      <c r="A37" s="78"/>
      <c r="B37" s="78"/>
      <c r="C37" s="115"/>
      <c r="D37" s="12">
        <f t="shared" si="41"/>
        <v>0</v>
      </c>
      <c r="E37" s="653" t="str">
        <f t="shared" si="41"/>
        <v>Select E-Class</v>
      </c>
      <c r="F37" s="653"/>
      <c r="G37" s="653"/>
      <c r="H37" s="653"/>
      <c r="I37" s="653"/>
      <c r="J37" s="653"/>
      <c r="K37" s="653"/>
      <c r="L37" s="653"/>
      <c r="M37" s="653"/>
      <c r="N37" s="653"/>
      <c r="O37" s="653"/>
      <c r="P37" s="146"/>
      <c r="Q37" s="147">
        <f t="shared" ref="Q37:Q40" si="43">VLOOKUP(E37,Leave_Benefits,3,0)</f>
        <v>0</v>
      </c>
      <c r="R37" s="119"/>
      <c r="S37" s="148"/>
      <c r="T37" s="126">
        <f>T13*$Q37</f>
        <v>0</v>
      </c>
      <c r="U37" s="148"/>
      <c r="V37" s="126">
        <f>V13*$Q37</f>
        <v>0</v>
      </c>
      <c r="W37" s="148"/>
      <c r="X37" s="126">
        <f>X13*$Q37</f>
        <v>0</v>
      </c>
      <c r="Y37" s="148"/>
      <c r="Z37" s="126">
        <f>Z13*$Q37</f>
        <v>0</v>
      </c>
      <c r="AA37" s="148"/>
      <c r="AB37" s="126">
        <f>AB13*$Q37</f>
        <v>0</v>
      </c>
      <c r="AC37" s="127">
        <f t="shared" ref="AC37:AC40" si="44">SUM(T37+V37+X37+Z37+AB37)</f>
        <v>0</v>
      </c>
      <c r="AD37" s="102"/>
      <c r="AE37" s="51"/>
    </row>
    <row r="38" spans="1:31" s="97" customFormat="1" ht="15" customHeight="1">
      <c r="A38" s="78"/>
      <c r="B38" s="78"/>
      <c r="C38" s="115"/>
      <c r="D38" s="12">
        <f t="shared" si="41"/>
        <v>0</v>
      </c>
      <c r="E38" s="653" t="str">
        <f t="shared" si="41"/>
        <v>Select E-Class</v>
      </c>
      <c r="F38" s="653"/>
      <c r="G38" s="653"/>
      <c r="H38" s="653"/>
      <c r="I38" s="653"/>
      <c r="J38" s="653"/>
      <c r="K38" s="653"/>
      <c r="L38" s="653"/>
      <c r="M38" s="653"/>
      <c r="N38" s="653"/>
      <c r="O38" s="653"/>
      <c r="P38" s="146"/>
      <c r="Q38" s="147">
        <f t="shared" si="43"/>
        <v>0</v>
      </c>
      <c r="R38" s="119"/>
      <c r="S38" s="148"/>
      <c r="T38" s="126">
        <f>T14*$Q38</f>
        <v>0</v>
      </c>
      <c r="U38" s="148"/>
      <c r="V38" s="126">
        <f>V14*$Q38</f>
        <v>0</v>
      </c>
      <c r="W38" s="148"/>
      <c r="X38" s="126">
        <f>X14*$Q38</f>
        <v>0</v>
      </c>
      <c r="Y38" s="148"/>
      <c r="Z38" s="126">
        <f>Z14*$Q38</f>
        <v>0</v>
      </c>
      <c r="AA38" s="148"/>
      <c r="AB38" s="126">
        <f>AB14*$Q38</f>
        <v>0</v>
      </c>
      <c r="AC38" s="127">
        <f t="shared" si="44"/>
        <v>0</v>
      </c>
      <c r="AD38" s="102"/>
      <c r="AE38" s="51"/>
    </row>
    <row r="39" spans="1:31" s="97" customFormat="1" ht="15" customHeight="1">
      <c r="A39" s="78"/>
      <c r="B39" s="78"/>
      <c r="C39" s="115"/>
      <c r="D39" s="12">
        <f t="shared" si="41"/>
        <v>0</v>
      </c>
      <c r="E39" s="653" t="str">
        <f t="shared" si="41"/>
        <v>Select E-Class</v>
      </c>
      <c r="F39" s="653"/>
      <c r="G39" s="653"/>
      <c r="H39" s="653"/>
      <c r="I39" s="653"/>
      <c r="J39" s="653"/>
      <c r="K39" s="653"/>
      <c r="L39" s="653"/>
      <c r="M39" s="653"/>
      <c r="N39" s="653"/>
      <c r="O39" s="653"/>
      <c r="P39" s="146"/>
      <c r="Q39" s="147">
        <f t="shared" si="43"/>
        <v>0</v>
      </c>
      <c r="R39" s="119"/>
      <c r="S39" s="148"/>
      <c r="T39" s="126">
        <f>T15*$Q39</f>
        <v>0</v>
      </c>
      <c r="U39" s="148"/>
      <c r="V39" s="126">
        <f>V15*$Q39</f>
        <v>0</v>
      </c>
      <c r="W39" s="148"/>
      <c r="X39" s="126">
        <f>X15*$Q39</f>
        <v>0</v>
      </c>
      <c r="Y39" s="148"/>
      <c r="Z39" s="126">
        <f>Z15*$Q39</f>
        <v>0</v>
      </c>
      <c r="AA39" s="148"/>
      <c r="AB39" s="126">
        <f>AB15*$Q39</f>
        <v>0</v>
      </c>
      <c r="AC39" s="127">
        <f t="shared" si="44"/>
        <v>0</v>
      </c>
      <c r="AD39" s="102"/>
      <c r="AE39" s="51"/>
    </row>
    <row r="40" spans="1:31" s="97" customFormat="1" ht="15" customHeight="1">
      <c r="A40" s="78"/>
      <c r="B40" s="78"/>
      <c r="C40" s="115"/>
      <c r="D40" s="12">
        <f t="shared" si="41"/>
        <v>0</v>
      </c>
      <c r="E40" s="653" t="str">
        <f t="shared" si="41"/>
        <v>Select E-Class</v>
      </c>
      <c r="F40" s="653"/>
      <c r="G40" s="653"/>
      <c r="H40" s="653"/>
      <c r="I40" s="653"/>
      <c r="J40" s="653"/>
      <c r="K40" s="653"/>
      <c r="L40" s="653"/>
      <c r="M40" s="653"/>
      <c r="N40" s="653"/>
      <c r="O40" s="653"/>
      <c r="P40" s="146"/>
      <c r="Q40" s="147">
        <f t="shared" si="43"/>
        <v>0</v>
      </c>
      <c r="R40" s="119"/>
      <c r="S40" s="148"/>
      <c r="T40" s="126">
        <f>T16*$Q40</f>
        <v>0</v>
      </c>
      <c r="U40" s="148"/>
      <c r="V40" s="126">
        <f>V16*$Q40</f>
        <v>0</v>
      </c>
      <c r="W40" s="148"/>
      <c r="X40" s="126">
        <f>X16*$Q40</f>
        <v>0</v>
      </c>
      <c r="Y40" s="148"/>
      <c r="Z40" s="126">
        <f>Z16*$Q40</f>
        <v>0</v>
      </c>
      <c r="AA40" s="148"/>
      <c r="AB40" s="126">
        <f>AB16*$Q40</f>
        <v>0</v>
      </c>
      <c r="AC40" s="127">
        <f t="shared" si="44"/>
        <v>0</v>
      </c>
      <c r="AD40" s="102"/>
      <c r="AE40" s="51"/>
    </row>
    <row r="41" spans="1:31" s="97" customFormat="1" ht="15" customHeight="1">
      <c r="A41" s="78"/>
      <c r="B41" s="78"/>
      <c r="C41" s="115"/>
      <c r="D41" s="12"/>
      <c r="E41" s="712"/>
      <c r="F41" s="712"/>
      <c r="G41" s="712"/>
      <c r="H41" s="712"/>
      <c r="I41" s="712"/>
      <c r="J41" s="712"/>
      <c r="K41" s="712"/>
      <c r="L41" s="712"/>
      <c r="M41" s="712"/>
      <c r="N41" s="713"/>
      <c r="O41" s="645" t="s">
        <v>286</v>
      </c>
      <c r="P41" s="646"/>
      <c r="Q41" s="646"/>
      <c r="R41" s="647"/>
      <c r="S41" s="614">
        <f>SUM(T36:T40)</f>
        <v>0</v>
      </c>
      <c r="T41" s="644"/>
      <c r="U41" s="614">
        <f>SUM(V36:V40)</f>
        <v>0</v>
      </c>
      <c r="V41" s="644"/>
      <c r="W41" s="614">
        <f>SUM(X36:X40)</f>
        <v>0</v>
      </c>
      <c r="X41" s="644"/>
      <c r="Y41" s="614">
        <f>SUM(Z36:Z40)</f>
        <v>0</v>
      </c>
      <c r="Z41" s="644"/>
      <c r="AA41" s="614">
        <f>SUM(AB36:AB40)</f>
        <v>0</v>
      </c>
      <c r="AB41" s="644"/>
      <c r="AC41" s="149">
        <f>SUM(S41:AB41)</f>
        <v>0</v>
      </c>
      <c r="AD41" s="102"/>
      <c r="AE41" s="51"/>
    </row>
    <row r="42" spans="1:31" s="97" customFormat="1" ht="15" customHeight="1">
      <c r="A42" s="78"/>
      <c r="B42" s="78"/>
      <c r="C42" s="115" t="s">
        <v>46</v>
      </c>
      <c r="D42" s="70"/>
      <c r="E42" s="619"/>
      <c r="F42" s="619"/>
      <c r="G42" s="619"/>
      <c r="H42" s="619"/>
      <c r="I42" s="619"/>
      <c r="J42" s="619"/>
      <c r="K42" s="619"/>
      <c r="L42" s="619"/>
      <c r="M42" s="619"/>
      <c r="N42" s="619"/>
      <c r="O42" s="633"/>
      <c r="P42" s="146"/>
      <c r="Q42" s="150"/>
      <c r="R42" s="119"/>
      <c r="S42" s="151"/>
      <c r="T42" s="152"/>
      <c r="U42" s="151"/>
      <c r="V42" s="152"/>
      <c r="W42" s="151"/>
      <c r="X42" s="152"/>
      <c r="Y42" s="151"/>
      <c r="Z42" s="152"/>
      <c r="AA42" s="151"/>
      <c r="AB42" s="152"/>
      <c r="AC42" s="153"/>
      <c r="AD42" s="102"/>
      <c r="AE42" s="51"/>
    </row>
    <row r="43" spans="1:31" s="97" customFormat="1" ht="15" customHeight="1">
      <c r="A43" s="78"/>
      <c r="B43" s="78"/>
      <c r="C43" s="115"/>
      <c r="D43" s="74">
        <f t="shared" ref="D43:E49" si="45">D20</f>
        <v>0</v>
      </c>
      <c r="E43" s="632" t="str">
        <f t="shared" si="45"/>
        <v>Select E-Class</v>
      </c>
      <c r="F43" s="632"/>
      <c r="G43" s="632"/>
      <c r="H43" s="632"/>
      <c r="I43" s="632"/>
      <c r="J43" s="632"/>
      <c r="K43" s="632"/>
      <c r="L43" s="632"/>
      <c r="M43" s="632"/>
      <c r="N43" s="632"/>
      <c r="O43" s="632"/>
      <c r="P43" s="146"/>
      <c r="Q43" s="147">
        <f t="shared" ref="Q43:Q49" si="46">VLOOKUP(E43,Leave_Benefits,3,0)</f>
        <v>0</v>
      </c>
      <c r="R43" s="119"/>
      <c r="S43" s="148"/>
      <c r="T43" s="126">
        <f t="shared" ref="T43:T49" si="47">T20*$Q43</f>
        <v>0</v>
      </c>
      <c r="U43" s="148"/>
      <c r="V43" s="126">
        <f t="shared" ref="V43:V49" si="48">V20*$Q43</f>
        <v>0</v>
      </c>
      <c r="W43" s="148"/>
      <c r="X43" s="126">
        <f t="shared" ref="X43:X49" si="49">X20*$Q43</f>
        <v>0</v>
      </c>
      <c r="Y43" s="148"/>
      <c r="Z43" s="126">
        <f t="shared" ref="Z43:Z49" si="50">Z20*$Q43</f>
        <v>0</v>
      </c>
      <c r="AA43" s="148"/>
      <c r="AB43" s="126">
        <f t="shared" ref="AB43:AB49" si="51">AB20*$Q43</f>
        <v>0</v>
      </c>
      <c r="AC43" s="127">
        <f t="shared" ref="AC43:AC49" si="52">SUM(T43+V43+X43+Z43+AB43)</f>
        <v>0</v>
      </c>
      <c r="AD43" s="102"/>
      <c r="AE43" s="51"/>
    </row>
    <row r="44" spans="1:31" s="97" customFormat="1" ht="15" customHeight="1">
      <c r="A44" s="78"/>
      <c r="B44" s="78"/>
      <c r="C44" s="115"/>
      <c r="D44" s="74">
        <f t="shared" si="45"/>
        <v>0</v>
      </c>
      <c r="E44" s="627" t="str">
        <f t="shared" si="45"/>
        <v>Select E-Class</v>
      </c>
      <c r="F44" s="627"/>
      <c r="G44" s="627"/>
      <c r="H44" s="627"/>
      <c r="I44" s="627"/>
      <c r="J44" s="627"/>
      <c r="K44" s="627"/>
      <c r="L44" s="627"/>
      <c r="M44" s="627"/>
      <c r="N44" s="627"/>
      <c r="O44" s="632"/>
      <c r="P44" s="146"/>
      <c r="Q44" s="147">
        <f t="shared" ref="Q44:Q47" si="53">VLOOKUP(E44,Leave_Benefits,3,0)</f>
        <v>0</v>
      </c>
      <c r="R44" s="119"/>
      <c r="S44" s="148"/>
      <c r="T44" s="126">
        <f t="shared" si="47"/>
        <v>0</v>
      </c>
      <c r="U44" s="148"/>
      <c r="V44" s="126">
        <f t="shared" si="48"/>
        <v>0</v>
      </c>
      <c r="W44" s="148"/>
      <c r="X44" s="126">
        <f t="shared" si="49"/>
        <v>0</v>
      </c>
      <c r="Y44" s="148"/>
      <c r="Z44" s="126">
        <f t="shared" si="50"/>
        <v>0</v>
      </c>
      <c r="AA44" s="148"/>
      <c r="AB44" s="126">
        <f t="shared" si="51"/>
        <v>0</v>
      </c>
      <c r="AC44" s="127">
        <f t="shared" si="52"/>
        <v>0</v>
      </c>
      <c r="AD44" s="102"/>
      <c r="AE44" s="51"/>
    </row>
    <row r="45" spans="1:31" s="97" customFormat="1" ht="15" customHeight="1">
      <c r="A45" s="78"/>
      <c r="B45" s="78"/>
      <c r="C45" s="115"/>
      <c r="D45" s="74">
        <f t="shared" si="45"/>
        <v>0</v>
      </c>
      <c r="E45" s="627" t="str">
        <f t="shared" si="45"/>
        <v>Select E-Class</v>
      </c>
      <c r="F45" s="632"/>
      <c r="G45" s="632"/>
      <c r="H45" s="632"/>
      <c r="I45" s="632"/>
      <c r="J45" s="632"/>
      <c r="K45" s="632"/>
      <c r="L45" s="632"/>
      <c r="M45" s="632"/>
      <c r="N45" s="632"/>
      <c r="O45" s="632"/>
      <c r="P45" s="146"/>
      <c r="Q45" s="147">
        <f t="shared" si="53"/>
        <v>0</v>
      </c>
      <c r="R45" s="119"/>
      <c r="S45" s="148"/>
      <c r="T45" s="126">
        <f t="shared" si="47"/>
        <v>0</v>
      </c>
      <c r="U45" s="148"/>
      <c r="V45" s="126">
        <f t="shared" si="48"/>
        <v>0</v>
      </c>
      <c r="W45" s="148"/>
      <c r="X45" s="126">
        <f t="shared" si="49"/>
        <v>0</v>
      </c>
      <c r="Y45" s="148"/>
      <c r="Z45" s="126">
        <f t="shared" si="50"/>
        <v>0</v>
      </c>
      <c r="AA45" s="148"/>
      <c r="AB45" s="126">
        <f t="shared" si="51"/>
        <v>0</v>
      </c>
      <c r="AC45" s="127">
        <f t="shared" si="52"/>
        <v>0</v>
      </c>
      <c r="AD45" s="102"/>
      <c r="AE45" s="51"/>
    </row>
    <row r="46" spans="1:31" s="97" customFormat="1" ht="15" customHeight="1">
      <c r="A46" s="78"/>
      <c r="B46" s="78"/>
      <c r="C46" s="115"/>
      <c r="D46" s="74">
        <f t="shared" si="45"/>
        <v>0</v>
      </c>
      <c r="E46" s="627" t="str">
        <f t="shared" si="45"/>
        <v>Select E-Class</v>
      </c>
      <c r="F46" s="632"/>
      <c r="G46" s="632"/>
      <c r="H46" s="632"/>
      <c r="I46" s="632"/>
      <c r="J46" s="632"/>
      <c r="K46" s="632"/>
      <c r="L46" s="632"/>
      <c r="M46" s="632"/>
      <c r="N46" s="632"/>
      <c r="O46" s="632"/>
      <c r="P46" s="146"/>
      <c r="Q46" s="147">
        <f t="shared" si="53"/>
        <v>0</v>
      </c>
      <c r="R46" s="119"/>
      <c r="S46" s="148"/>
      <c r="T46" s="126">
        <f t="shared" si="47"/>
        <v>0</v>
      </c>
      <c r="U46" s="148"/>
      <c r="V46" s="126">
        <f t="shared" si="48"/>
        <v>0</v>
      </c>
      <c r="W46" s="154"/>
      <c r="X46" s="126">
        <f t="shared" si="49"/>
        <v>0</v>
      </c>
      <c r="Y46" s="148"/>
      <c r="Z46" s="126">
        <f t="shared" si="50"/>
        <v>0</v>
      </c>
      <c r="AA46" s="148"/>
      <c r="AB46" s="126">
        <f t="shared" si="51"/>
        <v>0</v>
      </c>
      <c r="AC46" s="127">
        <f t="shared" si="52"/>
        <v>0</v>
      </c>
      <c r="AD46" s="102"/>
      <c r="AE46" s="51"/>
    </row>
    <row r="47" spans="1:31" s="97" customFormat="1" ht="15" customHeight="1">
      <c r="A47" s="78"/>
      <c r="B47" s="78"/>
      <c r="C47" s="115"/>
      <c r="D47" s="74">
        <f t="shared" si="45"/>
        <v>0</v>
      </c>
      <c r="E47" s="627" t="str">
        <f t="shared" si="45"/>
        <v>Select E-Class</v>
      </c>
      <c r="F47" s="632"/>
      <c r="G47" s="632"/>
      <c r="H47" s="632"/>
      <c r="I47" s="632"/>
      <c r="J47" s="632"/>
      <c r="K47" s="632"/>
      <c r="L47" s="632"/>
      <c r="M47" s="632"/>
      <c r="N47" s="632"/>
      <c r="O47" s="632"/>
      <c r="P47" s="146"/>
      <c r="Q47" s="147">
        <f t="shared" si="53"/>
        <v>0</v>
      </c>
      <c r="R47" s="119"/>
      <c r="S47" s="148"/>
      <c r="T47" s="126">
        <f t="shared" si="47"/>
        <v>0</v>
      </c>
      <c r="U47" s="148"/>
      <c r="V47" s="126">
        <f t="shared" si="48"/>
        <v>0</v>
      </c>
      <c r="W47" s="148"/>
      <c r="X47" s="126">
        <f t="shared" si="49"/>
        <v>0</v>
      </c>
      <c r="Y47" s="148"/>
      <c r="Z47" s="126">
        <f t="shared" si="50"/>
        <v>0</v>
      </c>
      <c r="AA47" s="148"/>
      <c r="AB47" s="126">
        <f t="shared" si="51"/>
        <v>0</v>
      </c>
      <c r="AC47" s="127">
        <f t="shared" si="52"/>
        <v>0</v>
      </c>
      <c r="AD47" s="102"/>
      <c r="AE47" s="51"/>
    </row>
    <row r="48" spans="1:31" s="97" customFormat="1" ht="15" customHeight="1">
      <c r="A48" s="78"/>
      <c r="B48" s="78"/>
      <c r="C48" s="115"/>
      <c r="D48" s="74" t="str">
        <f t="shared" si="45"/>
        <v>Post Doc (≤ 3 Years)</v>
      </c>
      <c r="E48" s="627" t="str">
        <f t="shared" si="45"/>
        <v>FN - Faculty (Non-Union, 9 mo.)</v>
      </c>
      <c r="F48" s="632"/>
      <c r="G48" s="632"/>
      <c r="H48" s="632"/>
      <c r="I48" s="632"/>
      <c r="J48" s="632"/>
      <c r="K48" s="632"/>
      <c r="L48" s="632"/>
      <c r="M48" s="632"/>
      <c r="N48" s="632"/>
      <c r="O48" s="632"/>
      <c r="P48" s="146"/>
      <c r="Q48" s="147">
        <f t="shared" si="46"/>
        <v>0.28799999999999998</v>
      </c>
      <c r="R48" s="119"/>
      <c r="S48" s="148"/>
      <c r="T48" s="126">
        <f t="shared" si="47"/>
        <v>0</v>
      </c>
      <c r="U48" s="148"/>
      <c r="V48" s="126">
        <f t="shared" si="48"/>
        <v>0</v>
      </c>
      <c r="W48" s="148"/>
      <c r="X48" s="126">
        <f t="shared" si="49"/>
        <v>0</v>
      </c>
      <c r="Y48" s="148"/>
      <c r="Z48" s="126">
        <f t="shared" si="50"/>
        <v>0</v>
      </c>
      <c r="AA48" s="148"/>
      <c r="AB48" s="126">
        <f t="shared" si="51"/>
        <v>0</v>
      </c>
      <c r="AC48" s="127">
        <f t="shared" si="52"/>
        <v>0</v>
      </c>
      <c r="AD48" s="102"/>
      <c r="AE48" s="51"/>
    </row>
    <row r="49" spans="1:31" s="97" customFormat="1" ht="15" customHeight="1">
      <c r="A49" s="78"/>
      <c r="B49" s="78"/>
      <c r="C49" s="115"/>
      <c r="D49" s="74" t="str">
        <f t="shared" si="45"/>
        <v>Post Doc (≥ 4 Years)</v>
      </c>
      <c r="E49" s="627" t="str">
        <f t="shared" si="45"/>
        <v>F9 - Faculty (UNAC)</v>
      </c>
      <c r="F49" s="632"/>
      <c r="G49" s="632"/>
      <c r="H49" s="632"/>
      <c r="I49" s="632"/>
      <c r="J49" s="632"/>
      <c r="K49" s="632"/>
      <c r="L49" s="632"/>
      <c r="M49" s="632"/>
      <c r="N49" s="632"/>
      <c r="O49" s="632"/>
      <c r="P49" s="146"/>
      <c r="Q49" s="147">
        <f t="shared" si="46"/>
        <v>0.30499999999999999</v>
      </c>
      <c r="R49" s="119"/>
      <c r="S49" s="148"/>
      <c r="T49" s="126">
        <f t="shared" si="47"/>
        <v>0</v>
      </c>
      <c r="U49" s="148"/>
      <c r="V49" s="126">
        <f t="shared" si="48"/>
        <v>0</v>
      </c>
      <c r="W49" s="148"/>
      <c r="X49" s="126">
        <f t="shared" si="49"/>
        <v>0</v>
      </c>
      <c r="Y49" s="148"/>
      <c r="Z49" s="126">
        <f t="shared" si="50"/>
        <v>0</v>
      </c>
      <c r="AA49" s="148"/>
      <c r="AB49" s="126">
        <f t="shared" si="51"/>
        <v>0</v>
      </c>
      <c r="AC49" s="127">
        <f t="shared" si="52"/>
        <v>0</v>
      </c>
      <c r="AD49" s="102"/>
      <c r="AE49" s="51"/>
    </row>
    <row r="50" spans="1:31" s="97" customFormat="1" ht="15" customHeight="1">
      <c r="A50" s="78"/>
      <c r="B50" s="78"/>
      <c r="C50" s="115" t="s">
        <v>47</v>
      </c>
      <c r="D50" s="70"/>
      <c r="E50" s="584"/>
      <c r="F50" s="584"/>
      <c r="G50" s="584"/>
      <c r="H50" s="584"/>
      <c r="I50" s="584"/>
      <c r="J50" s="584"/>
      <c r="K50" s="584"/>
      <c r="L50" s="584"/>
      <c r="M50" s="584"/>
      <c r="N50" s="584"/>
      <c r="O50" s="633"/>
      <c r="P50" s="146"/>
      <c r="Q50" s="155"/>
      <c r="R50" s="119"/>
      <c r="S50" s="151"/>
      <c r="T50" s="152"/>
      <c r="U50" s="156"/>
      <c r="V50" s="152"/>
      <c r="W50" s="156"/>
      <c r="X50" s="152"/>
      <c r="Y50" s="156"/>
      <c r="Z50" s="152"/>
      <c r="AA50" s="156"/>
      <c r="AB50" s="152"/>
      <c r="AC50" s="140"/>
      <c r="AD50" s="102"/>
      <c r="AE50" s="51"/>
    </row>
    <row r="51" spans="1:31" s="97" customFormat="1" ht="15" customHeight="1">
      <c r="A51" s="78"/>
      <c r="B51" s="78"/>
      <c r="C51" s="115"/>
      <c r="D51" s="74" t="str">
        <f t="shared" ref="D51:E54" si="54">D29</f>
        <v>Select Level from List</v>
      </c>
      <c r="E51" s="627" t="str">
        <f t="shared" si="54"/>
        <v>Select E-Class</v>
      </c>
      <c r="F51" s="627"/>
      <c r="G51" s="627"/>
      <c r="H51" s="627"/>
      <c r="I51" s="627"/>
      <c r="J51" s="627"/>
      <c r="K51" s="627"/>
      <c r="L51" s="627"/>
      <c r="M51" s="627"/>
      <c r="N51" s="627"/>
      <c r="O51" s="632"/>
      <c r="P51" s="146"/>
      <c r="Q51" s="147">
        <f t="shared" ref="Q51:Q54" si="55">VLOOKUP(E51,Leave_Benefits,3,0)</f>
        <v>0</v>
      </c>
      <c r="R51" s="119"/>
      <c r="S51" s="148"/>
      <c r="T51" s="126">
        <f>(T29)*$Q51</f>
        <v>0</v>
      </c>
      <c r="U51" s="148"/>
      <c r="V51" s="126">
        <f>(V29)*$Q51</f>
        <v>0</v>
      </c>
      <c r="W51" s="148"/>
      <c r="X51" s="126">
        <f>(X29)*$Q51</f>
        <v>0</v>
      </c>
      <c r="Y51" s="148"/>
      <c r="Z51" s="126">
        <f>(Z29)*$Q51</f>
        <v>0</v>
      </c>
      <c r="AA51" s="148"/>
      <c r="AB51" s="126">
        <f>(AB29)*$Q51</f>
        <v>0</v>
      </c>
      <c r="AC51" s="127">
        <f t="shared" ref="AC51:AC56" si="56">SUM(T51+V51+X51+Z51+AB51)</f>
        <v>0</v>
      </c>
      <c r="AD51" s="102"/>
      <c r="AE51" s="51"/>
    </row>
    <row r="52" spans="1:31" s="97" customFormat="1" ht="15" customHeight="1">
      <c r="A52" s="78"/>
      <c r="B52" s="78"/>
      <c r="C52" s="115"/>
      <c r="D52" s="74" t="str">
        <f t="shared" si="54"/>
        <v>Select Level from List</v>
      </c>
      <c r="E52" s="653" t="str">
        <f t="shared" si="54"/>
        <v>Select E-Class</v>
      </c>
      <c r="F52" s="653"/>
      <c r="G52" s="653"/>
      <c r="H52" s="653"/>
      <c r="I52" s="653"/>
      <c r="J52" s="653"/>
      <c r="K52" s="653"/>
      <c r="L52" s="653"/>
      <c r="M52" s="653"/>
      <c r="N52" s="653"/>
      <c r="O52" s="632"/>
      <c r="P52" s="146"/>
      <c r="Q52" s="147">
        <f t="shared" si="55"/>
        <v>0</v>
      </c>
      <c r="R52" s="119"/>
      <c r="S52" s="148"/>
      <c r="T52" s="126">
        <f>(T30)*$Q52</f>
        <v>0</v>
      </c>
      <c r="U52" s="148"/>
      <c r="V52" s="126">
        <f>(V30)*$Q52</f>
        <v>0</v>
      </c>
      <c r="W52" s="148"/>
      <c r="X52" s="126">
        <f>(X30)*$Q52</f>
        <v>0</v>
      </c>
      <c r="Y52" s="148"/>
      <c r="Z52" s="126">
        <f>(Z30)*$Q52</f>
        <v>0</v>
      </c>
      <c r="AA52" s="148"/>
      <c r="AB52" s="126">
        <f>(AB30)*$Q52</f>
        <v>0</v>
      </c>
      <c r="AC52" s="127">
        <f t="shared" si="56"/>
        <v>0</v>
      </c>
      <c r="AD52" s="102"/>
      <c r="AE52" s="51"/>
    </row>
    <row r="53" spans="1:31" s="97" customFormat="1" ht="15" customHeight="1">
      <c r="A53" s="78"/>
      <c r="B53" s="78"/>
      <c r="C53" s="115"/>
      <c r="D53" s="74" t="str">
        <f t="shared" si="54"/>
        <v>Select Level from List</v>
      </c>
      <c r="E53" s="653" t="str">
        <f t="shared" si="54"/>
        <v>Select E-Class</v>
      </c>
      <c r="F53" s="632"/>
      <c r="G53" s="632"/>
      <c r="H53" s="632"/>
      <c r="I53" s="632"/>
      <c r="J53" s="632"/>
      <c r="K53" s="632"/>
      <c r="L53" s="632"/>
      <c r="M53" s="632"/>
      <c r="N53" s="632"/>
      <c r="O53" s="632"/>
      <c r="P53" s="146"/>
      <c r="Q53" s="147">
        <f t="shared" si="55"/>
        <v>0</v>
      </c>
      <c r="R53" s="119"/>
      <c r="S53" s="148"/>
      <c r="T53" s="126">
        <f>(T31)*$Q53</f>
        <v>0</v>
      </c>
      <c r="U53" s="148"/>
      <c r="V53" s="126">
        <f>(V31)*$Q53</f>
        <v>0</v>
      </c>
      <c r="W53" s="148"/>
      <c r="X53" s="126">
        <f>(X31)*$Q53</f>
        <v>0</v>
      </c>
      <c r="Y53" s="148"/>
      <c r="Z53" s="126">
        <f>(Z31)*$Q53</f>
        <v>0</v>
      </c>
      <c r="AA53" s="148"/>
      <c r="AB53" s="126">
        <f>(AB31)*$Q53</f>
        <v>0</v>
      </c>
      <c r="AC53" s="127">
        <f t="shared" si="56"/>
        <v>0</v>
      </c>
      <c r="AD53" s="102"/>
      <c r="AE53" s="51"/>
    </row>
    <row r="54" spans="1:31" s="97" customFormat="1" ht="15" customHeight="1">
      <c r="A54" s="78"/>
      <c r="B54" s="78"/>
      <c r="C54" s="115"/>
      <c r="D54" s="74" t="str">
        <f t="shared" si="54"/>
        <v>Select Level from List</v>
      </c>
      <c r="E54" s="653" t="str">
        <f t="shared" si="54"/>
        <v>Select E-Class</v>
      </c>
      <c r="F54" s="632"/>
      <c r="G54" s="632"/>
      <c r="H54" s="632"/>
      <c r="I54" s="632"/>
      <c r="J54" s="632"/>
      <c r="K54" s="632"/>
      <c r="L54" s="632"/>
      <c r="M54" s="632"/>
      <c r="N54" s="632"/>
      <c r="O54" s="632"/>
      <c r="P54" s="146"/>
      <c r="Q54" s="147">
        <f t="shared" si="55"/>
        <v>0</v>
      </c>
      <c r="R54" s="119"/>
      <c r="S54" s="148"/>
      <c r="T54" s="126">
        <f>(T32)*$Q54</f>
        <v>0</v>
      </c>
      <c r="U54" s="148"/>
      <c r="V54" s="126">
        <f>(V32)*$Q54</f>
        <v>0</v>
      </c>
      <c r="W54" s="148"/>
      <c r="X54" s="126">
        <f>(X32)*$Q54</f>
        <v>0</v>
      </c>
      <c r="Y54" s="148"/>
      <c r="Z54" s="126">
        <f>(Z32)*$Q54</f>
        <v>0</v>
      </c>
      <c r="AA54" s="148"/>
      <c r="AB54" s="126">
        <f>(AB32)*$Q54</f>
        <v>0</v>
      </c>
      <c r="AC54" s="127">
        <f t="shared" si="56"/>
        <v>0</v>
      </c>
      <c r="AD54" s="102"/>
      <c r="AE54" s="51"/>
    </row>
    <row r="55" spans="1:31" s="97" customFormat="1" ht="15" customHeight="1">
      <c r="A55" s="78"/>
      <c r="B55" s="78"/>
      <c r="C55" s="115"/>
      <c r="D55" s="627" t="s">
        <v>465</v>
      </c>
      <c r="E55" s="628"/>
      <c r="F55" s="628"/>
      <c r="G55" s="628"/>
      <c r="H55" s="628"/>
      <c r="I55" s="628"/>
      <c r="J55" s="628"/>
      <c r="K55" s="628"/>
      <c r="L55" s="628"/>
      <c r="M55" s="628"/>
      <c r="N55" s="628"/>
      <c r="O55" s="628"/>
      <c r="P55" s="628"/>
      <c r="Q55" s="157">
        <v>2326</v>
      </c>
      <c r="R55" s="71">
        <v>1.07</v>
      </c>
      <c r="S55" s="158">
        <v>0</v>
      </c>
      <c r="T55" s="126">
        <f>Q55*S55</f>
        <v>0</v>
      </c>
      <c r="U55" s="158">
        <v>0</v>
      </c>
      <c r="V55" s="126">
        <f>Q55*U55*R55</f>
        <v>0</v>
      </c>
      <c r="W55" s="158">
        <v>0</v>
      </c>
      <c r="X55" s="126">
        <f>Q55*W55*R55^2</f>
        <v>0</v>
      </c>
      <c r="Y55" s="158">
        <v>0</v>
      </c>
      <c r="Z55" s="126">
        <f>Q55*Y55*R55^3</f>
        <v>0</v>
      </c>
      <c r="AA55" s="158">
        <v>0</v>
      </c>
      <c r="AB55" s="126">
        <f>Q55*AA55*R55^4</f>
        <v>0</v>
      </c>
      <c r="AC55" s="127">
        <f t="shared" si="56"/>
        <v>0</v>
      </c>
      <c r="AD55" s="102"/>
      <c r="AE55" s="51"/>
    </row>
    <row r="56" spans="1:31" s="97" customFormat="1" ht="15" customHeight="1">
      <c r="A56" s="78"/>
      <c r="B56" s="78"/>
      <c r="C56" s="115"/>
      <c r="D56" s="627" t="s">
        <v>465</v>
      </c>
      <c r="E56" s="628"/>
      <c r="F56" s="628"/>
      <c r="G56" s="628"/>
      <c r="H56" s="628"/>
      <c r="I56" s="628"/>
      <c r="J56" s="628"/>
      <c r="K56" s="628"/>
      <c r="L56" s="628"/>
      <c r="M56" s="628"/>
      <c r="N56" s="628"/>
      <c r="O56" s="628"/>
      <c r="P56" s="628"/>
      <c r="Q56" s="157">
        <v>2326</v>
      </c>
      <c r="R56" s="71">
        <v>1.07</v>
      </c>
      <c r="S56" s="158">
        <v>0</v>
      </c>
      <c r="T56" s="126">
        <f t="shared" ref="T56" si="57">Q56*S56</f>
        <v>0</v>
      </c>
      <c r="U56" s="158">
        <v>0</v>
      </c>
      <c r="V56" s="126">
        <f t="shared" ref="V56" si="58">Q56*U56*R56</f>
        <v>0</v>
      </c>
      <c r="W56" s="158">
        <v>0</v>
      </c>
      <c r="X56" s="126">
        <f t="shared" ref="X56" si="59">Q56*W56*R56^2</f>
        <v>0</v>
      </c>
      <c r="Y56" s="158">
        <v>0</v>
      </c>
      <c r="Z56" s="126">
        <f t="shared" ref="Z56" si="60">Q56*Y56*R56^3</f>
        <v>0</v>
      </c>
      <c r="AA56" s="158">
        <v>0</v>
      </c>
      <c r="AB56" s="126">
        <f t="shared" ref="AB56" si="61">Q56*AA56*R56^4</f>
        <v>0</v>
      </c>
      <c r="AC56" s="127">
        <f t="shared" si="56"/>
        <v>0</v>
      </c>
      <c r="AD56" s="102"/>
      <c r="AE56" s="51"/>
    </row>
    <row r="57" spans="1:31" s="97" customFormat="1" ht="15" customHeight="1">
      <c r="A57" s="78"/>
      <c r="B57" s="78"/>
      <c r="C57" s="115"/>
      <c r="D57" s="570"/>
      <c r="E57" s="570"/>
      <c r="F57" s="570"/>
      <c r="G57" s="570"/>
      <c r="H57" s="570"/>
      <c r="I57" s="570"/>
      <c r="J57" s="570"/>
      <c r="K57" s="570"/>
      <c r="L57" s="570"/>
      <c r="M57" s="570"/>
      <c r="N57" s="714"/>
      <c r="O57" s="645" t="s">
        <v>287</v>
      </c>
      <c r="P57" s="646"/>
      <c r="Q57" s="646"/>
      <c r="R57" s="647"/>
      <c r="S57" s="614">
        <f>SUM(T43:T56)</f>
        <v>0</v>
      </c>
      <c r="T57" s="644"/>
      <c r="U57" s="614">
        <f>SUM(V43:V56)</f>
        <v>0</v>
      </c>
      <c r="V57" s="644"/>
      <c r="W57" s="614">
        <f>SUM(X43:X56)</f>
        <v>0</v>
      </c>
      <c r="X57" s="644"/>
      <c r="Y57" s="614">
        <f>SUM(Z43:Z56)</f>
        <v>0</v>
      </c>
      <c r="Z57" s="644"/>
      <c r="AA57" s="614">
        <f>SUM(AB43:AB56)</f>
        <v>0</v>
      </c>
      <c r="AB57" s="644"/>
      <c r="AC57" s="149">
        <f>SUM(S57:AB57)</f>
        <v>0</v>
      </c>
      <c r="AD57" s="159"/>
      <c r="AE57" s="51"/>
    </row>
    <row r="58" spans="1:31" s="97" customFormat="1" ht="15" customHeight="1">
      <c r="A58" s="78"/>
      <c r="B58" s="78"/>
      <c r="C58" s="629" t="s">
        <v>291</v>
      </c>
      <c r="D58" s="630"/>
      <c r="E58" s="630"/>
      <c r="F58" s="630"/>
      <c r="G58" s="630"/>
      <c r="H58" s="630"/>
      <c r="I58" s="630"/>
      <c r="J58" s="630"/>
      <c r="K58" s="630"/>
      <c r="L58" s="630"/>
      <c r="M58" s="630"/>
      <c r="N58" s="630"/>
      <c r="O58" s="630"/>
      <c r="P58" s="630"/>
      <c r="Q58" s="630"/>
      <c r="R58" s="631"/>
      <c r="S58" s="674">
        <f>SUM(S41, S57)</f>
        <v>0</v>
      </c>
      <c r="T58" s="675"/>
      <c r="U58" s="674">
        <f>SUM(U41, U57)</f>
        <v>0</v>
      </c>
      <c r="V58" s="675"/>
      <c r="W58" s="674">
        <f>SUM(W41, W57)</f>
        <v>0</v>
      </c>
      <c r="X58" s="675"/>
      <c r="Y58" s="674">
        <f>SUM(Y41, Y57)</f>
        <v>0</v>
      </c>
      <c r="Z58" s="675"/>
      <c r="AA58" s="674">
        <f>SUM(AA41, AA57)</f>
        <v>0</v>
      </c>
      <c r="AB58" s="675"/>
      <c r="AC58" s="145">
        <f>SUM(S58:AB58)</f>
        <v>0</v>
      </c>
      <c r="AD58" s="160"/>
      <c r="AE58" s="51"/>
    </row>
    <row r="59" spans="1:31" s="97" customFormat="1" ht="15" customHeight="1">
      <c r="A59" s="78"/>
      <c r="B59" s="78"/>
      <c r="C59" s="586" t="s">
        <v>292</v>
      </c>
      <c r="D59" s="587"/>
      <c r="E59" s="587"/>
      <c r="F59" s="587"/>
      <c r="G59" s="587"/>
      <c r="H59" s="587"/>
      <c r="I59" s="587"/>
      <c r="J59" s="587"/>
      <c r="K59" s="587"/>
      <c r="L59" s="587"/>
      <c r="M59" s="587"/>
      <c r="N59" s="587"/>
      <c r="O59" s="587"/>
      <c r="P59" s="587"/>
      <c r="Q59" s="587"/>
      <c r="R59" s="588"/>
      <c r="S59" s="643">
        <f>SUM(S34,S58)</f>
        <v>0</v>
      </c>
      <c r="T59" s="597"/>
      <c r="U59" s="643">
        <f>SUM(U34,U58)</f>
        <v>0</v>
      </c>
      <c r="V59" s="597"/>
      <c r="W59" s="643">
        <f>SUM(W34,W58)</f>
        <v>0</v>
      </c>
      <c r="X59" s="597"/>
      <c r="Y59" s="643">
        <f>SUM(Y34,Y58)</f>
        <v>0</v>
      </c>
      <c r="Z59" s="597"/>
      <c r="AA59" s="643">
        <f>SUM(AA34,AA58)</f>
        <v>0</v>
      </c>
      <c r="AB59" s="597"/>
      <c r="AC59" s="161">
        <f>SUM(S59:AB59)</f>
        <v>0</v>
      </c>
      <c r="AD59" s="102"/>
      <c r="AE59" s="51"/>
    </row>
    <row r="60" spans="1:31" s="169" customFormat="1" ht="15" customHeight="1">
      <c r="A60" s="162">
        <v>2000</v>
      </c>
      <c r="B60" s="162"/>
      <c r="C60" s="163" t="s">
        <v>293</v>
      </c>
      <c r="D60" s="110"/>
      <c r="E60" s="656" t="s">
        <v>221</v>
      </c>
      <c r="F60" s="656"/>
      <c r="G60" s="656"/>
      <c r="H60" s="656"/>
      <c r="I60" s="656"/>
      <c r="J60" s="656"/>
      <c r="K60" s="656"/>
      <c r="L60" s="656"/>
      <c r="M60" s="656"/>
      <c r="N60" s="656"/>
      <c r="O60" s="110"/>
      <c r="P60" s="110"/>
      <c r="Q60" s="42"/>
      <c r="R60" s="164"/>
      <c r="S60" s="165"/>
      <c r="T60" s="166"/>
      <c r="U60" s="165"/>
      <c r="V60" s="166"/>
      <c r="W60" s="165"/>
      <c r="X60" s="166"/>
      <c r="Y60" s="165"/>
      <c r="Z60" s="166"/>
      <c r="AA60" s="165"/>
      <c r="AB60" s="166"/>
      <c r="AC60" s="167"/>
      <c r="AD60" s="168"/>
      <c r="AE60" s="101"/>
    </row>
    <row r="61" spans="1:31" s="97" customFormat="1" ht="36.950000000000003" customHeight="1">
      <c r="A61" s="78"/>
      <c r="B61" s="78"/>
      <c r="C61" s="131" t="s">
        <v>53</v>
      </c>
      <c r="D61" s="79" t="s">
        <v>184</v>
      </c>
      <c r="E61" s="83" t="str">
        <f>S8</f>
        <v>Year 1</v>
      </c>
      <c r="F61" s="83" t="str">
        <f>U8</f>
        <v>Year 2</v>
      </c>
      <c r="G61" s="83" t="str">
        <f>W8</f>
        <v>Year 3</v>
      </c>
      <c r="H61" s="83" t="str">
        <f>Y8</f>
        <v>Year 4</v>
      </c>
      <c r="I61" s="83" t="str">
        <f>AA8</f>
        <v>Year 5</v>
      </c>
      <c r="J61" s="83"/>
      <c r="K61" s="83"/>
      <c r="L61" s="83"/>
      <c r="M61" s="83"/>
      <c r="N61" s="83"/>
      <c r="O61" s="81" t="s">
        <v>376</v>
      </c>
      <c r="P61" s="81" t="s">
        <v>377</v>
      </c>
      <c r="Q61" s="81" t="s">
        <v>76</v>
      </c>
      <c r="R61" s="87" t="s">
        <v>355</v>
      </c>
      <c r="S61" s="170"/>
      <c r="T61" s="139"/>
      <c r="U61" s="171"/>
      <c r="V61" s="139"/>
      <c r="W61" s="171"/>
      <c r="X61" s="139"/>
      <c r="Y61" s="171"/>
      <c r="Z61" s="139"/>
      <c r="AA61" s="171"/>
      <c r="AB61" s="139"/>
      <c r="AC61" s="140"/>
      <c r="AD61" s="102"/>
      <c r="AE61" s="51"/>
    </row>
    <row r="62" spans="1:31" s="97" customFormat="1" ht="15" customHeight="1">
      <c r="A62" s="78"/>
      <c r="B62" s="78"/>
      <c r="C62" s="77" t="s">
        <v>353</v>
      </c>
      <c r="D62" s="700" t="s">
        <v>378</v>
      </c>
      <c r="E62" s="72"/>
      <c r="F62" s="72"/>
      <c r="G62" s="72"/>
      <c r="H62" s="72"/>
      <c r="I62" s="72"/>
      <c r="J62" s="72"/>
      <c r="K62" s="72"/>
      <c r="L62" s="72"/>
      <c r="M62" s="72"/>
      <c r="N62" s="72"/>
      <c r="O62" s="616"/>
      <c r="P62" s="72"/>
      <c r="Q62" s="146"/>
      <c r="R62" s="70">
        <f t="shared" ref="R62:R81" si="62">VLOOKUP(C62,TravelIncrease,2,0)</f>
        <v>1.1000000000000001</v>
      </c>
      <c r="S62" s="609">
        <f>E62*P62*Q62</f>
        <v>0</v>
      </c>
      <c r="T62" s="610"/>
      <c r="U62" s="609">
        <f>F62*P62*Q62*R62</f>
        <v>0</v>
      </c>
      <c r="V62" s="610"/>
      <c r="W62" s="609">
        <f>G62*P62*Q62*(R62^2)</f>
        <v>0</v>
      </c>
      <c r="X62" s="610"/>
      <c r="Y62" s="609">
        <f>H62*P62*Q62*(R62^3)</f>
        <v>0</v>
      </c>
      <c r="Z62" s="610"/>
      <c r="AA62" s="609">
        <f>I62*P62*Q62*(R62^4)</f>
        <v>0</v>
      </c>
      <c r="AB62" s="610"/>
      <c r="AC62" s="127">
        <f>SUM(S62+U62+W62+Y62+AA62)</f>
        <v>0</v>
      </c>
      <c r="AD62" s="102"/>
      <c r="AE62" s="51"/>
    </row>
    <row r="63" spans="1:31" s="97" customFormat="1" ht="15" customHeight="1">
      <c r="A63" s="78"/>
      <c r="B63" s="78"/>
      <c r="C63" s="77" t="s">
        <v>264</v>
      </c>
      <c r="D63" s="700"/>
      <c r="E63" s="72"/>
      <c r="F63" s="72"/>
      <c r="G63" s="72"/>
      <c r="H63" s="72"/>
      <c r="I63" s="72"/>
      <c r="J63" s="72"/>
      <c r="K63" s="72"/>
      <c r="L63" s="72"/>
      <c r="M63" s="72"/>
      <c r="N63" s="72"/>
      <c r="O63" s="616"/>
      <c r="P63" s="72"/>
      <c r="Q63" s="146"/>
      <c r="R63" s="70">
        <f t="shared" si="62"/>
        <v>1</v>
      </c>
      <c r="S63" s="609">
        <f t="shared" ref="S63:S81" si="63">E63*P63*Q63</f>
        <v>0</v>
      </c>
      <c r="T63" s="610"/>
      <c r="U63" s="609">
        <f t="shared" ref="U63:U81" si="64">F63*P63*Q63*R63</f>
        <v>0</v>
      </c>
      <c r="V63" s="610"/>
      <c r="W63" s="609">
        <f t="shared" ref="W63:W81" si="65">G63*P63*Q63*(R63^2)</f>
        <v>0</v>
      </c>
      <c r="X63" s="610"/>
      <c r="Y63" s="609">
        <f t="shared" ref="Y63:Y81" si="66">H63*P63*Q63*(R63^3)</f>
        <v>0</v>
      </c>
      <c r="Z63" s="610"/>
      <c r="AA63" s="609">
        <f t="shared" ref="AA63:AA81" si="67">I63*P63*Q63*(R63^4)</f>
        <v>0</v>
      </c>
      <c r="AB63" s="610"/>
      <c r="AC63" s="127">
        <f t="shared" ref="AC63:AC81" si="68">SUM(S63+U63+W63+Y63+AA63)</f>
        <v>0</v>
      </c>
      <c r="AD63" s="102"/>
      <c r="AE63" s="51"/>
    </row>
    <row r="64" spans="1:31" s="97" customFormat="1" ht="15" customHeight="1">
      <c r="A64" s="78"/>
      <c r="B64" s="78"/>
      <c r="C64" s="77" t="s">
        <v>28</v>
      </c>
      <c r="D64" s="700"/>
      <c r="E64" s="72"/>
      <c r="F64" s="72"/>
      <c r="G64" s="72"/>
      <c r="H64" s="72"/>
      <c r="I64" s="72"/>
      <c r="J64" s="72"/>
      <c r="K64" s="72"/>
      <c r="L64" s="72"/>
      <c r="M64" s="72"/>
      <c r="N64" s="72"/>
      <c r="O64" s="616"/>
      <c r="P64" s="72"/>
      <c r="Q64" s="146"/>
      <c r="R64" s="70">
        <f t="shared" si="62"/>
        <v>1</v>
      </c>
      <c r="S64" s="609">
        <f t="shared" si="63"/>
        <v>0</v>
      </c>
      <c r="T64" s="610"/>
      <c r="U64" s="609">
        <f t="shared" si="64"/>
        <v>0</v>
      </c>
      <c r="V64" s="610"/>
      <c r="W64" s="609">
        <f t="shared" si="65"/>
        <v>0</v>
      </c>
      <c r="X64" s="610"/>
      <c r="Y64" s="609">
        <f t="shared" si="66"/>
        <v>0</v>
      </c>
      <c r="Z64" s="610"/>
      <c r="AA64" s="609">
        <f t="shared" si="67"/>
        <v>0</v>
      </c>
      <c r="AB64" s="610"/>
      <c r="AC64" s="127">
        <f t="shared" si="68"/>
        <v>0</v>
      </c>
      <c r="AD64" s="102"/>
      <c r="AE64" s="51"/>
    </row>
    <row r="65" spans="1:31" s="97" customFormat="1" ht="15" customHeight="1">
      <c r="A65" s="78"/>
      <c r="B65" s="78"/>
      <c r="C65" s="77" t="s">
        <v>54</v>
      </c>
      <c r="D65" s="700"/>
      <c r="E65" s="72"/>
      <c r="F65" s="72"/>
      <c r="G65" s="72"/>
      <c r="H65" s="72"/>
      <c r="I65" s="72"/>
      <c r="J65" s="72"/>
      <c r="K65" s="72"/>
      <c r="L65" s="72"/>
      <c r="M65" s="72"/>
      <c r="N65" s="72"/>
      <c r="O65" s="616"/>
      <c r="P65" s="72"/>
      <c r="Q65" s="146"/>
      <c r="R65" s="70">
        <f t="shared" si="62"/>
        <v>1.1000000000000001</v>
      </c>
      <c r="S65" s="609">
        <f t="shared" si="63"/>
        <v>0</v>
      </c>
      <c r="T65" s="610"/>
      <c r="U65" s="609">
        <f t="shared" si="64"/>
        <v>0</v>
      </c>
      <c r="V65" s="610"/>
      <c r="W65" s="609">
        <f t="shared" si="65"/>
        <v>0</v>
      </c>
      <c r="X65" s="610"/>
      <c r="Y65" s="609">
        <f t="shared" si="66"/>
        <v>0</v>
      </c>
      <c r="Z65" s="610"/>
      <c r="AA65" s="609">
        <f t="shared" si="67"/>
        <v>0</v>
      </c>
      <c r="AB65" s="610"/>
      <c r="AC65" s="127">
        <f t="shared" si="68"/>
        <v>0</v>
      </c>
      <c r="AD65" s="102"/>
      <c r="AE65" s="51"/>
    </row>
    <row r="66" spans="1:31" s="97" customFormat="1" ht="15" customHeight="1">
      <c r="A66" s="78"/>
      <c r="B66" s="78"/>
      <c r="C66" s="77" t="s">
        <v>353</v>
      </c>
      <c r="D66" s="700" t="s">
        <v>378</v>
      </c>
      <c r="E66" s="72"/>
      <c r="F66" s="72"/>
      <c r="G66" s="72"/>
      <c r="H66" s="72"/>
      <c r="I66" s="72"/>
      <c r="J66" s="72"/>
      <c r="K66" s="72"/>
      <c r="L66" s="72"/>
      <c r="M66" s="72"/>
      <c r="N66" s="72"/>
      <c r="O66" s="616"/>
      <c r="P66" s="72"/>
      <c r="Q66" s="146"/>
      <c r="R66" s="70">
        <f t="shared" si="62"/>
        <v>1.1000000000000001</v>
      </c>
      <c r="S66" s="609">
        <f t="shared" si="63"/>
        <v>0</v>
      </c>
      <c r="T66" s="610"/>
      <c r="U66" s="609">
        <f t="shared" si="64"/>
        <v>0</v>
      </c>
      <c r="V66" s="610"/>
      <c r="W66" s="609">
        <f t="shared" si="65"/>
        <v>0</v>
      </c>
      <c r="X66" s="610"/>
      <c r="Y66" s="609">
        <f t="shared" si="66"/>
        <v>0</v>
      </c>
      <c r="Z66" s="610"/>
      <c r="AA66" s="609">
        <f t="shared" si="67"/>
        <v>0</v>
      </c>
      <c r="AB66" s="610"/>
      <c r="AC66" s="127">
        <f t="shared" si="68"/>
        <v>0</v>
      </c>
      <c r="AD66" s="102"/>
      <c r="AE66" s="51"/>
    </row>
    <row r="67" spans="1:31" s="97" customFormat="1" ht="15" customHeight="1">
      <c r="A67" s="78"/>
      <c r="B67" s="78"/>
      <c r="C67" s="77" t="s">
        <v>264</v>
      </c>
      <c r="D67" s="700"/>
      <c r="E67" s="72"/>
      <c r="F67" s="72"/>
      <c r="G67" s="72"/>
      <c r="H67" s="72"/>
      <c r="I67" s="72"/>
      <c r="J67" s="72"/>
      <c r="K67" s="72"/>
      <c r="L67" s="72"/>
      <c r="M67" s="72"/>
      <c r="N67" s="72"/>
      <c r="O67" s="616"/>
      <c r="P67" s="72"/>
      <c r="Q67" s="146"/>
      <c r="R67" s="70">
        <f t="shared" si="62"/>
        <v>1</v>
      </c>
      <c r="S67" s="609">
        <f t="shared" si="63"/>
        <v>0</v>
      </c>
      <c r="T67" s="610"/>
      <c r="U67" s="609">
        <f t="shared" si="64"/>
        <v>0</v>
      </c>
      <c r="V67" s="610"/>
      <c r="W67" s="609">
        <f t="shared" si="65"/>
        <v>0</v>
      </c>
      <c r="X67" s="610"/>
      <c r="Y67" s="609">
        <f t="shared" si="66"/>
        <v>0</v>
      </c>
      <c r="Z67" s="610"/>
      <c r="AA67" s="609">
        <f t="shared" si="67"/>
        <v>0</v>
      </c>
      <c r="AB67" s="610"/>
      <c r="AC67" s="127">
        <f t="shared" si="68"/>
        <v>0</v>
      </c>
      <c r="AD67" s="102"/>
      <c r="AE67" s="51"/>
    </row>
    <row r="68" spans="1:31" s="97" customFormat="1" ht="15" customHeight="1">
      <c r="A68" s="78"/>
      <c r="B68" s="78"/>
      <c r="C68" s="77" t="s">
        <v>28</v>
      </c>
      <c r="D68" s="700"/>
      <c r="E68" s="72"/>
      <c r="F68" s="72"/>
      <c r="G68" s="72"/>
      <c r="H68" s="72"/>
      <c r="I68" s="72"/>
      <c r="J68" s="72"/>
      <c r="K68" s="72"/>
      <c r="L68" s="72"/>
      <c r="M68" s="72"/>
      <c r="N68" s="72"/>
      <c r="O68" s="616"/>
      <c r="P68" s="72"/>
      <c r="Q68" s="146"/>
      <c r="R68" s="70">
        <f t="shared" si="62"/>
        <v>1</v>
      </c>
      <c r="S68" s="609">
        <f t="shared" si="63"/>
        <v>0</v>
      </c>
      <c r="T68" s="610"/>
      <c r="U68" s="609">
        <f t="shared" si="64"/>
        <v>0</v>
      </c>
      <c r="V68" s="610"/>
      <c r="W68" s="609">
        <f t="shared" si="65"/>
        <v>0</v>
      </c>
      <c r="X68" s="610"/>
      <c r="Y68" s="609">
        <f t="shared" si="66"/>
        <v>0</v>
      </c>
      <c r="Z68" s="610"/>
      <c r="AA68" s="609">
        <f t="shared" si="67"/>
        <v>0</v>
      </c>
      <c r="AB68" s="610"/>
      <c r="AC68" s="127">
        <f t="shared" si="68"/>
        <v>0</v>
      </c>
      <c r="AD68" s="102"/>
      <c r="AE68" s="51"/>
    </row>
    <row r="69" spans="1:31" s="97" customFormat="1" ht="15" customHeight="1">
      <c r="A69" s="78"/>
      <c r="B69" s="78"/>
      <c r="C69" s="77" t="s">
        <v>54</v>
      </c>
      <c r="D69" s="700"/>
      <c r="E69" s="72"/>
      <c r="F69" s="72"/>
      <c r="G69" s="72"/>
      <c r="H69" s="72"/>
      <c r="I69" s="72"/>
      <c r="J69" s="72"/>
      <c r="K69" s="72"/>
      <c r="L69" s="72"/>
      <c r="M69" s="72"/>
      <c r="N69" s="72"/>
      <c r="O69" s="616"/>
      <c r="P69" s="72"/>
      <c r="Q69" s="146"/>
      <c r="R69" s="70">
        <f t="shared" si="62"/>
        <v>1.1000000000000001</v>
      </c>
      <c r="S69" s="609">
        <f t="shared" si="63"/>
        <v>0</v>
      </c>
      <c r="T69" s="610"/>
      <c r="U69" s="609">
        <f t="shared" si="64"/>
        <v>0</v>
      </c>
      <c r="V69" s="610"/>
      <c r="W69" s="609">
        <f t="shared" si="65"/>
        <v>0</v>
      </c>
      <c r="X69" s="610"/>
      <c r="Y69" s="609">
        <f t="shared" si="66"/>
        <v>0</v>
      </c>
      <c r="Z69" s="610"/>
      <c r="AA69" s="609">
        <f t="shared" si="67"/>
        <v>0</v>
      </c>
      <c r="AB69" s="610"/>
      <c r="AC69" s="127">
        <f t="shared" si="68"/>
        <v>0</v>
      </c>
      <c r="AD69" s="102"/>
      <c r="AE69" s="51"/>
    </row>
    <row r="70" spans="1:31" s="97" customFormat="1" ht="15" customHeight="1">
      <c r="A70" s="78"/>
      <c r="B70" s="78"/>
      <c r="C70" s="77" t="s">
        <v>353</v>
      </c>
      <c r="D70" s="700" t="s">
        <v>378</v>
      </c>
      <c r="E70" s="72"/>
      <c r="F70" s="72"/>
      <c r="G70" s="72"/>
      <c r="H70" s="72"/>
      <c r="I70" s="72"/>
      <c r="J70" s="72"/>
      <c r="K70" s="72"/>
      <c r="L70" s="72"/>
      <c r="M70" s="72"/>
      <c r="N70" s="72"/>
      <c r="O70" s="616"/>
      <c r="P70" s="72"/>
      <c r="Q70" s="146"/>
      <c r="R70" s="70">
        <f t="shared" si="62"/>
        <v>1.1000000000000001</v>
      </c>
      <c r="S70" s="609">
        <f t="shared" si="63"/>
        <v>0</v>
      </c>
      <c r="T70" s="610"/>
      <c r="U70" s="609">
        <f t="shared" si="64"/>
        <v>0</v>
      </c>
      <c r="V70" s="610"/>
      <c r="W70" s="609">
        <f t="shared" si="65"/>
        <v>0</v>
      </c>
      <c r="X70" s="610"/>
      <c r="Y70" s="609">
        <f t="shared" si="66"/>
        <v>0</v>
      </c>
      <c r="Z70" s="610"/>
      <c r="AA70" s="609">
        <f t="shared" si="67"/>
        <v>0</v>
      </c>
      <c r="AB70" s="610"/>
      <c r="AC70" s="127">
        <f t="shared" si="68"/>
        <v>0</v>
      </c>
      <c r="AD70" s="102"/>
      <c r="AE70" s="51"/>
    </row>
    <row r="71" spans="1:31" s="97" customFormat="1" ht="15" customHeight="1">
      <c r="A71" s="78"/>
      <c r="B71" s="78"/>
      <c r="C71" s="77" t="s">
        <v>264</v>
      </c>
      <c r="D71" s="700"/>
      <c r="E71" s="72"/>
      <c r="F71" s="72"/>
      <c r="G71" s="72"/>
      <c r="H71" s="72"/>
      <c r="I71" s="72"/>
      <c r="J71" s="72"/>
      <c r="K71" s="72"/>
      <c r="L71" s="72"/>
      <c r="M71" s="72"/>
      <c r="N71" s="72"/>
      <c r="O71" s="616"/>
      <c r="P71" s="72"/>
      <c r="Q71" s="146"/>
      <c r="R71" s="70">
        <f t="shared" si="62"/>
        <v>1</v>
      </c>
      <c r="S71" s="609">
        <f t="shared" si="63"/>
        <v>0</v>
      </c>
      <c r="T71" s="610"/>
      <c r="U71" s="609">
        <f t="shared" si="64"/>
        <v>0</v>
      </c>
      <c r="V71" s="610"/>
      <c r="W71" s="609">
        <f t="shared" si="65"/>
        <v>0</v>
      </c>
      <c r="X71" s="610"/>
      <c r="Y71" s="609">
        <f t="shared" si="66"/>
        <v>0</v>
      </c>
      <c r="Z71" s="610"/>
      <c r="AA71" s="609">
        <f t="shared" si="67"/>
        <v>0</v>
      </c>
      <c r="AB71" s="610"/>
      <c r="AC71" s="127">
        <f t="shared" si="68"/>
        <v>0</v>
      </c>
      <c r="AD71" s="102"/>
      <c r="AE71" s="51"/>
    </row>
    <row r="72" spans="1:31" s="97" customFormat="1" ht="15" customHeight="1">
      <c r="A72" s="78"/>
      <c r="B72" s="78"/>
      <c r="C72" s="77" t="s">
        <v>28</v>
      </c>
      <c r="D72" s="700"/>
      <c r="E72" s="72"/>
      <c r="F72" s="72"/>
      <c r="G72" s="72"/>
      <c r="H72" s="72"/>
      <c r="I72" s="72"/>
      <c r="J72" s="72"/>
      <c r="K72" s="72"/>
      <c r="L72" s="72"/>
      <c r="M72" s="72"/>
      <c r="N72" s="72"/>
      <c r="O72" s="616"/>
      <c r="P72" s="72"/>
      <c r="Q72" s="146"/>
      <c r="R72" s="70">
        <f t="shared" si="62"/>
        <v>1</v>
      </c>
      <c r="S72" s="609">
        <f t="shared" si="63"/>
        <v>0</v>
      </c>
      <c r="T72" s="610"/>
      <c r="U72" s="609">
        <f t="shared" si="64"/>
        <v>0</v>
      </c>
      <c r="V72" s="610"/>
      <c r="W72" s="609">
        <f t="shared" si="65"/>
        <v>0</v>
      </c>
      <c r="X72" s="610"/>
      <c r="Y72" s="609">
        <f t="shared" si="66"/>
        <v>0</v>
      </c>
      <c r="Z72" s="610"/>
      <c r="AA72" s="609">
        <f t="shared" si="67"/>
        <v>0</v>
      </c>
      <c r="AB72" s="610"/>
      <c r="AC72" s="127">
        <f t="shared" si="68"/>
        <v>0</v>
      </c>
      <c r="AD72" s="102"/>
      <c r="AE72" s="51"/>
    </row>
    <row r="73" spans="1:31" s="97" customFormat="1" ht="15" customHeight="1">
      <c r="A73" s="78"/>
      <c r="B73" s="78"/>
      <c r="C73" s="77" t="s">
        <v>54</v>
      </c>
      <c r="D73" s="700"/>
      <c r="E73" s="72"/>
      <c r="F73" s="72"/>
      <c r="G73" s="72"/>
      <c r="H73" s="72"/>
      <c r="I73" s="72"/>
      <c r="J73" s="72"/>
      <c r="K73" s="72"/>
      <c r="L73" s="72"/>
      <c r="M73" s="72"/>
      <c r="N73" s="72"/>
      <c r="O73" s="616"/>
      <c r="P73" s="72"/>
      <c r="Q73" s="146"/>
      <c r="R73" s="70">
        <f t="shared" si="62"/>
        <v>1.1000000000000001</v>
      </c>
      <c r="S73" s="609">
        <f t="shared" si="63"/>
        <v>0</v>
      </c>
      <c r="T73" s="610"/>
      <c r="U73" s="609">
        <f t="shared" si="64"/>
        <v>0</v>
      </c>
      <c r="V73" s="610"/>
      <c r="W73" s="609">
        <f t="shared" si="65"/>
        <v>0</v>
      </c>
      <c r="X73" s="610"/>
      <c r="Y73" s="609">
        <f t="shared" si="66"/>
        <v>0</v>
      </c>
      <c r="Z73" s="610"/>
      <c r="AA73" s="609">
        <f t="shared" si="67"/>
        <v>0</v>
      </c>
      <c r="AB73" s="610"/>
      <c r="AC73" s="127">
        <f t="shared" si="68"/>
        <v>0</v>
      </c>
      <c r="AD73" s="102"/>
      <c r="AE73" s="51"/>
    </row>
    <row r="74" spans="1:31" s="97" customFormat="1" ht="15" customHeight="1">
      <c r="A74" s="78"/>
      <c r="B74" s="78"/>
      <c r="C74" s="77" t="s">
        <v>353</v>
      </c>
      <c r="D74" s="700" t="s">
        <v>378</v>
      </c>
      <c r="E74" s="72"/>
      <c r="F74" s="72"/>
      <c r="G74" s="72"/>
      <c r="H74" s="72"/>
      <c r="I74" s="72"/>
      <c r="J74" s="72"/>
      <c r="K74" s="72"/>
      <c r="L74" s="72"/>
      <c r="M74" s="72"/>
      <c r="N74" s="72"/>
      <c r="O74" s="616"/>
      <c r="P74" s="72"/>
      <c r="Q74" s="146"/>
      <c r="R74" s="70">
        <f t="shared" si="62"/>
        <v>1.1000000000000001</v>
      </c>
      <c r="S74" s="609">
        <f t="shared" si="63"/>
        <v>0</v>
      </c>
      <c r="T74" s="610"/>
      <c r="U74" s="609">
        <f t="shared" si="64"/>
        <v>0</v>
      </c>
      <c r="V74" s="610"/>
      <c r="W74" s="609">
        <f t="shared" si="65"/>
        <v>0</v>
      </c>
      <c r="X74" s="610"/>
      <c r="Y74" s="609">
        <f t="shared" si="66"/>
        <v>0</v>
      </c>
      <c r="Z74" s="610"/>
      <c r="AA74" s="609">
        <f t="shared" si="67"/>
        <v>0</v>
      </c>
      <c r="AB74" s="610"/>
      <c r="AC74" s="127">
        <f t="shared" si="68"/>
        <v>0</v>
      </c>
      <c r="AD74" s="102"/>
      <c r="AE74" s="51"/>
    </row>
    <row r="75" spans="1:31" s="97" customFormat="1" ht="15" customHeight="1">
      <c r="A75" s="78"/>
      <c r="B75" s="78"/>
      <c r="C75" s="77" t="s">
        <v>264</v>
      </c>
      <c r="D75" s="700"/>
      <c r="E75" s="72"/>
      <c r="F75" s="72"/>
      <c r="G75" s="72"/>
      <c r="H75" s="72"/>
      <c r="I75" s="72"/>
      <c r="J75" s="72"/>
      <c r="K75" s="72"/>
      <c r="L75" s="72"/>
      <c r="M75" s="72"/>
      <c r="N75" s="72"/>
      <c r="O75" s="616"/>
      <c r="P75" s="72"/>
      <c r="Q75" s="146"/>
      <c r="R75" s="70">
        <f t="shared" si="62"/>
        <v>1</v>
      </c>
      <c r="S75" s="609">
        <f t="shared" si="63"/>
        <v>0</v>
      </c>
      <c r="T75" s="610"/>
      <c r="U75" s="609">
        <f t="shared" si="64"/>
        <v>0</v>
      </c>
      <c r="V75" s="610"/>
      <c r="W75" s="609">
        <f t="shared" si="65"/>
        <v>0</v>
      </c>
      <c r="X75" s="610"/>
      <c r="Y75" s="609">
        <f t="shared" si="66"/>
        <v>0</v>
      </c>
      <c r="Z75" s="610"/>
      <c r="AA75" s="609">
        <f t="shared" si="67"/>
        <v>0</v>
      </c>
      <c r="AB75" s="610"/>
      <c r="AC75" s="127">
        <f t="shared" si="68"/>
        <v>0</v>
      </c>
      <c r="AD75" s="102"/>
      <c r="AE75" s="51"/>
    </row>
    <row r="76" spans="1:31" s="97" customFormat="1" ht="15" customHeight="1">
      <c r="A76" s="78"/>
      <c r="B76" s="78"/>
      <c r="C76" s="77" t="s">
        <v>28</v>
      </c>
      <c r="D76" s="700"/>
      <c r="E76" s="72"/>
      <c r="F76" s="72"/>
      <c r="G76" s="72"/>
      <c r="H76" s="72"/>
      <c r="I76" s="72"/>
      <c r="J76" s="72"/>
      <c r="K76" s="72"/>
      <c r="L76" s="72"/>
      <c r="M76" s="72"/>
      <c r="N76" s="72"/>
      <c r="O76" s="616"/>
      <c r="P76" s="72"/>
      <c r="Q76" s="146"/>
      <c r="R76" s="70">
        <f t="shared" si="62"/>
        <v>1</v>
      </c>
      <c r="S76" s="609">
        <f t="shared" si="63"/>
        <v>0</v>
      </c>
      <c r="T76" s="610"/>
      <c r="U76" s="609">
        <f t="shared" si="64"/>
        <v>0</v>
      </c>
      <c r="V76" s="610"/>
      <c r="W76" s="609">
        <f t="shared" si="65"/>
        <v>0</v>
      </c>
      <c r="X76" s="610"/>
      <c r="Y76" s="609">
        <f t="shared" si="66"/>
        <v>0</v>
      </c>
      <c r="Z76" s="610"/>
      <c r="AA76" s="609">
        <f t="shared" si="67"/>
        <v>0</v>
      </c>
      <c r="AB76" s="610"/>
      <c r="AC76" s="127">
        <f t="shared" si="68"/>
        <v>0</v>
      </c>
      <c r="AD76" s="102"/>
      <c r="AE76" s="51"/>
    </row>
    <row r="77" spans="1:31" s="97" customFormat="1" ht="15" customHeight="1">
      <c r="A77" s="78"/>
      <c r="B77" s="78"/>
      <c r="C77" s="77" t="s">
        <v>54</v>
      </c>
      <c r="D77" s="700"/>
      <c r="E77" s="72"/>
      <c r="F77" s="72"/>
      <c r="G77" s="72"/>
      <c r="H77" s="72"/>
      <c r="I77" s="72"/>
      <c r="J77" s="72"/>
      <c r="K77" s="72"/>
      <c r="L77" s="72"/>
      <c r="M77" s="72"/>
      <c r="N77" s="72"/>
      <c r="O77" s="616"/>
      <c r="P77" s="72"/>
      <c r="Q77" s="146"/>
      <c r="R77" s="70">
        <f t="shared" si="62"/>
        <v>1.1000000000000001</v>
      </c>
      <c r="S77" s="609">
        <f t="shared" si="63"/>
        <v>0</v>
      </c>
      <c r="T77" s="610"/>
      <c r="U77" s="609">
        <f t="shared" si="64"/>
        <v>0</v>
      </c>
      <c r="V77" s="610"/>
      <c r="W77" s="609">
        <f t="shared" si="65"/>
        <v>0</v>
      </c>
      <c r="X77" s="610"/>
      <c r="Y77" s="609">
        <f t="shared" si="66"/>
        <v>0</v>
      </c>
      <c r="Z77" s="610"/>
      <c r="AA77" s="609">
        <f t="shared" si="67"/>
        <v>0</v>
      </c>
      <c r="AB77" s="610"/>
      <c r="AC77" s="127">
        <f t="shared" si="68"/>
        <v>0</v>
      </c>
      <c r="AD77" s="102"/>
      <c r="AE77" s="51"/>
    </row>
    <row r="78" spans="1:31" s="97" customFormat="1" ht="15" customHeight="1">
      <c r="A78" s="78"/>
      <c r="B78" s="78"/>
      <c r="C78" s="77" t="s">
        <v>353</v>
      </c>
      <c r="D78" s="700" t="s">
        <v>378</v>
      </c>
      <c r="E78" s="72"/>
      <c r="F78" s="72"/>
      <c r="G78" s="72"/>
      <c r="H78" s="72"/>
      <c r="I78" s="72"/>
      <c r="J78" s="72"/>
      <c r="K78" s="72"/>
      <c r="L78" s="72"/>
      <c r="M78" s="72"/>
      <c r="N78" s="72"/>
      <c r="O78" s="616"/>
      <c r="P78" s="72"/>
      <c r="Q78" s="146"/>
      <c r="R78" s="70">
        <f t="shared" si="62"/>
        <v>1.1000000000000001</v>
      </c>
      <c r="S78" s="609">
        <f t="shared" si="63"/>
        <v>0</v>
      </c>
      <c r="T78" s="610"/>
      <c r="U78" s="609">
        <f t="shared" si="64"/>
        <v>0</v>
      </c>
      <c r="V78" s="610"/>
      <c r="W78" s="609">
        <f t="shared" si="65"/>
        <v>0</v>
      </c>
      <c r="X78" s="610"/>
      <c r="Y78" s="609">
        <f t="shared" si="66"/>
        <v>0</v>
      </c>
      <c r="Z78" s="610"/>
      <c r="AA78" s="609">
        <f t="shared" si="67"/>
        <v>0</v>
      </c>
      <c r="AB78" s="610"/>
      <c r="AC78" s="127">
        <f t="shared" si="68"/>
        <v>0</v>
      </c>
      <c r="AD78" s="102"/>
      <c r="AE78" s="51"/>
    </row>
    <row r="79" spans="1:31" s="97" customFormat="1" ht="15" customHeight="1">
      <c r="A79" s="78"/>
      <c r="B79" s="78"/>
      <c r="C79" s="77" t="s">
        <v>264</v>
      </c>
      <c r="D79" s="700"/>
      <c r="E79" s="72"/>
      <c r="F79" s="72"/>
      <c r="G79" s="72"/>
      <c r="H79" s="72"/>
      <c r="I79" s="72"/>
      <c r="J79" s="72"/>
      <c r="K79" s="72"/>
      <c r="L79" s="72"/>
      <c r="M79" s="72"/>
      <c r="N79" s="72"/>
      <c r="O79" s="616"/>
      <c r="P79" s="72"/>
      <c r="Q79" s="146"/>
      <c r="R79" s="70">
        <f t="shared" si="62"/>
        <v>1</v>
      </c>
      <c r="S79" s="609">
        <f t="shared" si="63"/>
        <v>0</v>
      </c>
      <c r="T79" s="610"/>
      <c r="U79" s="609">
        <f t="shared" si="64"/>
        <v>0</v>
      </c>
      <c r="V79" s="610"/>
      <c r="W79" s="609">
        <f t="shared" si="65"/>
        <v>0</v>
      </c>
      <c r="X79" s="610"/>
      <c r="Y79" s="609">
        <f t="shared" si="66"/>
        <v>0</v>
      </c>
      <c r="Z79" s="610"/>
      <c r="AA79" s="609">
        <f t="shared" si="67"/>
        <v>0</v>
      </c>
      <c r="AB79" s="610"/>
      <c r="AC79" s="127">
        <f t="shared" si="68"/>
        <v>0</v>
      </c>
      <c r="AD79" s="102"/>
      <c r="AE79" s="51"/>
    </row>
    <row r="80" spans="1:31" s="97" customFormat="1" ht="15" customHeight="1">
      <c r="A80" s="78"/>
      <c r="B80" s="78"/>
      <c r="C80" s="77" t="s">
        <v>28</v>
      </c>
      <c r="D80" s="700"/>
      <c r="E80" s="72"/>
      <c r="F80" s="72"/>
      <c r="G80" s="72"/>
      <c r="H80" s="72"/>
      <c r="I80" s="72"/>
      <c r="J80" s="72"/>
      <c r="K80" s="72"/>
      <c r="L80" s="72"/>
      <c r="M80" s="72"/>
      <c r="N80" s="72"/>
      <c r="O80" s="616"/>
      <c r="P80" s="72"/>
      <c r="Q80" s="146"/>
      <c r="R80" s="70">
        <f t="shared" si="62"/>
        <v>1</v>
      </c>
      <c r="S80" s="609">
        <f t="shared" si="63"/>
        <v>0</v>
      </c>
      <c r="T80" s="610"/>
      <c r="U80" s="609">
        <f t="shared" si="64"/>
        <v>0</v>
      </c>
      <c r="V80" s="610"/>
      <c r="W80" s="609">
        <f t="shared" si="65"/>
        <v>0</v>
      </c>
      <c r="X80" s="610"/>
      <c r="Y80" s="609">
        <f t="shared" si="66"/>
        <v>0</v>
      </c>
      <c r="Z80" s="610"/>
      <c r="AA80" s="609">
        <f t="shared" si="67"/>
        <v>0</v>
      </c>
      <c r="AB80" s="610"/>
      <c r="AC80" s="127">
        <f t="shared" si="68"/>
        <v>0</v>
      </c>
      <c r="AD80" s="102"/>
      <c r="AE80" s="51"/>
    </row>
    <row r="81" spans="1:31" s="97" customFormat="1" ht="15" customHeight="1">
      <c r="A81" s="78"/>
      <c r="B81" s="78"/>
      <c r="C81" s="77" t="s">
        <v>54</v>
      </c>
      <c r="D81" s="700"/>
      <c r="E81" s="72"/>
      <c r="F81" s="72"/>
      <c r="G81" s="72"/>
      <c r="H81" s="72"/>
      <c r="I81" s="72"/>
      <c r="J81" s="72"/>
      <c r="K81" s="72"/>
      <c r="L81" s="72"/>
      <c r="M81" s="72"/>
      <c r="N81" s="72"/>
      <c r="O81" s="616"/>
      <c r="P81" s="72"/>
      <c r="Q81" s="146"/>
      <c r="R81" s="70">
        <f t="shared" si="62"/>
        <v>1.1000000000000001</v>
      </c>
      <c r="S81" s="609">
        <f t="shared" si="63"/>
        <v>0</v>
      </c>
      <c r="T81" s="610"/>
      <c r="U81" s="609">
        <f t="shared" si="64"/>
        <v>0</v>
      </c>
      <c r="V81" s="610"/>
      <c r="W81" s="609">
        <f t="shared" si="65"/>
        <v>0</v>
      </c>
      <c r="X81" s="610"/>
      <c r="Y81" s="609">
        <f t="shared" si="66"/>
        <v>0</v>
      </c>
      <c r="Z81" s="610"/>
      <c r="AA81" s="609">
        <f t="shared" si="67"/>
        <v>0</v>
      </c>
      <c r="AB81" s="610"/>
      <c r="AC81" s="127">
        <f t="shared" si="68"/>
        <v>0</v>
      </c>
      <c r="AD81" s="102"/>
      <c r="AE81" s="51"/>
    </row>
    <row r="82" spans="1:31" s="97" customFormat="1" ht="15" customHeight="1">
      <c r="A82" s="78"/>
      <c r="B82" s="78"/>
      <c r="C82" s="144"/>
      <c r="D82" s="48"/>
      <c r="E82" s="79"/>
      <c r="F82" s="79"/>
      <c r="G82" s="79"/>
      <c r="H82" s="79"/>
      <c r="I82" s="79"/>
      <c r="J82" s="79"/>
      <c r="K82" s="79"/>
      <c r="L82" s="79"/>
      <c r="M82" s="79"/>
      <c r="N82" s="79"/>
      <c r="O82" s="648" t="s">
        <v>186</v>
      </c>
      <c r="P82" s="649"/>
      <c r="Q82" s="649"/>
      <c r="R82" s="650"/>
      <c r="S82" s="614">
        <f>SUM(S62:S81)</f>
        <v>0</v>
      </c>
      <c r="T82" s="615"/>
      <c r="U82" s="614">
        <f>SUM(U62:U81)</f>
        <v>0</v>
      </c>
      <c r="V82" s="615"/>
      <c r="W82" s="614">
        <f>SUM(W62:W81)</f>
        <v>0</v>
      </c>
      <c r="X82" s="615"/>
      <c r="Y82" s="614">
        <f>SUM(Y62:Y81)</f>
        <v>0</v>
      </c>
      <c r="Z82" s="615"/>
      <c r="AA82" s="614">
        <f>SUM(AA62:AA81)</f>
        <v>0</v>
      </c>
      <c r="AB82" s="615"/>
      <c r="AC82" s="130">
        <f>SUM(S82:AB82)</f>
        <v>0</v>
      </c>
      <c r="AD82" s="102"/>
      <c r="AE82" s="51"/>
    </row>
    <row r="83" spans="1:31" s="97" customFormat="1" ht="14.25" customHeight="1">
      <c r="A83" s="78"/>
      <c r="B83" s="78"/>
      <c r="C83" s="144"/>
      <c r="D83" s="48"/>
      <c r="E83" s="651" t="s">
        <v>221</v>
      </c>
      <c r="F83" s="651"/>
      <c r="G83" s="651"/>
      <c r="H83" s="651"/>
      <c r="I83" s="651"/>
      <c r="J83" s="651"/>
      <c r="K83" s="651"/>
      <c r="L83" s="651"/>
      <c r="M83" s="651"/>
      <c r="N83" s="651"/>
      <c r="O83" s="48"/>
      <c r="P83" s="48"/>
      <c r="Q83" s="42"/>
      <c r="R83" s="172"/>
      <c r="S83" s="173"/>
      <c r="T83" s="174"/>
      <c r="U83" s="173"/>
      <c r="V83" s="174"/>
      <c r="W83" s="173"/>
      <c r="X83" s="174"/>
      <c r="Y83" s="173"/>
      <c r="Z83" s="174"/>
      <c r="AA83" s="173"/>
      <c r="AB83" s="174"/>
      <c r="AC83" s="175"/>
      <c r="AD83" s="102"/>
      <c r="AE83" s="51"/>
    </row>
    <row r="84" spans="1:31" s="97" customFormat="1" ht="39" customHeight="1">
      <c r="A84" s="78"/>
      <c r="B84" s="78"/>
      <c r="C84" s="131" t="s">
        <v>77</v>
      </c>
      <c r="D84" s="79" t="s">
        <v>184</v>
      </c>
      <c r="E84" s="83" t="str">
        <f>S8</f>
        <v>Year 1</v>
      </c>
      <c r="F84" s="83" t="str">
        <f>U8</f>
        <v>Year 2</v>
      </c>
      <c r="G84" s="83" t="str">
        <f>W8</f>
        <v>Year 3</v>
      </c>
      <c r="H84" s="83" t="str">
        <f>Y8</f>
        <v>Year 4</v>
      </c>
      <c r="I84" s="83" t="str">
        <f>AA8</f>
        <v>Year 5</v>
      </c>
      <c r="J84" s="83"/>
      <c r="K84" s="83"/>
      <c r="L84" s="83"/>
      <c r="M84" s="83"/>
      <c r="N84" s="83"/>
      <c r="O84" s="81" t="s">
        <v>376</v>
      </c>
      <c r="P84" s="81" t="s">
        <v>377</v>
      </c>
      <c r="Q84" s="81" t="s">
        <v>76</v>
      </c>
      <c r="R84" s="87" t="s">
        <v>355</v>
      </c>
      <c r="S84" s="170"/>
      <c r="T84" s="139"/>
      <c r="U84" s="170"/>
      <c r="V84" s="139"/>
      <c r="W84" s="170"/>
      <c r="X84" s="139"/>
      <c r="Y84" s="170"/>
      <c r="Z84" s="139"/>
      <c r="AA84" s="170"/>
      <c r="AB84" s="139"/>
      <c r="AC84" s="140"/>
      <c r="AD84" s="102"/>
      <c r="AE84" s="51"/>
    </row>
    <row r="85" spans="1:31" ht="15" customHeight="1">
      <c r="A85" s="49"/>
      <c r="B85" s="49"/>
      <c r="C85" s="77" t="s">
        <v>353</v>
      </c>
      <c r="D85" s="700" t="s">
        <v>378</v>
      </c>
      <c r="E85" s="72"/>
      <c r="F85" s="72"/>
      <c r="G85" s="72"/>
      <c r="H85" s="72"/>
      <c r="I85" s="72"/>
      <c r="J85" s="72"/>
      <c r="K85" s="72"/>
      <c r="L85" s="72"/>
      <c r="M85" s="72"/>
      <c r="N85" s="72"/>
      <c r="O85" s="616"/>
      <c r="P85" s="72"/>
      <c r="Q85" s="146"/>
      <c r="R85" s="70">
        <f t="shared" ref="R85:R104" si="69">VLOOKUP(C85,TravelIncrease,2,0)</f>
        <v>1.1000000000000001</v>
      </c>
      <c r="S85" s="609">
        <f>E85*P85*Q85</f>
        <v>0</v>
      </c>
      <c r="T85" s="610"/>
      <c r="U85" s="609">
        <f>F85*P85*Q85*R85</f>
        <v>0</v>
      </c>
      <c r="V85" s="610"/>
      <c r="W85" s="609">
        <f>G85*P85*Q85*(R85^2)</f>
        <v>0</v>
      </c>
      <c r="X85" s="610"/>
      <c r="Y85" s="609">
        <f>H85*P85*Q85*(R85^3)</f>
        <v>0</v>
      </c>
      <c r="Z85" s="610"/>
      <c r="AA85" s="609">
        <f>I85*P85*Q85*(R85^4)</f>
        <v>0</v>
      </c>
      <c r="AB85" s="610"/>
      <c r="AC85" s="127">
        <f>SUM(S85+U85+W85+Y85+AA85)</f>
        <v>0</v>
      </c>
      <c r="AD85" s="128"/>
      <c r="AE85" s="38"/>
    </row>
    <row r="86" spans="1:31" ht="15" customHeight="1">
      <c r="A86" s="49"/>
      <c r="B86" s="49"/>
      <c r="C86" s="77" t="s">
        <v>264</v>
      </c>
      <c r="D86" s="700"/>
      <c r="E86" s="72"/>
      <c r="F86" s="72"/>
      <c r="G86" s="72"/>
      <c r="H86" s="72"/>
      <c r="I86" s="72"/>
      <c r="J86" s="72"/>
      <c r="K86" s="72"/>
      <c r="L86" s="72"/>
      <c r="M86" s="72"/>
      <c r="N86" s="72"/>
      <c r="O86" s="616"/>
      <c r="P86" s="72"/>
      <c r="Q86" s="146"/>
      <c r="R86" s="70">
        <f t="shared" si="69"/>
        <v>1</v>
      </c>
      <c r="S86" s="609">
        <f t="shared" ref="S86:S104" si="70">E86*P86*Q86</f>
        <v>0</v>
      </c>
      <c r="T86" s="610"/>
      <c r="U86" s="609">
        <f t="shared" ref="U86:U104" si="71">F86*P86*Q86*R86</f>
        <v>0</v>
      </c>
      <c r="V86" s="610"/>
      <c r="W86" s="609">
        <f t="shared" ref="W86:W104" si="72">G86*P86*Q86*(R86^2)</f>
        <v>0</v>
      </c>
      <c r="X86" s="610"/>
      <c r="Y86" s="609">
        <f t="shared" ref="Y86:Y104" si="73">H86*P86*Q86*(R86^3)</f>
        <v>0</v>
      </c>
      <c r="Z86" s="610"/>
      <c r="AA86" s="609">
        <f t="shared" ref="AA86:AA104" si="74">I86*P86*Q86*(R86^4)</f>
        <v>0</v>
      </c>
      <c r="AB86" s="610"/>
      <c r="AC86" s="127">
        <f>SUM(S86+U86+W86+Y86+AA86)</f>
        <v>0</v>
      </c>
      <c r="AD86" s="128"/>
      <c r="AE86" s="38"/>
    </row>
    <row r="87" spans="1:31" ht="15" customHeight="1">
      <c r="A87" s="49"/>
      <c r="B87" s="49"/>
      <c r="C87" s="77" t="s">
        <v>28</v>
      </c>
      <c r="D87" s="700"/>
      <c r="E87" s="72"/>
      <c r="F87" s="72"/>
      <c r="G87" s="72"/>
      <c r="H87" s="72"/>
      <c r="I87" s="72"/>
      <c r="J87" s="72"/>
      <c r="K87" s="72"/>
      <c r="L87" s="72"/>
      <c r="M87" s="72"/>
      <c r="N87" s="72"/>
      <c r="O87" s="616"/>
      <c r="P87" s="72"/>
      <c r="Q87" s="146"/>
      <c r="R87" s="70">
        <f t="shared" si="69"/>
        <v>1</v>
      </c>
      <c r="S87" s="609">
        <f t="shared" si="70"/>
        <v>0</v>
      </c>
      <c r="T87" s="610"/>
      <c r="U87" s="609">
        <f t="shared" si="71"/>
        <v>0</v>
      </c>
      <c r="V87" s="610"/>
      <c r="W87" s="609">
        <f t="shared" si="72"/>
        <v>0</v>
      </c>
      <c r="X87" s="610"/>
      <c r="Y87" s="609">
        <f t="shared" si="73"/>
        <v>0</v>
      </c>
      <c r="Z87" s="610"/>
      <c r="AA87" s="609">
        <f t="shared" si="74"/>
        <v>0</v>
      </c>
      <c r="AB87" s="610"/>
      <c r="AC87" s="127">
        <f t="shared" ref="AC87:AC104" si="75">SUM(S87+U87+W87+Y87+AA87)</f>
        <v>0</v>
      </c>
      <c r="AD87" s="128"/>
      <c r="AE87" s="38"/>
    </row>
    <row r="88" spans="1:31" ht="15" customHeight="1">
      <c r="A88" s="49"/>
      <c r="B88" s="49"/>
      <c r="C88" s="77" t="s">
        <v>54</v>
      </c>
      <c r="D88" s="700"/>
      <c r="E88" s="72"/>
      <c r="F88" s="72"/>
      <c r="G88" s="72"/>
      <c r="H88" s="72"/>
      <c r="I88" s="72"/>
      <c r="J88" s="72"/>
      <c r="K88" s="72"/>
      <c r="L88" s="72"/>
      <c r="M88" s="72"/>
      <c r="N88" s="72"/>
      <c r="O88" s="616"/>
      <c r="P88" s="72"/>
      <c r="Q88" s="146"/>
      <c r="R88" s="70">
        <f t="shared" si="69"/>
        <v>1.1000000000000001</v>
      </c>
      <c r="S88" s="609">
        <f t="shared" si="70"/>
        <v>0</v>
      </c>
      <c r="T88" s="610"/>
      <c r="U88" s="609">
        <f t="shared" si="71"/>
        <v>0</v>
      </c>
      <c r="V88" s="610"/>
      <c r="W88" s="609">
        <f t="shared" si="72"/>
        <v>0</v>
      </c>
      <c r="X88" s="610"/>
      <c r="Y88" s="609">
        <f t="shared" si="73"/>
        <v>0</v>
      </c>
      <c r="Z88" s="610"/>
      <c r="AA88" s="609">
        <f t="shared" si="74"/>
        <v>0</v>
      </c>
      <c r="AB88" s="610"/>
      <c r="AC88" s="127">
        <f t="shared" si="75"/>
        <v>0</v>
      </c>
      <c r="AD88" s="128"/>
      <c r="AE88" s="38"/>
    </row>
    <row r="89" spans="1:31" ht="15" customHeight="1">
      <c r="A89" s="49"/>
      <c r="B89" s="49"/>
      <c r="C89" s="77" t="s">
        <v>353</v>
      </c>
      <c r="D89" s="700" t="s">
        <v>378</v>
      </c>
      <c r="E89" s="72"/>
      <c r="F89" s="72"/>
      <c r="G89" s="72"/>
      <c r="H89" s="72"/>
      <c r="I89" s="72"/>
      <c r="J89" s="72"/>
      <c r="K89" s="72"/>
      <c r="L89" s="72"/>
      <c r="M89" s="72"/>
      <c r="N89" s="72"/>
      <c r="O89" s="616"/>
      <c r="P89" s="72"/>
      <c r="Q89" s="146"/>
      <c r="R89" s="70">
        <f t="shared" si="69"/>
        <v>1.1000000000000001</v>
      </c>
      <c r="S89" s="609">
        <f t="shared" si="70"/>
        <v>0</v>
      </c>
      <c r="T89" s="610"/>
      <c r="U89" s="609">
        <f t="shared" si="71"/>
        <v>0</v>
      </c>
      <c r="V89" s="610"/>
      <c r="W89" s="609">
        <f t="shared" si="72"/>
        <v>0</v>
      </c>
      <c r="X89" s="610"/>
      <c r="Y89" s="609">
        <f t="shared" si="73"/>
        <v>0</v>
      </c>
      <c r="Z89" s="610"/>
      <c r="AA89" s="609">
        <f t="shared" si="74"/>
        <v>0</v>
      </c>
      <c r="AB89" s="610"/>
      <c r="AC89" s="127">
        <f t="shared" si="75"/>
        <v>0</v>
      </c>
      <c r="AD89" s="128"/>
      <c r="AE89" s="38"/>
    </row>
    <row r="90" spans="1:31" ht="15" customHeight="1">
      <c r="A90" s="49"/>
      <c r="B90" s="49"/>
      <c r="C90" s="77" t="s">
        <v>264</v>
      </c>
      <c r="D90" s="700"/>
      <c r="E90" s="72"/>
      <c r="F90" s="72"/>
      <c r="G90" s="72"/>
      <c r="H90" s="72"/>
      <c r="I90" s="72"/>
      <c r="J90" s="72"/>
      <c r="K90" s="72"/>
      <c r="L90" s="72"/>
      <c r="M90" s="72"/>
      <c r="N90" s="72"/>
      <c r="O90" s="616"/>
      <c r="P90" s="72"/>
      <c r="Q90" s="146"/>
      <c r="R90" s="70">
        <f t="shared" si="69"/>
        <v>1</v>
      </c>
      <c r="S90" s="609">
        <f t="shared" si="70"/>
        <v>0</v>
      </c>
      <c r="T90" s="610"/>
      <c r="U90" s="609">
        <f t="shared" si="71"/>
        <v>0</v>
      </c>
      <c r="V90" s="610"/>
      <c r="W90" s="609">
        <f t="shared" si="72"/>
        <v>0</v>
      </c>
      <c r="X90" s="610"/>
      <c r="Y90" s="609">
        <f t="shared" si="73"/>
        <v>0</v>
      </c>
      <c r="Z90" s="610"/>
      <c r="AA90" s="609">
        <f t="shared" si="74"/>
        <v>0</v>
      </c>
      <c r="AB90" s="610"/>
      <c r="AC90" s="127">
        <f t="shared" si="75"/>
        <v>0</v>
      </c>
      <c r="AD90" s="128"/>
      <c r="AE90" s="38"/>
    </row>
    <row r="91" spans="1:31" ht="15" customHeight="1">
      <c r="A91" s="49"/>
      <c r="B91" s="49"/>
      <c r="C91" s="77" t="s">
        <v>28</v>
      </c>
      <c r="D91" s="700"/>
      <c r="E91" s="72"/>
      <c r="F91" s="72"/>
      <c r="G91" s="72"/>
      <c r="H91" s="72"/>
      <c r="I91" s="72"/>
      <c r="J91" s="72"/>
      <c r="K91" s="72"/>
      <c r="L91" s="72"/>
      <c r="M91" s="72"/>
      <c r="N91" s="72"/>
      <c r="O91" s="616"/>
      <c r="P91" s="72"/>
      <c r="Q91" s="146"/>
      <c r="R91" s="70">
        <f t="shared" si="69"/>
        <v>1</v>
      </c>
      <c r="S91" s="609">
        <f t="shared" si="70"/>
        <v>0</v>
      </c>
      <c r="T91" s="610"/>
      <c r="U91" s="609">
        <f t="shared" si="71"/>
        <v>0</v>
      </c>
      <c r="V91" s="610"/>
      <c r="W91" s="609">
        <f t="shared" si="72"/>
        <v>0</v>
      </c>
      <c r="X91" s="610"/>
      <c r="Y91" s="609">
        <f t="shared" si="73"/>
        <v>0</v>
      </c>
      <c r="Z91" s="610"/>
      <c r="AA91" s="609">
        <f t="shared" si="74"/>
        <v>0</v>
      </c>
      <c r="AB91" s="610"/>
      <c r="AC91" s="127">
        <f t="shared" si="75"/>
        <v>0</v>
      </c>
      <c r="AD91" s="128"/>
      <c r="AE91" s="38"/>
    </row>
    <row r="92" spans="1:31" ht="15" customHeight="1">
      <c r="A92" s="49"/>
      <c r="B92" s="49"/>
      <c r="C92" s="77" t="s">
        <v>54</v>
      </c>
      <c r="D92" s="700"/>
      <c r="E92" s="72"/>
      <c r="F92" s="72"/>
      <c r="G92" s="72"/>
      <c r="H92" s="72"/>
      <c r="I92" s="72"/>
      <c r="J92" s="72"/>
      <c r="K92" s="72"/>
      <c r="L92" s="72"/>
      <c r="M92" s="72"/>
      <c r="N92" s="72"/>
      <c r="O92" s="616"/>
      <c r="P92" s="72"/>
      <c r="Q92" s="146"/>
      <c r="R92" s="70">
        <f t="shared" si="69"/>
        <v>1.1000000000000001</v>
      </c>
      <c r="S92" s="609">
        <f t="shared" si="70"/>
        <v>0</v>
      </c>
      <c r="T92" s="610"/>
      <c r="U92" s="609">
        <f t="shared" si="71"/>
        <v>0</v>
      </c>
      <c r="V92" s="610"/>
      <c r="W92" s="609">
        <f t="shared" si="72"/>
        <v>0</v>
      </c>
      <c r="X92" s="610"/>
      <c r="Y92" s="609">
        <f t="shared" si="73"/>
        <v>0</v>
      </c>
      <c r="Z92" s="610"/>
      <c r="AA92" s="609">
        <f t="shared" si="74"/>
        <v>0</v>
      </c>
      <c r="AB92" s="610"/>
      <c r="AC92" s="127">
        <f t="shared" si="75"/>
        <v>0</v>
      </c>
      <c r="AD92" s="128"/>
      <c r="AE92" s="38"/>
    </row>
    <row r="93" spans="1:31" ht="15" customHeight="1">
      <c r="A93" s="49"/>
      <c r="B93" s="49"/>
      <c r="C93" s="77" t="s">
        <v>353</v>
      </c>
      <c r="D93" s="700" t="s">
        <v>378</v>
      </c>
      <c r="E93" s="72"/>
      <c r="F93" s="72"/>
      <c r="G93" s="72"/>
      <c r="H93" s="72"/>
      <c r="I93" s="72"/>
      <c r="J93" s="72"/>
      <c r="K93" s="72"/>
      <c r="L93" s="72"/>
      <c r="M93" s="72"/>
      <c r="N93" s="72"/>
      <c r="O93" s="616"/>
      <c r="P93" s="72"/>
      <c r="Q93" s="146"/>
      <c r="R93" s="70">
        <f t="shared" si="69"/>
        <v>1.1000000000000001</v>
      </c>
      <c r="S93" s="609">
        <f t="shared" si="70"/>
        <v>0</v>
      </c>
      <c r="T93" s="610"/>
      <c r="U93" s="609">
        <f t="shared" si="71"/>
        <v>0</v>
      </c>
      <c r="V93" s="610"/>
      <c r="W93" s="609">
        <f t="shared" si="72"/>
        <v>0</v>
      </c>
      <c r="X93" s="610"/>
      <c r="Y93" s="609">
        <f t="shared" si="73"/>
        <v>0</v>
      </c>
      <c r="Z93" s="610"/>
      <c r="AA93" s="609">
        <f t="shared" si="74"/>
        <v>0</v>
      </c>
      <c r="AB93" s="610"/>
      <c r="AC93" s="127">
        <f t="shared" si="75"/>
        <v>0</v>
      </c>
      <c r="AD93" s="128"/>
      <c r="AE93" s="38"/>
    </row>
    <row r="94" spans="1:31" ht="15" customHeight="1">
      <c r="A94" s="49"/>
      <c r="B94" s="49"/>
      <c r="C94" s="77" t="s">
        <v>264</v>
      </c>
      <c r="D94" s="700"/>
      <c r="E94" s="72"/>
      <c r="F94" s="72"/>
      <c r="G94" s="72"/>
      <c r="H94" s="72"/>
      <c r="I94" s="72"/>
      <c r="J94" s="72"/>
      <c r="K94" s="72"/>
      <c r="L94" s="72"/>
      <c r="M94" s="72"/>
      <c r="N94" s="72"/>
      <c r="O94" s="616"/>
      <c r="P94" s="72"/>
      <c r="Q94" s="146"/>
      <c r="R94" s="70">
        <f t="shared" si="69"/>
        <v>1</v>
      </c>
      <c r="S94" s="609">
        <f t="shared" si="70"/>
        <v>0</v>
      </c>
      <c r="T94" s="610"/>
      <c r="U94" s="609">
        <f t="shared" si="71"/>
        <v>0</v>
      </c>
      <c r="V94" s="610"/>
      <c r="W94" s="609">
        <f t="shared" si="72"/>
        <v>0</v>
      </c>
      <c r="X94" s="610"/>
      <c r="Y94" s="609">
        <f t="shared" si="73"/>
        <v>0</v>
      </c>
      <c r="Z94" s="610"/>
      <c r="AA94" s="609">
        <f t="shared" si="74"/>
        <v>0</v>
      </c>
      <c r="AB94" s="610"/>
      <c r="AC94" s="127">
        <f t="shared" si="75"/>
        <v>0</v>
      </c>
      <c r="AD94" s="128"/>
      <c r="AE94" s="38"/>
    </row>
    <row r="95" spans="1:31" ht="15" customHeight="1">
      <c r="A95" s="49"/>
      <c r="B95" s="49"/>
      <c r="C95" s="77" t="s">
        <v>28</v>
      </c>
      <c r="D95" s="700"/>
      <c r="E95" s="72"/>
      <c r="F95" s="72"/>
      <c r="G95" s="72"/>
      <c r="H95" s="72"/>
      <c r="I95" s="72"/>
      <c r="J95" s="72"/>
      <c r="K95" s="72"/>
      <c r="L95" s="72"/>
      <c r="M95" s="72"/>
      <c r="N95" s="72"/>
      <c r="O95" s="616"/>
      <c r="P95" s="72"/>
      <c r="Q95" s="146"/>
      <c r="R95" s="70">
        <f t="shared" si="69"/>
        <v>1</v>
      </c>
      <c r="S95" s="609">
        <f t="shared" si="70"/>
        <v>0</v>
      </c>
      <c r="T95" s="610"/>
      <c r="U95" s="609">
        <f t="shared" si="71"/>
        <v>0</v>
      </c>
      <c r="V95" s="610"/>
      <c r="W95" s="609">
        <f t="shared" si="72"/>
        <v>0</v>
      </c>
      <c r="X95" s="610"/>
      <c r="Y95" s="609">
        <f t="shared" si="73"/>
        <v>0</v>
      </c>
      <c r="Z95" s="610"/>
      <c r="AA95" s="609">
        <f t="shared" si="74"/>
        <v>0</v>
      </c>
      <c r="AB95" s="610"/>
      <c r="AC95" s="127">
        <f t="shared" si="75"/>
        <v>0</v>
      </c>
      <c r="AD95" s="128"/>
      <c r="AE95" s="38"/>
    </row>
    <row r="96" spans="1:31" ht="15" customHeight="1">
      <c r="A96" s="49"/>
      <c r="B96" s="49"/>
      <c r="C96" s="77" t="s">
        <v>54</v>
      </c>
      <c r="D96" s="700"/>
      <c r="E96" s="72"/>
      <c r="F96" s="72"/>
      <c r="G96" s="72"/>
      <c r="H96" s="72"/>
      <c r="I96" s="72"/>
      <c r="J96" s="72"/>
      <c r="K96" s="72"/>
      <c r="L96" s="72"/>
      <c r="M96" s="72"/>
      <c r="N96" s="72"/>
      <c r="O96" s="616"/>
      <c r="P96" s="72"/>
      <c r="Q96" s="146"/>
      <c r="R96" s="70">
        <f t="shared" si="69"/>
        <v>1.1000000000000001</v>
      </c>
      <c r="S96" s="609">
        <f t="shared" si="70"/>
        <v>0</v>
      </c>
      <c r="T96" s="610"/>
      <c r="U96" s="609">
        <f t="shared" si="71"/>
        <v>0</v>
      </c>
      <c r="V96" s="610"/>
      <c r="W96" s="609">
        <f t="shared" si="72"/>
        <v>0</v>
      </c>
      <c r="X96" s="610"/>
      <c r="Y96" s="609">
        <f t="shared" si="73"/>
        <v>0</v>
      </c>
      <c r="Z96" s="610"/>
      <c r="AA96" s="609">
        <f t="shared" si="74"/>
        <v>0</v>
      </c>
      <c r="AB96" s="610"/>
      <c r="AC96" s="127">
        <f t="shared" si="75"/>
        <v>0</v>
      </c>
      <c r="AD96" s="128"/>
      <c r="AE96" s="38"/>
    </row>
    <row r="97" spans="1:31" ht="15" customHeight="1">
      <c r="A97" s="49"/>
      <c r="B97" s="49"/>
      <c r="C97" s="77" t="s">
        <v>353</v>
      </c>
      <c r="D97" s="700" t="s">
        <v>378</v>
      </c>
      <c r="E97" s="72"/>
      <c r="F97" s="72"/>
      <c r="G97" s="72"/>
      <c r="H97" s="72"/>
      <c r="I97" s="72"/>
      <c r="J97" s="72"/>
      <c r="K97" s="72"/>
      <c r="L97" s="72"/>
      <c r="M97" s="72"/>
      <c r="N97" s="72"/>
      <c r="O97" s="616"/>
      <c r="P97" s="72"/>
      <c r="Q97" s="146"/>
      <c r="R97" s="70">
        <f t="shared" si="69"/>
        <v>1.1000000000000001</v>
      </c>
      <c r="S97" s="609">
        <f t="shared" si="70"/>
        <v>0</v>
      </c>
      <c r="T97" s="610"/>
      <c r="U97" s="609">
        <f t="shared" si="71"/>
        <v>0</v>
      </c>
      <c r="V97" s="610"/>
      <c r="W97" s="609">
        <f t="shared" si="72"/>
        <v>0</v>
      </c>
      <c r="X97" s="610"/>
      <c r="Y97" s="609">
        <f t="shared" si="73"/>
        <v>0</v>
      </c>
      <c r="Z97" s="610"/>
      <c r="AA97" s="609">
        <f t="shared" si="74"/>
        <v>0</v>
      </c>
      <c r="AB97" s="610"/>
      <c r="AC97" s="127">
        <f t="shared" si="75"/>
        <v>0</v>
      </c>
      <c r="AD97" s="128"/>
      <c r="AE97" s="38"/>
    </row>
    <row r="98" spans="1:31" ht="15" customHeight="1">
      <c r="A98" s="49"/>
      <c r="B98" s="49"/>
      <c r="C98" s="77" t="s">
        <v>264</v>
      </c>
      <c r="D98" s="700"/>
      <c r="E98" s="72"/>
      <c r="F98" s="72"/>
      <c r="G98" s="72"/>
      <c r="H98" s="72"/>
      <c r="I98" s="72"/>
      <c r="J98" s="72"/>
      <c r="K98" s="72"/>
      <c r="L98" s="72"/>
      <c r="M98" s="72"/>
      <c r="N98" s="72"/>
      <c r="O98" s="616"/>
      <c r="P98" s="72"/>
      <c r="Q98" s="146"/>
      <c r="R98" s="70">
        <f t="shared" si="69"/>
        <v>1</v>
      </c>
      <c r="S98" s="609">
        <f t="shared" si="70"/>
        <v>0</v>
      </c>
      <c r="T98" s="610"/>
      <c r="U98" s="609">
        <f t="shared" si="71"/>
        <v>0</v>
      </c>
      <c r="V98" s="610"/>
      <c r="W98" s="609">
        <f t="shared" si="72"/>
        <v>0</v>
      </c>
      <c r="X98" s="610"/>
      <c r="Y98" s="609">
        <f t="shared" si="73"/>
        <v>0</v>
      </c>
      <c r="Z98" s="610"/>
      <c r="AA98" s="609">
        <f t="shared" si="74"/>
        <v>0</v>
      </c>
      <c r="AB98" s="610"/>
      <c r="AC98" s="127">
        <f t="shared" si="75"/>
        <v>0</v>
      </c>
      <c r="AD98" s="128"/>
      <c r="AE98" s="38"/>
    </row>
    <row r="99" spans="1:31" ht="15" customHeight="1">
      <c r="A99" s="49"/>
      <c r="B99" s="49"/>
      <c r="C99" s="77" t="s">
        <v>28</v>
      </c>
      <c r="D99" s="700"/>
      <c r="E99" s="72"/>
      <c r="F99" s="72"/>
      <c r="G99" s="72"/>
      <c r="H99" s="72"/>
      <c r="I99" s="72"/>
      <c r="J99" s="72"/>
      <c r="K99" s="72"/>
      <c r="L99" s="72"/>
      <c r="M99" s="72"/>
      <c r="N99" s="72"/>
      <c r="O99" s="616"/>
      <c r="P99" s="72"/>
      <c r="Q99" s="146"/>
      <c r="R99" s="70">
        <f t="shared" si="69"/>
        <v>1</v>
      </c>
      <c r="S99" s="609">
        <f t="shared" si="70"/>
        <v>0</v>
      </c>
      <c r="T99" s="610"/>
      <c r="U99" s="609">
        <f t="shared" si="71"/>
        <v>0</v>
      </c>
      <c r="V99" s="610"/>
      <c r="W99" s="609">
        <f t="shared" si="72"/>
        <v>0</v>
      </c>
      <c r="X99" s="610"/>
      <c r="Y99" s="609">
        <f t="shared" si="73"/>
        <v>0</v>
      </c>
      <c r="Z99" s="610"/>
      <c r="AA99" s="609">
        <f t="shared" si="74"/>
        <v>0</v>
      </c>
      <c r="AB99" s="610"/>
      <c r="AC99" s="127">
        <f t="shared" si="75"/>
        <v>0</v>
      </c>
      <c r="AD99" s="128"/>
      <c r="AE99" s="38"/>
    </row>
    <row r="100" spans="1:31" ht="15" customHeight="1">
      <c r="A100" s="49"/>
      <c r="B100" s="49"/>
      <c r="C100" s="77" t="s">
        <v>54</v>
      </c>
      <c r="D100" s="700"/>
      <c r="E100" s="72"/>
      <c r="F100" s="72"/>
      <c r="G100" s="72"/>
      <c r="H100" s="72"/>
      <c r="I100" s="72"/>
      <c r="J100" s="72"/>
      <c r="K100" s="72"/>
      <c r="L100" s="72"/>
      <c r="M100" s="72"/>
      <c r="N100" s="72"/>
      <c r="O100" s="616"/>
      <c r="P100" s="72"/>
      <c r="Q100" s="146"/>
      <c r="R100" s="70">
        <f t="shared" si="69"/>
        <v>1.1000000000000001</v>
      </c>
      <c r="S100" s="609">
        <f t="shared" si="70"/>
        <v>0</v>
      </c>
      <c r="T100" s="610"/>
      <c r="U100" s="609">
        <f t="shared" si="71"/>
        <v>0</v>
      </c>
      <c r="V100" s="610"/>
      <c r="W100" s="609">
        <f t="shared" si="72"/>
        <v>0</v>
      </c>
      <c r="X100" s="610"/>
      <c r="Y100" s="609">
        <f t="shared" si="73"/>
        <v>0</v>
      </c>
      <c r="Z100" s="610"/>
      <c r="AA100" s="609">
        <f t="shared" si="74"/>
        <v>0</v>
      </c>
      <c r="AB100" s="610"/>
      <c r="AC100" s="127">
        <f t="shared" si="75"/>
        <v>0</v>
      </c>
      <c r="AD100" s="128"/>
      <c r="AE100" s="38"/>
    </row>
    <row r="101" spans="1:31" ht="15" customHeight="1">
      <c r="A101" s="49"/>
      <c r="B101" s="49"/>
      <c r="C101" s="77" t="s">
        <v>353</v>
      </c>
      <c r="D101" s="700" t="s">
        <v>378</v>
      </c>
      <c r="E101" s="72"/>
      <c r="F101" s="72"/>
      <c r="G101" s="72"/>
      <c r="H101" s="72"/>
      <c r="I101" s="72"/>
      <c r="J101" s="72"/>
      <c r="K101" s="72"/>
      <c r="L101" s="72"/>
      <c r="M101" s="72"/>
      <c r="N101" s="72"/>
      <c r="O101" s="616"/>
      <c r="P101" s="72"/>
      <c r="Q101" s="146"/>
      <c r="R101" s="70">
        <f t="shared" si="69"/>
        <v>1.1000000000000001</v>
      </c>
      <c r="S101" s="609">
        <f t="shared" si="70"/>
        <v>0</v>
      </c>
      <c r="T101" s="610"/>
      <c r="U101" s="609">
        <f t="shared" si="71"/>
        <v>0</v>
      </c>
      <c r="V101" s="610"/>
      <c r="W101" s="609">
        <f t="shared" si="72"/>
        <v>0</v>
      </c>
      <c r="X101" s="610"/>
      <c r="Y101" s="609">
        <f t="shared" si="73"/>
        <v>0</v>
      </c>
      <c r="Z101" s="610"/>
      <c r="AA101" s="609">
        <f t="shared" si="74"/>
        <v>0</v>
      </c>
      <c r="AB101" s="610"/>
      <c r="AC101" s="127">
        <f t="shared" si="75"/>
        <v>0</v>
      </c>
      <c r="AD101" s="128"/>
      <c r="AE101" s="38"/>
    </row>
    <row r="102" spans="1:31" ht="15" customHeight="1">
      <c r="A102" s="49"/>
      <c r="B102" s="49"/>
      <c r="C102" s="77" t="s">
        <v>264</v>
      </c>
      <c r="D102" s="700"/>
      <c r="E102" s="72"/>
      <c r="F102" s="72"/>
      <c r="G102" s="72"/>
      <c r="H102" s="72"/>
      <c r="I102" s="72"/>
      <c r="J102" s="72"/>
      <c r="K102" s="72"/>
      <c r="L102" s="72"/>
      <c r="M102" s="72"/>
      <c r="N102" s="72"/>
      <c r="O102" s="616"/>
      <c r="P102" s="72"/>
      <c r="Q102" s="146"/>
      <c r="R102" s="70">
        <f t="shared" si="69"/>
        <v>1</v>
      </c>
      <c r="S102" s="609">
        <f t="shared" si="70"/>
        <v>0</v>
      </c>
      <c r="T102" s="610"/>
      <c r="U102" s="609">
        <f t="shared" si="71"/>
        <v>0</v>
      </c>
      <c r="V102" s="610"/>
      <c r="W102" s="609">
        <f t="shared" si="72"/>
        <v>0</v>
      </c>
      <c r="X102" s="610"/>
      <c r="Y102" s="609">
        <f t="shared" si="73"/>
        <v>0</v>
      </c>
      <c r="Z102" s="610"/>
      <c r="AA102" s="609">
        <f t="shared" si="74"/>
        <v>0</v>
      </c>
      <c r="AB102" s="610"/>
      <c r="AC102" s="127">
        <f t="shared" si="75"/>
        <v>0</v>
      </c>
      <c r="AD102" s="128"/>
      <c r="AE102" s="38"/>
    </row>
    <row r="103" spans="1:31" ht="15" customHeight="1">
      <c r="A103" s="49"/>
      <c r="B103" s="49"/>
      <c r="C103" s="77" t="s">
        <v>28</v>
      </c>
      <c r="D103" s="700"/>
      <c r="E103" s="72"/>
      <c r="F103" s="72"/>
      <c r="G103" s="72"/>
      <c r="H103" s="72"/>
      <c r="I103" s="72"/>
      <c r="J103" s="72"/>
      <c r="K103" s="72"/>
      <c r="L103" s="72"/>
      <c r="M103" s="72"/>
      <c r="N103" s="72"/>
      <c r="O103" s="616"/>
      <c r="P103" s="72"/>
      <c r="Q103" s="146"/>
      <c r="R103" s="70">
        <f t="shared" si="69"/>
        <v>1</v>
      </c>
      <c r="S103" s="609">
        <f t="shared" si="70"/>
        <v>0</v>
      </c>
      <c r="T103" s="610"/>
      <c r="U103" s="609">
        <f t="shared" si="71"/>
        <v>0</v>
      </c>
      <c r="V103" s="610"/>
      <c r="W103" s="609">
        <f t="shared" si="72"/>
        <v>0</v>
      </c>
      <c r="X103" s="610"/>
      <c r="Y103" s="609">
        <f t="shared" si="73"/>
        <v>0</v>
      </c>
      <c r="Z103" s="610"/>
      <c r="AA103" s="609">
        <f t="shared" si="74"/>
        <v>0</v>
      </c>
      <c r="AB103" s="610"/>
      <c r="AC103" s="127">
        <f t="shared" si="75"/>
        <v>0</v>
      </c>
      <c r="AD103" s="128"/>
      <c r="AE103" s="38"/>
    </row>
    <row r="104" spans="1:31" ht="15" customHeight="1">
      <c r="A104" s="49"/>
      <c r="B104" s="49"/>
      <c r="C104" s="77" t="s">
        <v>54</v>
      </c>
      <c r="D104" s="700"/>
      <c r="E104" s="72"/>
      <c r="F104" s="72"/>
      <c r="G104" s="72"/>
      <c r="H104" s="72"/>
      <c r="I104" s="72"/>
      <c r="J104" s="72"/>
      <c r="K104" s="72"/>
      <c r="L104" s="72"/>
      <c r="M104" s="72"/>
      <c r="N104" s="72"/>
      <c r="O104" s="616"/>
      <c r="P104" s="72"/>
      <c r="Q104" s="146"/>
      <c r="R104" s="70">
        <f t="shared" si="69"/>
        <v>1.1000000000000001</v>
      </c>
      <c r="S104" s="609">
        <f t="shared" si="70"/>
        <v>0</v>
      </c>
      <c r="T104" s="610"/>
      <c r="U104" s="609">
        <f t="shared" si="71"/>
        <v>0</v>
      </c>
      <c r="V104" s="610"/>
      <c r="W104" s="609">
        <f t="shared" si="72"/>
        <v>0</v>
      </c>
      <c r="X104" s="610"/>
      <c r="Y104" s="609">
        <f t="shared" si="73"/>
        <v>0</v>
      </c>
      <c r="Z104" s="610"/>
      <c r="AA104" s="609">
        <f t="shared" si="74"/>
        <v>0</v>
      </c>
      <c r="AB104" s="610"/>
      <c r="AC104" s="127">
        <f t="shared" si="75"/>
        <v>0</v>
      </c>
      <c r="AD104" s="128"/>
      <c r="AE104" s="38"/>
    </row>
    <row r="105" spans="1:31" ht="15" customHeight="1">
      <c r="A105" s="49"/>
      <c r="B105" s="49"/>
      <c r="C105" s="144"/>
      <c r="D105" s="48"/>
      <c r="E105" s="48"/>
      <c r="F105" s="48"/>
      <c r="G105" s="48"/>
      <c r="H105" s="48"/>
      <c r="I105" s="48"/>
      <c r="J105" s="48"/>
      <c r="K105" s="48"/>
      <c r="L105" s="48"/>
      <c r="M105" s="48"/>
      <c r="N105" s="48"/>
      <c r="O105" s="648" t="s">
        <v>185</v>
      </c>
      <c r="P105" s="649"/>
      <c r="Q105" s="649"/>
      <c r="R105" s="650"/>
      <c r="S105" s="614">
        <f>SUM(S85:S104)</f>
        <v>0</v>
      </c>
      <c r="T105" s="615"/>
      <c r="U105" s="614">
        <f>SUM(U85:U104)</f>
        <v>0</v>
      </c>
      <c r="V105" s="615"/>
      <c r="W105" s="614">
        <f>SUM(W85:W104)</f>
        <v>0</v>
      </c>
      <c r="X105" s="615"/>
      <c r="Y105" s="614">
        <f>SUM(Y85:Y104)</f>
        <v>0</v>
      </c>
      <c r="Z105" s="615"/>
      <c r="AA105" s="614">
        <f>SUM(AA85:AA104)</f>
        <v>0</v>
      </c>
      <c r="AB105" s="615"/>
      <c r="AC105" s="149">
        <f>SUM(S105:AB105)</f>
        <v>0</v>
      </c>
      <c r="AD105" s="128"/>
      <c r="AE105" s="38"/>
    </row>
    <row r="106" spans="1:31" s="97" customFormat="1" ht="15" customHeight="1">
      <c r="A106" s="78"/>
      <c r="B106" s="78"/>
      <c r="C106" s="586" t="s">
        <v>294</v>
      </c>
      <c r="D106" s="587"/>
      <c r="E106" s="587"/>
      <c r="F106" s="587"/>
      <c r="G106" s="587"/>
      <c r="H106" s="587"/>
      <c r="I106" s="587"/>
      <c r="J106" s="587"/>
      <c r="K106" s="587"/>
      <c r="L106" s="587"/>
      <c r="M106" s="587"/>
      <c r="N106" s="587"/>
      <c r="O106" s="587"/>
      <c r="P106" s="587"/>
      <c r="Q106" s="587"/>
      <c r="R106" s="588"/>
      <c r="S106" s="643">
        <f>SUM(S82,S105)</f>
        <v>0</v>
      </c>
      <c r="T106" s="615"/>
      <c r="U106" s="643">
        <f>SUM(U82,U105)</f>
        <v>0</v>
      </c>
      <c r="V106" s="615"/>
      <c r="W106" s="643">
        <f>SUM(W82,W105)</f>
        <v>0</v>
      </c>
      <c r="X106" s="615"/>
      <c r="Y106" s="643">
        <f>SUM(Y82,Y105)</f>
        <v>0</v>
      </c>
      <c r="Z106" s="615"/>
      <c r="AA106" s="643">
        <f>SUM(AA82,AA105)</f>
        <v>0</v>
      </c>
      <c r="AB106" s="615"/>
      <c r="AC106" s="161">
        <f>SUM(S106:AB106)</f>
        <v>0</v>
      </c>
      <c r="AD106" s="102"/>
      <c r="AE106" s="51"/>
    </row>
    <row r="107" spans="1:31" ht="15" customHeight="1">
      <c r="A107" s="78">
        <v>3000</v>
      </c>
      <c r="B107" s="78"/>
      <c r="C107" s="589" t="s">
        <v>306</v>
      </c>
      <c r="D107" s="590"/>
      <c r="E107" s="613" t="s">
        <v>184</v>
      </c>
      <c r="F107" s="698"/>
      <c r="G107" s="698"/>
      <c r="H107" s="698"/>
      <c r="I107" s="698"/>
      <c r="J107" s="698"/>
      <c r="K107" s="698"/>
      <c r="L107" s="698"/>
      <c r="M107" s="698"/>
      <c r="N107" s="698"/>
      <c r="O107" s="698"/>
      <c r="P107" s="698"/>
      <c r="Q107" s="698"/>
      <c r="R107" s="699"/>
      <c r="S107" s="176"/>
      <c r="T107" s="177"/>
      <c r="U107" s="176"/>
      <c r="V107" s="177"/>
      <c r="W107" s="176"/>
      <c r="X107" s="177"/>
      <c r="Y107" s="176"/>
      <c r="Z107" s="177"/>
      <c r="AA107" s="176"/>
      <c r="AB107" s="177"/>
      <c r="AC107" s="167"/>
      <c r="AD107" s="128"/>
      <c r="AE107" s="38"/>
    </row>
    <row r="108" spans="1:31" ht="15" customHeight="1">
      <c r="A108" s="49"/>
      <c r="B108" s="49"/>
      <c r="C108" s="697" t="s">
        <v>48</v>
      </c>
      <c r="D108" s="632"/>
      <c r="E108" s="584"/>
      <c r="F108" s="584"/>
      <c r="G108" s="584"/>
      <c r="H108" s="584"/>
      <c r="I108" s="584"/>
      <c r="J108" s="584"/>
      <c r="K108" s="584"/>
      <c r="L108" s="584"/>
      <c r="M108" s="584"/>
      <c r="N108" s="584"/>
      <c r="O108" s="584"/>
      <c r="P108" s="584"/>
      <c r="Q108" s="584"/>
      <c r="R108" s="585"/>
      <c r="S108" s="609">
        <v>0</v>
      </c>
      <c r="T108" s="610"/>
      <c r="U108" s="609">
        <v>0</v>
      </c>
      <c r="V108" s="610"/>
      <c r="W108" s="609">
        <v>0</v>
      </c>
      <c r="X108" s="610"/>
      <c r="Y108" s="609">
        <v>0</v>
      </c>
      <c r="Z108" s="610"/>
      <c r="AA108" s="609">
        <v>0</v>
      </c>
      <c r="AB108" s="610"/>
      <c r="AC108" s="127">
        <f>SUM(S108+U108+W108+Y108+AA108)</f>
        <v>0</v>
      </c>
      <c r="AD108" s="128"/>
      <c r="AE108" s="38"/>
    </row>
    <row r="109" spans="1:31" ht="15" customHeight="1">
      <c r="A109" s="49"/>
      <c r="B109" s="49"/>
      <c r="C109" s="611" t="s">
        <v>48</v>
      </c>
      <c r="D109" s="584"/>
      <c r="E109" s="584"/>
      <c r="F109" s="584"/>
      <c r="G109" s="584"/>
      <c r="H109" s="584"/>
      <c r="I109" s="584"/>
      <c r="J109" s="584"/>
      <c r="K109" s="584"/>
      <c r="L109" s="584"/>
      <c r="M109" s="584"/>
      <c r="N109" s="584"/>
      <c r="O109" s="584"/>
      <c r="P109" s="584"/>
      <c r="Q109" s="584"/>
      <c r="R109" s="585"/>
      <c r="S109" s="609">
        <v>0</v>
      </c>
      <c r="T109" s="610"/>
      <c r="U109" s="609">
        <v>0</v>
      </c>
      <c r="V109" s="610"/>
      <c r="W109" s="609">
        <v>0</v>
      </c>
      <c r="X109" s="610"/>
      <c r="Y109" s="609">
        <v>0</v>
      </c>
      <c r="Z109" s="610"/>
      <c r="AA109" s="609">
        <v>0</v>
      </c>
      <c r="AB109" s="610"/>
      <c r="AC109" s="127">
        <f t="shared" ref="AC109:AC112" si="76">SUM(S109+U109+W109+Y109+AA109)</f>
        <v>0</v>
      </c>
      <c r="AD109" s="128"/>
      <c r="AE109" s="38"/>
    </row>
    <row r="110" spans="1:31" ht="15" customHeight="1">
      <c r="A110" s="49"/>
      <c r="B110" s="49"/>
      <c r="C110" s="611" t="s">
        <v>48</v>
      </c>
      <c r="D110" s="584"/>
      <c r="E110" s="584"/>
      <c r="F110" s="584"/>
      <c r="G110" s="584"/>
      <c r="H110" s="584"/>
      <c r="I110" s="584"/>
      <c r="J110" s="584"/>
      <c r="K110" s="584"/>
      <c r="L110" s="584"/>
      <c r="M110" s="584"/>
      <c r="N110" s="584"/>
      <c r="O110" s="584"/>
      <c r="P110" s="584"/>
      <c r="Q110" s="584"/>
      <c r="R110" s="585"/>
      <c r="S110" s="609">
        <v>0</v>
      </c>
      <c r="T110" s="610"/>
      <c r="U110" s="609">
        <v>0</v>
      </c>
      <c r="V110" s="610"/>
      <c r="W110" s="609">
        <v>0</v>
      </c>
      <c r="X110" s="610"/>
      <c r="Y110" s="609">
        <v>0</v>
      </c>
      <c r="Z110" s="610"/>
      <c r="AA110" s="609">
        <v>0</v>
      </c>
      <c r="AB110" s="610"/>
      <c r="AC110" s="127">
        <f t="shared" si="76"/>
        <v>0</v>
      </c>
      <c r="AD110" s="128"/>
      <c r="AE110" s="38"/>
    </row>
    <row r="111" spans="1:31" ht="15" customHeight="1">
      <c r="A111" s="49"/>
      <c r="B111" s="49"/>
      <c r="C111" s="611" t="s">
        <v>48</v>
      </c>
      <c r="D111" s="584"/>
      <c r="E111" s="584"/>
      <c r="F111" s="584"/>
      <c r="G111" s="584"/>
      <c r="H111" s="584"/>
      <c r="I111" s="584"/>
      <c r="J111" s="584"/>
      <c r="K111" s="584"/>
      <c r="L111" s="584"/>
      <c r="M111" s="584"/>
      <c r="N111" s="584"/>
      <c r="O111" s="584"/>
      <c r="P111" s="584"/>
      <c r="Q111" s="584"/>
      <c r="R111" s="585"/>
      <c r="S111" s="609">
        <v>0</v>
      </c>
      <c r="T111" s="610"/>
      <c r="U111" s="609">
        <v>0</v>
      </c>
      <c r="V111" s="610"/>
      <c r="W111" s="609">
        <v>0</v>
      </c>
      <c r="X111" s="610"/>
      <c r="Y111" s="609">
        <v>0</v>
      </c>
      <c r="Z111" s="610"/>
      <c r="AA111" s="609">
        <v>0</v>
      </c>
      <c r="AB111" s="610"/>
      <c r="AC111" s="127">
        <f t="shared" si="76"/>
        <v>0</v>
      </c>
      <c r="AD111" s="128"/>
      <c r="AE111" s="38"/>
    </row>
    <row r="112" spans="1:31" ht="15" customHeight="1">
      <c r="A112" s="49"/>
      <c r="B112" s="49"/>
      <c r="C112" s="611" t="s">
        <v>48</v>
      </c>
      <c r="D112" s="584"/>
      <c r="E112" s="584"/>
      <c r="F112" s="584"/>
      <c r="G112" s="584"/>
      <c r="H112" s="584"/>
      <c r="I112" s="584"/>
      <c r="J112" s="584"/>
      <c r="K112" s="584"/>
      <c r="L112" s="584"/>
      <c r="M112" s="584"/>
      <c r="N112" s="584"/>
      <c r="O112" s="584"/>
      <c r="P112" s="584"/>
      <c r="Q112" s="584"/>
      <c r="R112" s="585"/>
      <c r="S112" s="609">
        <v>0</v>
      </c>
      <c r="T112" s="610"/>
      <c r="U112" s="609">
        <v>0</v>
      </c>
      <c r="V112" s="610"/>
      <c r="W112" s="609">
        <v>0</v>
      </c>
      <c r="X112" s="610"/>
      <c r="Y112" s="609">
        <v>0</v>
      </c>
      <c r="Z112" s="610"/>
      <c r="AA112" s="609">
        <v>0</v>
      </c>
      <c r="AB112" s="610"/>
      <c r="AC112" s="127">
        <f t="shared" si="76"/>
        <v>0</v>
      </c>
      <c r="AD112" s="128"/>
      <c r="AE112" s="38"/>
    </row>
    <row r="113" spans="1:31" ht="15" customHeight="1">
      <c r="A113" s="695" t="s">
        <v>27</v>
      </c>
      <c r="B113" s="49"/>
      <c r="C113" s="77"/>
      <c r="D113" s="70"/>
      <c r="E113" s="567"/>
      <c r="F113" s="567"/>
      <c r="G113" s="567"/>
      <c r="H113" s="567"/>
      <c r="I113" s="567"/>
      <c r="J113" s="567"/>
      <c r="K113" s="567"/>
      <c r="L113" s="567"/>
      <c r="M113" s="567"/>
      <c r="N113" s="568"/>
      <c r="O113" s="645" t="s">
        <v>3</v>
      </c>
      <c r="P113" s="702"/>
      <c r="Q113" s="702"/>
      <c r="R113" s="703"/>
      <c r="S113" s="614">
        <f>SUM(S108:S112)</f>
        <v>0</v>
      </c>
      <c r="T113" s="615"/>
      <c r="U113" s="614">
        <f>SUM(U108:U112)</f>
        <v>0</v>
      </c>
      <c r="V113" s="615"/>
      <c r="W113" s="614">
        <f>SUM(W108:W112)</f>
        <v>0</v>
      </c>
      <c r="X113" s="615"/>
      <c r="Y113" s="614">
        <f>SUM(Y108:Y112)</f>
        <v>0</v>
      </c>
      <c r="Z113" s="615"/>
      <c r="AA113" s="614">
        <f>SUM(AA108:AA112)</f>
        <v>0</v>
      </c>
      <c r="AB113" s="615"/>
      <c r="AC113" s="149">
        <f>SUM(S113:AB113)</f>
        <v>0</v>
      </c>
      <c r="AD113" s="128"/>
      <c r="AE113" s="38"/>
    </row>
    <row r="114" spans="1:31" s="97" customFormat="1" ht="15" customHeight="1">
      <c r="A114" s="696"/>
      <c r="B114" s="78"/>
      <c r="C114" s="665" t="s">
        <v>288</v>
      </c>
      <c r="D114" s="633"/>
      <c r="E114" s="635"/>
      <c r="F114" s="584"/>
      <c r="G114" s="584"/>
      <c r="H114" s="584"/>
      <c r="I114" s="584"/>
      <c r="J114" s="584"/>
      <c r="K114" s="584"/>
      <c r="L114" s="584"/>
      <c r="M114" s="584"/>
      <c r="N114" s="584"/>
      <c r="O114" s="584"/>
      <c r="P114" s="584"/>
      <c r="Q114" s="584"/>
      <c r="R114" s="585"/>
      <c r="S114" s="170"/>
      <c r="T114" s="139"/>
      <c r="U114" s="171"/>
      <c r="V114" s="139"/>
      <c r="W114" s="171"/>
      <c r="X114" s="139"/>
      <c r="Y114" s="171"/>
      <c r="Z114" s="139"/>
      <c r="AA114" s="171"/>
      <c r="AB114" s="139"/>
      <c r="AC114" s="140"/>
      <c r="AD114" s="102"/>
      <c r="AE114" s="51"/>
    </row>
    <row r="115" spans="1:31" s="97" customFormat="1" ht="15" customHeight="1">
      <c r="A115" s="78"/>
      <c r="B115" s="78">
        <v>1</v>
      </c>
      <c r="C115" s="583"/>
      <c r="D115" s="584"/>
      <c r="E115" s="637"/>
      <c r="F115" s="584"/>
      <c r="G115" s="584"/>
      <c r="H115" s="584"/>
      <c r="I115" s="584"/>
      <c r="J115" s="584"/>
      <c r="K115" s="584"/>
      <c r="L115" s="584"/>
      <c r="M115" s="584"/>
      <c r="N115" s="584"/>
      <c r="O115" s="584"/>
      <c r="P115" s="584"/>
      <c r="Q115" s="584"/>
      <c r="R115" s="585"/>
      <c r="S115" s="609">
        <v>0</v>
      </c>
      <c r="T115" s="610"/>
      <c r="U115" s="609">
        <v>0</v>
      </c>
      <c r="V115" s="610"/>
      <c r="W115" s="609">
        <v>0</v>
      </c>
      <c r="X115" s="610"/>
      <c r="Y115" s="609">
        <v>0</v>
      </c>
      <c r="Z115" s="610"/>
      <c r="AA115" s="609">
        <v>0</v>
      </c>
      <c r="AB115" s="610"/>
      <c r="AC115" s="127">
        <f>SUM(S115+U115+W115+Y115+AA115)</f>
        <v>0</v>
      </c>
      <c r="AD115" s="102"/>
      <c r="AE115" s="51"/>
    </row>
    <row r="116" spans="1:31" s="97" customFormat="1" ht="15" customHeight="1">
      <c r="A116" s="78"/>
      <c r="B116" s="78">
        <v>2</v>
      </c>
      <c r="C116" s="583"/>
      <c r="D116" s="584"/>
      <c r="E116" s="637"/>
      <c r="F116" s="584"/>
      <c r="G116" s="584"/>
      <c r="H116" s="584"/>
      <c r="I116" s="584"/>
      <c r="J116" s="584"/>
      <c r="K116" s="584"/>
      <c r="L116" s="584"/>
      <c r="M116" s="584"/>
      <c r="N116" s="584"/>
      <c r="O116" s="584"/>
      <c r="P116" s="584"/>
      <c r="Q116" s="584"/>
      <c r="R116" s="585"/>
      <c r="S116" s="609">
        <v>0</v>
      </c>
      <c r="T116" s="610"/>
      <c r="U116" s="609">
        <v>0</v>
      </c>
      <c r="V116" s="610"/>
      <c r="W116" s="609">
        <v>0</v>
      </c>
      <c r="X116" s="610"/>
      <c r="Y116" s="609">
        <v>0</v>
      </c>
      <c r="Z116" s="610"/>
      <c r="AA116" s="609">
        <v>0</v>
      </c>
      <c r="AB116" s="610"/>
      <c r="AC116" s="127">
        <f>SUM(S116+U116+W116+Y116+AA116)</f>
        <v>0</v>
      </c>
      <c r="AD116" s="102"/>
      <c r="AE116" s="51"/>
    </row>
    <row r="117" spans="1:31" s="97" customFormat="1" ht="15" customHeight="1">
      <c r="A117" s="78"/>
      <c r="B117" s="78"/>
      <c r="C117" s="569"/>
      <c r="D117" s="570"/>
      <c r="E117" s="571"/>
      <c r="F117" s="571"/>
      <c r="G117" s="571"/>
      <c r="H117" s="571"/>
      <c r="I117" s="571"/>
      <c r="J117" s="571"/>
      <c r="K117" s="571"/>
      <c r="L117" s="571"/>
      <c r="M117" s="571"/>
      <c r="N117" s="572"/>
      <c r="O117" s="645" t="s">
        <v>135</v>
      </c>
      <c r="P117" s="646"/>
      <c r="Q117" s="646"/>
      <c r="R117" s="647"/>
      <c r="S117" s="614">
        <f>SUM(S115:S116)</f>
        <v>0</v>
      </c>
      <c r="T117" s="615"/>
      <c r="U117" s="614">
        <f>SUM(U115:U116)</f>
        <v>0</v>
      </c>
      <c r="V117" s="615"/>
      <c r="W117" s="614">
        <f>SUM(W115:W116)</f>
        <v>0</v>
      </c>
      <c r="X117" s="615"/>
      <c r="Y117" s="614">
        <f>SUM(Y115:Y116)</f>
        <v>0</v>
      </c>
      <c r="Z117" s="615"/>
      <c r="AA117" s="614">
        <f>SUM(AA115:AA116)</f>
        <v>0</v>
      </c>
      <c r="AB117" s="615"/>
      <c r="AC117" s="149">
        <f>SUM(S117:AB117)</f>
        <v>0</v>
      </c>
      <c r="AD117" s="102"/>
      <c r="AE117" s="51"/>
    </row>
    <row r="118" spans="1:31" s="182" customFormat="1" ht="15" customHeight="1">
      <c r="A118" s="178"/>
      <c r="B118" s="178"/>
      <c r="C118" s="586" t="s">
        <v>49</v>
      </c>
      <c r="D118" s="587"/>
      <c r="E118" s="587"/>
      <c r="F118" s="587"/>
      <c r="G118" s="587"/>
      <c r="H118" s="587"/>
      <c r="I118" s="587"/>
      <c r="J118" s="587"/>
      <c r="K118" s="587"/>
      <c r="L118" s="587"/>
      <c r="M118" s="587"/>
      <c r="N118" s="587"/>
      <c r="O118" s="587"/>
      <c r="P118" s="587"/>
      <c r="Q118" s="587"/>
      <c r="R118" s="588"/>
      <c r="S118" s="643">
        <f>SUM(S113+S117)</f>
        <v>0</v>
      </c>
      <c r="T118" s="615"/>
      <c r="U118" s="643">
        <f>SUM(U113+U117)</f>
        <v>0</v>
      </c>
      <c r="V118" s="615"/>
      <c r="W118" s="643">
        <f>SUM(W113+W117)</f>
        <v>0</v>
      </c>
      <c r="X118" s="615"/>
      <c r="Y118" s="643">
        <f>SUM(Y113+Y117)</f>
        <v>0</v>
      </c>
      <c r="Z118" s="615"/>
      <c r="AA118" s="643">
        <f>SUM(AA113+AA117)</f>
        <v>0</v>
      </c>
      <c r="AB118" s="615"/>
      <c r="AC118" s="161">
        <f>SUM(S118:AB118)</f>
        <v>0</v>
      </c>
      <c r="AD118" s="181"/>
      <c r="AE118" s="143"/>
    </row>
    <row r="119" spans="1:31" ht="15" customHeight="1">
      <c r="A119" s="78">
        <v>4000</v>
      </c>
      <c r="B119" s="78"/>
      <c r="C119" s="589" t="s">
        <v>295</v>
      </c>
      <c r="D119" s="590"/>
      <c r="E119" s="613" t="s">
        <v>184</v>
      </c>
      <c r="F119" s="698"/>
      <c r="G119" s="698"/>
      <c r="H119" s="698"/>
      <c r="I119" s="698"/>
      <c r="J119" s="698"/>
      <c r="K119" s="698"/>
      <c r="L119" s="698"/>
      <c r="M119" s="698"/>
      <c r="N119" s="698"/>
      <c r="O119" s="698"/>
      <c r="P119" s="698"/>
      <c r="Q119" s="698"/>
      <c r="R119" s="699"/>
      <c r="S119" s="171"/>
      <c r="T119" s="139"/>
      <c r="U119" s="171"/>
      <c r="V119" s="139"/>
      <c r="W119" s="171"/>
      <c r="X119" s="139"/>
      <c r="Y119" s="171"/>
      <c r="Z119" s="139"/>
      <c r="AA119" s="171"/>
      <c r="AB119" s="139"/>
      <c r="AC119" s="140"/>
      <c r="AD119" s="38"/>
      <c r="AE119" s="38"/>
    </row>
    <row r="120" spans="1:31" ht="15" customHeight="1">
      <c r="A120" s="49"/>
      <c r="B120" s="49"/>
      <c r="C120" s="611" t="s">
        <v>339</v>
      </c>
      <c r="D120" s="584"/>
      <c r="E120" s="584"/>
      <c r="F120" s="584"/>
      <c r="G120" s="584"/>
      <c r="H120" s="584"/>
      <c r="I120" s="584"/>
      <c r="J120" s="584"/>
      <c r="K120" s="584"/>
      <c r="L120" s="584"/>
      <c r="M120" s="584"/>
      <c r="N120" s="584"/>
      <c r="O120" s="584"/>
      <c r="P120" s="584"/>
      <c r="Q120" s="584"/>
      <c r="R120" s="585"/>
      <c r="S120" s="609">
        <v>0</v>
      </c>
      <c r="T120" s="610"/>
      <c r="U120" s="609">
        <v>0</v>
      </c>
      <c r="V120" s="610"/>
      <c r="W120" s="609">
        <v>0</v>
      </c>
      <c r="X120" s="610"/>
      <c r="Y120" s="609">
        <v>0</v>
      </c>
      <c r="Z120" s="610"/>
      <c r="AA120" s="609">
        <v>0</v>
      </c>
      <c r="AB120" s="610"/>
      <c r="AC120" s="127">
        <f>SUM(S120+U120+W120+Y120+AA120)</f>
        <v>0</v>
      </c>
      <c r="AD120" s="38"/>
      <c r="AE120" s="38"/>
    </row>
    <row r="121" spans="1:31" ht="15" customHeight="1">
      <c r="A121" s="49"/>
      <c r="B121" s="49"/>
      <c r="C121" s="611" t="s">
        <v>339</v>
      </c>
      <c r="D121" s="584"/>
      <c r="E121" s="584"/>
      <c r="F121" s="584"/>
      <c r="G121" s="584"/>
      <c r="H121" s="584"/>
      <c r="I121" s="584"/>
      <c r="J121" s="584"/>
      <c r="K121" s="584"/>
      <c r="L121" s="584"/>
      <c r="M121" s="584"/>
      <c r="N121" s="584"/>
      <c r="O121" s="584"/>
      <c r="P121" s="584"/>
      <c r="Q121" s="584"/>
      <c r="R121" s="585"/>
      <c r="S121" s="609">
        <v>0</v>
      </c>
      <c r="T121" s="610"/>
      <c r="U121" s="609">
        <v>0</v>
      </c>
      <c r="V121" s="610"/>
      <c r="W121" s="609">
        <v>0</v>
      </c>
      <c r="X121" s="610"/>
      <c r="Y121" s="609">
        <v>0</v>
      </c>
      <c r="Z121" s="610"/>
      <c r="AA121" s="609">
        <v>0</v>
      </c>
      <c r="AB121" s="610"/>
      <c r="AC121" s="127">
        <f t="shared" ref="AC121:AC124" si="77">SUM(S121+U121+W121+Y121+AA121)</f>
        <v>0</v>
      </c>
      <c r="AD121" s="38"/>
      <c r="AE121" s="38"/>
    </row>
    <row r="122" spans="1:31" ht="15" customHeight="1">
      <c r="A122" s="49"/>
      <c r="B122" s="49"/>
      <c r="C122" s="611" t="s">
        <v>339</v>
      </c>
      <c r="D122" s="584"/>
      <c r="E122" s="584"/>
      <c r="F122" s="584"/>
      <c r="G122" s="584"/>
      <c r="H122" s="584"/>
      <c r="I122" s="584"/>
      <c r="J122" s="584"/>
      <c r="K122" s="584"/>
      <c r="L122" s="584"/>
      <c r="M122" s="584"/>
      <c r="N122" s="584"/>
      <c r="O122" s="584"/>
      <c r="P122" s="584"/>
      <c r="Q122" s="584"/>
      <c r="R122" s="585"/>
      <c r="S122" s="609">
        <v>0</v>
      </c>
      <c r="T122" s="610"/>
      <c r="U122" s="609">
        <v>0</v>
      </c>
      <c r="V122" s="610"/>
      <c r="W122" s="609">
        <v>0</v>
      </c>
      <c r="X122" s="610"/>
      <c r="Y122" s="609">
        <v>0</v>
      </c>
      <c r="Z122" s="610"/>
      <c r="AA122" s="609">
        <v>0</v>
      </c>
      <c r="AB122" s="610"/>
      <c r="AC122" s="127">
        <f t="shared" si="77"/>
        <v>0</v>
      </c>
      <c r="AD122" s="38"/>
      <c r="AE122" s="38"/>
    </row>
    <row r="123" spans="1:31" ht="15" customHeight="1">
      <c r="A123" s="49"/>
      <c r="B123" s="49"/>
      <c r="C123" s="611" t="s">
        <v>339</v>
      </c>
      <c r="D123" s="584"/>
      <c r="E123" s="584"/>
      <c r="F123" s="584"/>
      <c r="G123" s="584"/>
      <c r="H123" s="584"/>
      <c r="I123" s="584"/>
      <c r="J123" s="584"/>
      <c r="K123" s="584"/>
      <c r="L123" s="584"/>
      <c r="M123" s="584"/>
      <c r="N123" s="584"/>
      <c r="O123" s="584"/>
      <c r="P123" s="584"/>
      <c r="Q123" s="584"/>
      <c r="R123" s="585"/>
      <c r="S123" s="609">
        <v>0</v>
      </c>
      <c r="T123" s="610"/>
      <c r="U123" s="609">
        <v>0</v>
      </c>
      <c r="V123" s="610"/>
      <c r="W123" s="609">
        <v>0</v>
      </c>
      <c r="X123" s="610"/>
      <c r="Y123" s="609">
        <v>0</v>
      </c>
      <c r="Z123" s="610"/>
      <c r="AA123" s="609">
        <v>0</v>
      </c>
      <c r="AB123" s="610"/>
      <c r="AC123" s="127">
        <f t="shared" si="77"/>
        <v>0</v>
      </c>
      <c r="AD123" s="38"/>
      <c r="AE123" s="38"/>
    </row>
    <row r="124" spans="1:31" ht="15" customHeight="1">
      <c r="A124" s="49"/>
      <c r="B124" s="49"/>
      <c r="C124" s="611" t="s">
        <v>339</v>
      </c>
      <c r="D124" s="584"/>
      <c r="E124" s="584"/>
      <c r="F124" s="584"/>
      <c r="G124" s="584"/>
      <c r="H124" s="584"/>
      <c r="I124" s="584"/>
      <c r="J124" s="584"/>
      <c r="K124" s="584"/>
      <c r="L124" s="584"/>
      <c r="M124" s="584"/>
      <c r="N124" s="584"/>
      <c r="O124" s="584"/>
      <c r="P124" s="584"/>
      <c r="Q124" s="584"/>
      <c r="R124" s="585"/>
      <c r="S124" s="609">
        <v>0</v>
      </c>
      <c r="T124" s="610"/>
      <c r="U124" s="609">
        <v>0</v>
      </c>
      <c r="V124" s="610"/>
      <c r="W124" s="609">
        <v>0</v>
      </c>
      <c r="X124" s="610"/>
      <c r="Y124" s="609">
        <v>0</v>
      </c>
      <c r="Z124" s="610"/>
      <c r="AA124" s="609">
        <v>0</v>
      </c>
      <c r="AB124" s="610"/>
      <c r="AC124" s="127">
        <f t="shared" si="77"/>
        <v>0</v>
      </c>
      <c r="AD124" s="38"/>
      <c r="AE124" s="38"/>
    </row>
    <row r="125" spans="1:31" s="182" customFormat="1" ht="16.5" customHeight="1">
      <c r="A125" s="178"/>
      <c r="B125" s="178"/>
      <c r="C125" s="586" t="s">
        <v>296</v>
      </c>
      <c r="D125" s="587"/>
      <c r="E125" s="587"/>
      <c r="F125" s="587"/>
      <c r="G125" s="587"/>
      <c r="H125" s="587"/>
      <c r="I125" s="587"/>
      <c r="J125" s="587"/>
      <c r="K125" s="587"/>
      <c r="L125" s="587"/>
      <c r="M125" s="587"/>
      <c r="N125" s="587"/>
      <c r="O125" s="587"/>
      <c r="P125" s="587"/>
      <c r="Q125" s="587"/>
      <c r="R125" s="588"/>
      <c r="S125" s="643">
        <f>SUM(S120:S124)</f>
        <v>0</v>
      </c>
      <c r="T125" s="615"/>
      <c r="U125" s="643">
        <f>SUM(U120:U124)</f>
        <v>0</v>
      </c>
      <c r="V125" s="615"/>
      <c r="W125" s="643">
        <f>SUM(W120:W124)</f>
        <v>0</v>
      </c>
      <c r="X125" s="615"/>
      <c r="Y125" s="643">
        <f>SUM(Y120:Y124)</f>
        <v>0</v>
      </c>
      <c r="Z125" s="615"/>
      <c r="AA125" s="643">
        <f>SUM(AA120:AA124)</f>
        <v>0</v>
      </c>
      <c r="AB125" s="615"/>
      <c r="AC125" s="161">
        <f>SUM(S125:AB125)</f>
        <v>0</v>
      </c>
      <c r="AD125" s="181"/>
      <c r="AE125" s="143"/>
    </row>
    <row r="126" spans="1:31" ht="15" customHeight="1">
      <c r="A126" s="49"/>
      <c r="B126" s="49"/>
      <c r="C126" s="77"/>
      <c r="D126" s="70"/>
      <c r="E126" s="595"/>
      <c r="F126" s="596"/>
      <c r="G126" s="596"/>
      <c r="H126" s="596"/>
      <c r="I126" s="596"/>
      <c r="J126" s="596"/>
      <c r="K126" s="596"/>
      <c r="L126" s="596"/>
      <c r="M126" s="596"/>
      <c r="N126" s="596"/>
      <c r="O126" s="596"/>
      <c r="P126" s="596"/>
      <c r="Q126" s="596"/>
      <c r="R126" s="597"/>
      <c r="S126" s="184"/>
      <c r="T126" s="185"/>
      <c r="U126" s="184"/>
      <c r="V126" s="185"/>
      <c r="W126" s="184"/>
      <c r="X126" s="185"/>
      <c r="Y126" s="184"/>
      <c r="Z126" s="185"/>
      <c r="AA126" s="184"/>
      <c r="AB126" s="185"/>
      <c r="AC126" s="135"/>
      <c r="AD126" s="128"/>
      <c r="AE126" s="38"/>
    </row>
    <row r="127" spans="1:31" ht="15" customHeight="1">
      <c r="A127" s="49"/>
      <c r="B127" s="49"/>
      <c r="C127" s="564" t="s">
        <v>274</v>
      </c>
      <c r="D127" s="565"/>
      <c r="E127" s="565"/>
      <c r="F127" s="565"/>
      <c r="G127" s="565"/>
      <c r="H127" s="565"/>
      <c r="I127" s="565"/>
      <c r="J127" s="565"/>
      <c r="K127" s="565"/>
      <c r="L127" s="565"/>
      <c r="M127" s="565"/>
      <c r="N127" s="565"/>
      <c r="O127" s="565"/>
      <c r="P127" s="565"/>
      <c r="Q127" s="565"/>
      <c r="R127" s="566"/>
      <c r="S127" s="670">
        <f>S125+S118+S106+S59</f>
        <v>0</v>
      </c>
      <c r="T127" s="650"/>
      <c r="U127" s="670">
        <f>U125+U118+U106+U59</f>
        <v>0</v>
      </c>
      <c r="V127" s="650"/>
      <c r="W127" s="670">
        <f>W125+W118+W106+W59</f>
        <v>0</v>
      </c>
      <c r="X127" s="650"/>
      <c r="Y127" s="670">
        <f>Y125+Y118+Y106+Y59</f>
        <v>0</v>
      </c>
      <c r="Z127" s="650"/>
      <c r="AA127" s="670">
        <f>AA125+AA118+AA106+AA59</f>
        <v>0</v>
      </c>
      <c r="AB127" s="650"/>
      <c r="AC127" s="186">
        <f>SUM(S127:AB127)</f>
        <v>0</v>
      </c>
      <c r="AD127" s="102"/>
      <c r="AE127" s="38"/>
    </row>
    <row r="128" spans="1:31" ht="15" customHeight="1">
      <c r="A128" s="49"/>
      <c r="B128" s="49"/>
      <c r="C128" s="187"/>
      <c r="D128" s="188"/>
      <c r="E128" s="692"/>
      <c r="F128" s="596"/>
      <c r="G128" s="596"/>
      <c r="H128" s="596"/>
      <c r="I128" s="596"/>
      <c r="J128" s="596"/>
      <c r="K128" s="596"/>
      <c r="L128" s="596"/>
      <c r="M128" s="596"/>
      <c r="N128" s="596"/>
      <c r="O128" s="596"/>
      <c r="P128" s="596"/>
      <c r="Q128" s="596"/>
      <c r="R128" s="597"/>
      <c r="S128" s="189"/>
      <c r="T128" s="190"/>
      <c r="U128" s="191"/>
      <c r="V128" s="190"/>
      <c r="W128" s="191"/>
      <c r="X128" s="190"/>
      <c r="Y128" s="191"/>
      <c r="Z128" s="190"/>
      <c r="AA128" s="191"/>
      <c r="AB128" s="190"/>
      <c r="AC128" s="192"/>
      <c r="AD128" s="102"/>
      <c r="AE128" s="38"/>
    </row>
    <row r="129" spans="1:31" s="182" customFormat="1" ht="15" customHeight="1">
      <c r="A129" s="178"/>
      <c r="B129" s="178"/>
      <c r="C129" s="564" t="s">
        <v>307</v>
      </c>
      <c r="D129" s="565"/>
      <c r="E129" s="565"/>
      <c r="F129" s="565"/>
      <c r="G129" s="565"/>
      <c r="H129" s="565"/>
      <c r="I129" s="706" t="s">
        <v>167</v>
      </c>
      <c r="J129" s="706"/>
      <c r="K129" s="706"/>
      <c r="L129" s="706"/>
      <c r="M129" s="706"/>
      <c r="N129" s="706"/>
      <c r="O129" s="707"/>
      <c r="P129" s="707"/>
      <c r="Q129" s="707"/>
      <c r="R129" s="33">
        <f>VLOOKUP(I129,F_A,2,0)</f>
        <v>0.505</v>
      </c>
      <c r="S129" s="670">
        <f>S127*$R129</f>
        <v>0</v>
      </c>
      <c r="T129" s="650"/>
      <c r="U129" s="670">
        <f t="shared" ref="U129" si="78">U127*$R129</f>
        <v>0</v>
      </c>
      <c r="V129" s="650"/>
      <c r="W129" s="670">
        <f t="shared" ref="W129" si="79">W127*$R129</f>
        <v>0</v>
      </c>
      <c r="X129" s="650"/>
      <c r="Y129" s="670">
        <f t="shared" ref="Y129" si="80">Y127*$R129</f>
        <v>0</v>
      </c>
      <c r="Z129" s="650"/>
      <c r="AA129" s="670">
        <f t="shared" ref="AA129" si="81">AA127*$R129</f>
        <v>0</v>
      </c>
      <c r="AB129" s="650"/>
      <c r="AC129" s="186">
        <f>SUM(S129:AB129)</f>
        <v>0</v>
      </c>
      <c r="AD129" s="101"/>
      <c r="AE129" s="143"/>
    </row>
    <row r="130" spans="1:31" s="182" customFormat="1" ht="17.25" customHeight="1">
      <c r="A130" s="178"/>
      <c r="B130" s="178"/>
      <c r="C130" s="573" t="s">
        <v>133</v>
      </c>
      <c r="D130" s="574"/>
      <c r="E130" s="574"/>
      <c r="F130" s="574"/>
      <c r="G130" s="574"/>
      <c r="H130" s="574"/>
      <c r="I130" s="574"/>
      <c r="J130" s="574"/>
      <c r="K130" s="574"/>
      <c r="L130" s="574"/>
      <c r="M130" s="574"/>
      <c r="N130" s="574"/>
      <c r="O130" s="574"/>
      <c r="P130" s="48"/>
      <c r="Q130" s="48"/>
      <c r="R130" s="34"/>
      <c r="S130" s="193"/>
      <c r="T130" s="194"/>
      <c r="U130" s="195"/>
      <c r="V130" s="196"/>
      <c r="W130" s="144"/>
      <c r="X130" s="194"/>
      <c r="Y130" s="195"/>
      <c r="Z130" s="194"/>
      <c r="AA130" s="195"/>
      <c r="AB130" s="194"/>
      <c r="AC130" s="140"/>
      <c r="AD130" s="101"/>
      <c r="AE130" s="143"/>
    </row>
    <row r="131" spans="1:31" s="182" customFormat="1" ht="30.75">
      <c r="A131" s="162">
        <v>1000</v>
      </c>
      <c r="B131" s="178"/>
      <c r="C131" s="197" t="s">
        <v>178</v>
      </c>
      <c r="D131" s="84" t="s">
        <v>134</v>
      </c>
      <c r="E131" s="701"/>
      <c r="F131" s="633"/>
      <c r="G131" s="633"/>
      <c r="H131" s="633"/>
      <c r="I131" s="633"/>
      <c r="J131" s="633"/>
      <c r="K131" s="633"/>
      <c r="L131" s="633"/>
      <c r="M131" s="633"/>
      <c r="N131" s="633"/>
      <c r="O131" s="633"/>
      <c r="P131" s="37" t="s">
        <v>182</v>
      </c>
      <c r="Q131" s="37" t="s">
        <v>174</v>
      </c>
      <c r="R131" s="35" t="s">
        <v>355</v>
      </c>
      <c r="S131" s="687" t="s">
        <v>183</v>
      </c>
      <c r="T131" s="688"/>
      <c r="U131" s="685" t="s">
        <v>183</v>
      </c>
      <c r="V131" s="686"/>
      <c r="W131" s="685" t="s">
        <v>183</v>
      </c>
      <c r="X131" s="686"/>
      <c r="Y131" s="685" t="s">
        <v>183</v>
      </c>
      <c r="Z131" s="686"/>
      <c r="AA131" s="685" t="s">
        <v>183</v>
      </c>
      <c r="AB131" s="686"/>
      <c r="AC131" s="140"/>
      <c r="AD131" s="101"/>
      <c r="AE131" s="143"/>
    </row>
    <row r="132" spans="1:31" s="182" customFormat="1" ht="15" customHeight="1">
      <c r="A132" s="178"/>
      <c r="B132" s="178"/>
      <c r="C132" s="198">
        <f>S132+U132+W132+Y132+AA132</f>
        <v>0</v>
      </c>
      <c r="D132" s="15"/>
      <c r="E132" s="584" t="s">
        <v>337</v>
      </c>
      <c r="F132" s="584"/>
      <c r="G132" s="584"/>
      <c r="H132" s="584"/>
      <c r="I132" s="584"/>
      <c r="J132" s="584"/>
      <c r="K132" s="584"/>
      <c r="L132" s="584"/>
      <c r="M132" s="584"/>
      <c r="N132" s="584"/>
      <c r="O132" s="584"/>
      <c r="P132" s="199">
        <v>0</v>
      </c>
      <c r="Q132" s="200">
        <f t="shared" ref="Q132:Q133" si="82">VLOOKUP(E132,Leave_Benefits,2,0)</f>
        <v>0</v>
      </c>
      <c r="R132" s="36">
        <f t="shared" ref="R132:R133" si="83">VLOOKUP(E132,Leave_Benefits,4,0)</f>
        <v>0</v>
      </c>
      <c r="S132" s="201">
        <v>0</v>
      </c>
      <c r="T132" s="126">
        <f t="shared" ref="T132:T133" si="84">P132*(1+Q132)*S132</f>
        <v>0</v>
      </c>
      <c r="U132" s="201">
        <v>0</v>
      </c>
      <c r="V132" s="126">
        <f t="shared" ref="V132:V133" si="85">P132*(1+Q132)*U132*R132</f>
        <v>0</v>
      </c>
      <c r="W132" s="201">
        <v>0</v>
      </c>
      <c r="X132" s="126">
        <f t="shared" ref="X132:X133" si="86">P132*(1+Q132)*W132*(R132^2)</f>
        <v>0</v>
      </c>
      <c r="Y132" s="201">
        <v>0</v>
      </c>
      <c r="Z132" s="126">
        <f t="shared" ref="Z132:Z133" si="87">P132*(1+Q132)*Y132*(R132^3)</f>
        <v>0</v>
      </c>
      <c r="AA132" s="201">
        <v>0</v>
      </c>
      <c r="AB132" s="126">
        <f t="shared" ref="AB132:AB133" si="88">P132*(1+Q132)*AA132*(R132^4)</f>
        <v>0</v>
      </c>
      <c r="AC132" s="127">
        <f>SUM(T132+V132+X132+Z132+AB132)</f>
        <v>0</v>
      </c>
      <c r="AD132" s="101"/>
      <c r="AE132" s="143"/>
    </row>
    <row r="133" spans="1:31" s="182" customFormat="1" ht="15" customHeight="1">
      <c r="A133" s="178"/>
      <c r="B133" s="178"/>
      <c r="C133" s="527">
        <f>S133+U133+W133+Y133+AA133</f>
        <v>0</v>
      </c>
      <c r="D133" s="15"/>
      <c r="E133" s="584" t="s">
        <v>337</v>
      </c>
      <c r="F133" s="584"/>
      <c r="G133" s="584"/>
      <c r="H133" s="584"/>
      <c r="I133" s="584"/>
      <c r="J133" s="584"/>
      <c r="K133" s="584"/>
      <c r="L133" s="584"/>
      <c r="M133" s="584"/>
      <c r="N133" s="584"/>
      <c r="O133" s="584"/>
      <c r="P133" s="199">
        <v>0</v>
      </c>
      <c r="Q133" s="200">
        <f t="shared" si="82"/>
        <v>0</v>
      </c>
      <c r="R133" s="36">
        <f t="shared" si="83"/>
        <v>0</v>
      </c>
      <c r="S133" s="201">
        <v>0</v>
      </c>
      <c r="T133" s="126">
        <f t="shared" si="84"/>
        <v>0</v>
      </c>
      <c r="U133" s="201">
        <v>0</v>
      </c>
      <c r="V133" s="126">
        <f t="shared" si="85"/>
        <v>0</v>
      </c>
      <c r="W133" s="201">
        <v>0</v>
      </c>
      <c r="X133" s="126">
        <f t="shared" si="86"/>
        <v>0</v>
      </c>
      <c r="Y133" s="201">
        <v>0</v>
      </c>
      <c r="Z133" s="126">
        <f t="shared" si="87"/>
        <v>0</v>
      </c>
      <c r="AA133" s="201">
        <v>0</v>
      </c>
      <c r="AB133" s="126">
        <f t="shared" si="88"/>
        <v>0</v>
      </c>
      <c r="AC133" s="127">
        <f>SUM(T133+V133+X133+Z133+AB133)</f>
        <v>0</v>
      </c>
      <c r="AD133" s="101"/>
      <c r="AE133" s="143"/>
    </row>
    <row r="134" spans="1:31" s="182" customFormat="1" ht="15" customHeight="1">
      <c r="A134" s="178"/>
      <c r="B134" s="178"/>
      <c r="C134" s="575"/>
      <c r="D134" s="567"/>
      <c r="E134" s="567"/>
      <c r="F134" s="567"/>
      <c r="G134" s="567"/>
      <c r="H134" s="567"/>
      <c r="I134" s="567"/>
      <c r="J134" s="567"/>
      <c r="K134" s="567"/>
      <c r="L134" s="567"/>
      <c r="M134" s="567"/>
      <c r="N134" s="568"/>
      <c r="O134" s="648" t="s">
        <v>136</v>
      </c>
      <c r="P134" s="704"/>
      <c r="Q134" s="704"/>
      <c r="R134" s="705"/>
      <c r="S134" s="681">
        <f>SUM(T132:T133)</f>
        <v>0</v>
      </c>
      <c r="T134" s="682"/>
      <c r="U134" s="681">
        <f>SUM(V132:V133)</f>
        <v>0</v>
      </c>
      <c r="V134" s="682"/>
      <c r="W134" s="681">
        <f>SUM(X132:X133)</f>
        <v>0</v>
      </c>
      <c r="X134" s="682"/>
      <c r="Y134" s="681">
        <f>SUM(Z132:Z133)</f>
        <v>0</v>
      </c>
      <c r="Z134" s="682"/>
      <c r="AA134" s="681">
        <f>SUM(AB132:AB133)</f>
        <v>0</v>
      </c>
      <c r="AB134" s="682"/>
      <c r="AC134" s="149">
        <f>SUM(S134:AB134)</f>
        <v>0</v>
      </c>
      <c r="AD134" s="101"/>
      <c r="AE134" s="143"/>
    </row>
    <row r="135" spans="1:31" s="182" customFormat="1" ht="30.75" customHeight="1">
      <c r="A135" s="162">
        <v>1900</v>
      </c>
      <c r="B135" s="178"/>
      <c r="C135" s="693"/>
      <c r="D135" s="584"/>
      <c r="E135" s="584"/>
      <c r="F135" s="584"/>
      <c r="G135" s="584"/>
      <c r="H135" s="584"/>
      <c r="I135" s="584"/>
      <c r="J135" s="584"/>
      <c r="K135" s="584"/>
      <c r="L135" s="584"/>
      <c r="M135" s="584"/>
      <c r="N135" s="584"/>
      <c r="O135" s="584"/>
      <c r="P135" s="584"/>
      <c r="Q135" s="14" t="s">
        <v>137</v>
      </c>
      <c r="R135" s="34"/>
      <c r="S135" s="202"/>
      <c r="T135" s="203"/>
      <c r="U135" s="204"/>
      <c r="V135" s="203"/>
      <c r="W135" s="204"/>
      <c r="X135" s="203"/>
      <c r="Y135" s="204"/>
      <c r="Z135" s="203"/>
      <c r="AA135" s="204"/>
      <c r="AB135" s="203"/>
      <c r="AC135" s="140"/>
      <c r="AD135" s="101"/>
      <c r="AE135" s="143"/>
    </row>
    <row r="136" spans="1:31" s="182" customFormat="1" ht="15" customHeight="1">
      <c r="A136" s="178"/>
      <c r="B136" s="178"/>
      <c r="C136" s="693">
        <f>D132</f>
        <v>0</v>
      </c>
      <c r="D136" s="584"/>
      <c r="E136" s="584"/>
      <c r="F136" s="584"/>
      <c r="G136" s="584"/>
      <c r="H136" s="584"/>
      <c r="I136" s="584"/>
      <c r="J136" s="584"/>
      <c r="K136" s="584"/>
      <c r="L136" s="584"/>
      <c r="M136" s="584"/>
      <c r="N136" s="584"/>
      <c r="O136" s="584"/>
      <c r="P136" s="584"/>
      <c r="Q136" s="200">
        <f>VLOOKUP(E132,Leave_Benefits,3,0)</f>
        <v>0</v>
      </c>
      <c r="R136" s="34"/>
      <c r="S136" s="609">
        <f>T132*Q136</f>
        <v>0</v>
      </c>
      <c r="T136" s="610"/>
      <c r="U136" s="609">
        <f>V132*Q136</f>
        <v>0</v>
      </c>
      <c r="V136" s="610"/>
      <c r="W136" s="609">
        <f>X132*Q136</f>
        <v>0</v>
      </c>
      <c r="X136" s="610"/>
      <c r="Y136" s="609">
        <f>Z132*Q136</f>
        <v>0</v>
      </c>
      <c r="Z136" s="610"/>
      <c r="AA136" s="609">
        <f>AB132*Q136</f>
        <v>0</v>
      </c>
      <c r="AB136" s="610"/>
      <c r="AC136" s="127">
        <f>S136+U136+W136+Y136+AA136</f>
        <v>0</v>
      </c>
      <c r="AD136" s="101"/>
      <c r="AE136" s="143"/>
    </row>
    <row r="137" spans="1:31" s="182" customFormat="1" ht="15" customHeight="1">
      <c r="A137" s="178"/>
      <c r="B137" s="178"/>
      <c r="C137" s="693">
        <f>D133</f>
        <v>0</v>
      </c>
      <c r="D137" s="584"/>
      <c r="E137" s="584"/>
      <c r="F137" s="584"/>
      <c r="G137" s="584"/>
      <c r="H137" s="584"/>
      <c r="I137" s="584"/>
      <c r="J137" s="584"/>
      <c r="K137" s="584"/>
      <c r="L137" s="584"/>
      <c r="M137" s="584"/>
      <c r="N137" s="584"/>
      <c r="O137" s="584"/>
      <c r="P137" s="584"/>
      <c r="Q137" s="200">
        <f>VLOOKUP(E133,Leave_Benefits,3,0)</f>
        <v>0</v>
      </c>
      <c r="R137" s="34"/>
      <c r="S137" s="609">
        <f>T133*Q137</f>
        <v>0</v>
      </c>
      <c r="T137" s="610"/>
      <c r="U137" s="609">
        <f>V133*Q137</f>
        <v>0</v>
      </c>
      <c r="V137" s="610"/>
      <c r="W137" s="609">
        <f>X133*Q137</f>
        <v>0</v>
      </c>
      <c r="X137" s="610"/>
      <c r="Y137" s="609">
        <f>Z133*Q137</f>
        <v>0</v>
      </c>
      <c r="Z137" s="610"/>
      <c r="AA137" s="609">
        <f>AB133*Q137</f>
        <v>0</v>
      </c>
      <c r="AB137" s="610"/>
      <c r="AC137" s="127">
        <f>S137+U137+W137+Y137+AA137</f>
        <v>0</v>
      </c>
      <c r="AD137" s="101"/>
      <c r="AE137" s="143"/>
    </row>
    <row r="138" spans="1:31" s="182" customFormat="1" ht="15.75">
      <c r="A138" s="178"/>
      <c r="B138" s="178"/>
      <c r="C138" s="576"/>
      <c r="D138" s="577"/>
      <c r="E138" s="577"/>
      <c r="F138" s="577"/>
      <c r="G138" s="577"/>
      <c r="H138" s="577"/>
      <c r="I138" s="577"/>
      <c r="J138" s="577"/>
      <c r="K138" s="577"/>
      <c r="L138" s="577"/>
      <c r="M138" s="577"/>
      <c r="N138" s="578"/>
      <c r="O138" s="648" t="s">
        <v>138</v>
      </c>
      <c r="P138" s="646"/>
      <c r="Q138" s="646"/>
      <c r="R138" s="647"/>
      <c r="S138" s="614">
        <f>SUM(S136:S137)</f>
        <v>0</v>
      </c>
      <c r="T138" s="615"/>
      <c r="U138" s="614">
        <f>SUM(U136:U137)</f>
        <v>0</v>
      </c>
      <c r="V138" s="615"/>
      <c r="W138" s="614">
        <f>SUM(W136:W137)</f>
        <v>0</v>
      </c>
      <c r="X138" s="615"/>
      <c r="Y138" s="614">
        <f>SUM(Y136:Y137)</f>
        <v>0</v>
      </c>
      <c r="Z138" s="615"/>
      <c r="AA138" s="614">
        <f>SUM(AA136:AA137)</f>
        <v>0</v>
      </c>
      <c r="AB138" s="615"/>
      <c r="AC138" s="149">
        <f>SUM(S138:AB138)</f>
        <v>0</v>
      </c>
      <c r="AD138" s="101"/>
      <c r="AE138" s="143"/>
    </row>
    <row r="139" spans="1:31" s="182" customFormat="1" ht="15" customHeight="1">
      <c r="A139" s="178"/>
      <c r="B139" s="178"/>
      <c r="C139" s="513"/>
      <c r="D139" s="689" t="s">
        <v>361</v>
      </c>
      <c r="E139" s="690"/>
      <c r="F139" s="690"/>
      <c r="G139" s="690"/>
      <c r="H139" s="690"/>
      <c r="I139" s="690"/>
      <c r="J139" s="690"/>
      <c r="K139" s="690"/>
      <c r="L139" s="690"/>
      <c r="M139" s="690"/>
      <c r="N139" s="690"/>
      <c r="O139" s="690"/>
      <c r="P139" s="690"/>
      <c r="Q139" s="690"/>
      <c r="R139" s="691"/>
      <c r="S139" s="669">
        <f>SUM(S134+S138)</f>
        <v>0</v>
      </c>
      <c r="T139" s="585"/>
      <c r="U139" s="669">
        <f>SUM(U134+U138)</f>
        <v>0</v>
      </c>
      <c r="V139" s="585"/>
      <c r="W139" s="669">
        <f>SUM(W134+W138)</f>
        <v>0</v>
      </c>
      <c r="X139" s="585"/>
      <c r="Y139" s="669">
        <f>SUM(Y134+Y138)</f>
        <v>0</v>
      </c>
      <c r="Z139" s="585"/>
      <c r="AA139" s="669">
        <f>SUM(AA134+AA138)</f>
        <v>0</v>
      </c>
      <c r="AB139" s="585"/>
      <c r="AC139" s="514">
        <f>SUM(S139:AB139)</f>
        <v>0</v>
      </c>
      <c r="AD139" s="101"/>
      <c r="AE139" s="143"/>
    </row>
    <row r="140" spans="1:31" s="516" customFormat="1" ht="15" customHeight="1">
      <c r="A140" s="512" t="s">
        <v>461</v>
      </c>
      <c r="B140" s="512"/>
      <c r="C140" s="665" t="s">
        <v>462</v>
      </c>
      <c r="D140" s="633"/>
      <c r="E140" s="633"/>
      <c r="F140" s="633"/>
      <c r="G140" s="633"/>
      <c r="H140" s="633"/>
      <c r="I140" s="633"/>
      <c r="J140" s="633"/>
      <c r="K140" s="633"/>
      <c r="L140" s="633"/>
      <c r="M140" s="633"/>
      <c r="N140" s="633"/>
      <c r="O140" s="633"/>
      <c r="P140" s="633"/>
      <c r="Q140" s="633"/>
      <c r="R140" s="666"/>
      <c r="S140" s="515"/>
      <c r="T140" s="48"/>
      <c r="U140" s="515"/>
      <c r="V140" s="48"/>
      <c r="W140" s="515"/>
      <c r="X140" s="48"/>
      <c r="Y140" s="515"/>
      <c r="Z140" s="48"/>
      <c r="AA140" s="515"/>
      <c r="AB140" s="48"/>
      <c r="AC140" s="515"/>
      <c r="AD140" s="9"/>
      <c r="AE140" s="48"/>
    </row>
    <row r="141" spans="1:31" ht="15" customHeight="1">
      <c r="A141" s="49"/>
      <c r="B141" s="49"/>
      <c r="C141" s="611" t="s">
        <v>460</v>
      </c>
      <c r="D141" s="584"/>
      <c r="E141" s="584"/>
      <c r="F141" s="584"/>
      <c r="G141" s="584"/>
      <c r="H141" s="584"/>
      <c r="I141" s="584"/>
      <c r="J141" s="584"/>
      <c r="K141" s="584"/>
      <c r="L141" s="584"/>
      <c r="M141" s="584"/>
      <c r="N141" s="584"/>
      <c r="O141" s="584"/>
      <c r="P141" s="584"/>
      <c r="Q141" s="584"/>
      <c r="R141" s="585"/>
      <c r="S141" s="609">
        <v>0</v>
      </c>
      <c r="T141" s="610"/>
      <c r="U141" s="609">
        <v>0</v>
      </c>
      <c r="V141" s="610"/>
      <c r="W141" s="609">
        <v>0</v>
      </c>
      <c r="X141" s="610"/>
      <c r="Y141" s="609">
        <v>0</v>
      </c>
      <c r="Z141" s="610"/>
      <c r="AA141" s="609">
        <v>0</v>
      </c>
      <c r="AB141" s="610"/>
      <c r="AC141" s="127">
        <f>SUM(S141+U141+W141+Y141+AA141)</f>
        <v>0</v>
      </c>
      <c r="AD141" s="38"/>
      <c r="AE141" s="38"/>
    </row>
    <row r="142" spans="1:31" ht="15" customHeight="1">
      <c r="A142" s="49"/>
      <c r="B142" s="49"/>
      <c r="C142" s="611" t="s">
        <v>460</v>
      </c>
      <c r="D142" s="584"/>
      <c r="E142" s="584"/>
      <c r="F142" s="584"/>
      <c r="G142" s="584"/>
      <c r="H142" s="584"/>
      <c r="I142" s="584"/>
      <c r="J142" s="584"/>
      <c r="K142" s="584"/>
      <c r="L142" s="584"/>
      <c r="M142" s="584"/>
      <c r="N142" s="584"/>
      <c r="O142" s="584"/>
      <c r="P142" s="584"/>
      <c r="Q142" s="584"/>
      <c r="R142" s="585"/>
      <c r="S142" s="609">
        <v>0</v>
      </c>
      <c r="T142" s="610"/>
      <c r="U142" s="609">
        <v>0</v>
      </c>
      <c r="V142" s="610"/>
      <c r="W142" s="609">
        <v>0</v>
      </c>
      <c r="X142" s="610"/>
      <c r="Y142" s="609">
        <v>0</v>
      </c>
      <c r="Z142" s="610"/>
      <c r="AA142" s="609">
        <v>0</v>
      </c>
      <c r="AB142" s="610"/>
      <c r="AC142" s="127">
        <f>SUM(S142+U142+W142+Y142+AA142)</f>
        <v>0</v>
      </c>
      <c r="AD142" s="38"/>
      <c r="AE142" s="38"/>
    </row>
    <row r="143" spans="1:31" ht="15" customHeight="1">
      <c r="A143" s="49"/>
      <c r="B143" s="49"/>
      <c r="C143" s="611" t="s">
        <v>460</v>
      </c>
      <c r="D143" s="584"/>
      <c r="E143" s="584"/>
      <c r="F143" s="584"/>
      <c r="G143" s="584"/>
      <c r="H143" s="584"/>
      <c r="I143" s="584"/>
      <c r="J143" s="584"/>
      <c r="K143" s="584"/>
      <c r="L143" s="584"/>
      <c r="M143" s="584"/>
      <c r="N143" s="584"/>
      <c r="O143" s="584"/>
      <c r="P143" s="584"/>
      <c r="Q143" s="584"/>
      <c r="R143" s="585"/>
      <c r="S143" s="609">
        <v>0</v>
      </c>
      <c r="T143" s="610"/>
      <c r="U143" s="609">
        <v>0</v>
      </c>
      <c r="V143" s="610"/>
      <c r="W143" s="609">
        <v>0</v>
      </c>
      <c r="X143" s="610"/>
      <c r="Y143" s="609">
        <v>0</v>
      </c>
      <c r="Z143" s="610"/>
      <c r="AA143" s="609">
        <v>0</v>
      </c>
      <c r="AB143" s="610"/>
      <c r="AC143" s="127">
        <f>SUM(S143+U143+W143+Y143+AA143)</f>
        <v>0</v>
      </c>
      <c r="AD143" s="38"/>
      <c r="AE143" s="38"/>
    </row>
    <row r="144" spans="1:31" s="182" customFormat="1" ht="15.75">
      <c r="A144" s="178"/>
      <c r="B144" s="178"/>
      <c r="C144" s="657"/>
      <c r="D144" s="658"/>
      <c r="E144" s="658"/>
      <c r="F144" s="658"/>
      <c r="G144" s="658"/>
      <c r="H144" s="658"/>
      <c r="I144" s="658"/>
      <c r="J144" s="658"/>
      <c r="K144" s="658"/>
      <c r="L144" s="658"/>
      <c r="M144" s="658"/>
      <c r="N144" s="659"/>
      <c r="O144" s="660" t="s">
        <v>464</v>
      </c>
      <c r="P144" s="661"/>
      <c r="Q144" s="661"/>
      <c r="R144" s="662"/>
      <c r="S144" s="663">
        <f>SUM(S141:T143)</f>
        <v>0</v>
      </c>
      <c r="T144" s="664"/>
      <c r="U144" s="663">
        <f>SUM(U141:V143)</f>
        <v>0</v>
      </c>
      <c r="V144" s="664"/>
      <c r="W144" s="663">
        <f>SUM(W141:X143)</f>
        <v>0</v>
      </c>
      <c r="X144" s="664"/>
      <c r="Y144" s="663">
        <f>SUM(Y141:Z143)</f>
        <v>0</v>
      </c>
      <c r="Z144" s="664"/>
      <c r="AA144" s="663">
        <f>SUM(AA141:AB143)</f>
        <v>0</v>
      </c>
      <c r="AB144" s="664"/>
      <c r="AC144" s="517">
        <f>SUM(S144:AB144)</f>
        <v>0</v>
      </c>
      <c r="AD144" s="101"/>
      <c r="AE144" s="143"/>
    </row>
    <row r="145" spans="1:31" ht="15" customHeight="1">
      <c r="A145" s="78">
        <v>3014</v>
      </c>
      <c r="B145" s="78"/>
      <c r="C145" s="665" t="s">
        <v>443</v>
      </c>
      <c r="D145" s="633"/>
      <c r="E145" s="633"/>
      <c r="F145" s="633"/>
      <c r="G145" s="633"/>
      <c r="H145" s="633"/>
      <c r="I145" s="633"/>
      <c r="J145" s="633"/>
      <c r="K145" s="633"/>
      <c r="L145" s="633"/>
      <c r="M145" s="633"/>
      <c r="N145" s="633"/>
      <c r="O145" s="633"/>
      <c r="P145" s="633"/>
      <c r="Q145" s="633"/>
      <c r="R145" s="666"/>
      <c r="S145" s="171"/>
      <c r="T145" s="207"/>
      <c r="U145" s="144"/>
      <c r="V145" s="207"/>
      <c r="W145" s="144"/>
      <c r="X145" s="207"/>
      <c r="Y145" s="144"/>
      <c r="Z145" s="207"/>
      <c r="AA145" s="144"/>
      <c r="AB145" s="207"/>
      <c r="AC145" s="208"/>
      <c r="AD145" s="79"/>
      <c r="AE145" s="38"/>
    </row>
    <row r="146" spans="1:31" ht="15" customHeight="1">
      <c r="A146" s="49"/>
      <c r="B146" s="49"/>
      <c r="C146" s="77" t="s">
        <v>444</v>
      </c>
      <c r="D146" s="584"/>
      <c r="E146" s="584"/>
      <c r="F146" s="584"/>
      <c r="G146" s="584"/>
      <c r="H146" s="584"/>
      <c r="I146" s="584"/>
      <c r="J146" s="584"/>
      <c r="K146" s="584"/>
      <c r="L146" s="584"/>
      <c r="M146" s="584"/>
      <c r="N146" s="584"/>
      <c r="O146" s="584"/>
      <c r="P146" s="584"/>
      <c r="Q146" s="584"/>
      <c r="R146" s="585"/>
      <c r="S146" s="609">
        <v>0</v>
      </c>
      <c r="T146" s="610"/>
      <c r="U146" s="609">
        <v>0</v>
      </c>
      <c r="V146" s="610"/>
      <c r="W146" s="609">
        <v>0</v>
      </c>
      <c r="X146" s="610"/>
      <c r="Y146" s="609">
        <v>0</v>
      </c>
      <c r="Z146" s="610"/>
      <c r="AA146" s="609">
        <v>0</v>
      </c>
      <c r="AB146" s="610"/>
      <c r="AC146" s="127">
        <f>SUM(S146+U146+W146+Y146+AA146)</f>
        <v>0</v>
      </c>
      <c r="AD146" s="79"/>
      <c r="AE146" s="38"/>
    </row>
    <row r="147" spans="1:31" ht="15" customHeight="1">
      <c r="A147" s="49"/>
      <c r="B147" s="49"/>
      <c r="C147" s="77" t="s">
        <v>445</v>
      </c>
      <c r="D147" s="584"/>
      <c r="E147" s="584"/>
      <c r="F147" s="584"/>
      <c r="G147" s="584"/>
      <c r="H147" s="584"/>
      <c r="I147" s="584"/>
      <c r="J147" s="584"/>
      <c r="K147" s="584"/>
      <c r="L147" s="584"/>
      <c r="M147" s="584"/>
      <c r="N147" s="584"/>
      <c r="O147" s="584"/>
      <c r="P147" s="584"/>
      <c r="Q147" s="584"/>
      <c r="R147" s="585"/>
      <c r="S147" s="609">
        <v>0</v>
      </c>
      <c r="T147" s="610"/>
      <c r="U147" s="609">
        <v>0</v>
      </c>
      <c r="V147" s="610"/>
      <c r="W147" s="609">
        <v>0</v>
      </c>
      <c r="X147" s="610"/>
      <c r="Y147" s="609">
        <v>0</v>
      </c>
      <c r="Z147" s="610"/>
      <c r="AA147" s="609">
        <v>0</v>
      </c>
      <c r="AB147" s="610"/>
      <c r="AC147" s="127">
        <f t="shared" ref="AC147:AC154" si="89">SUM(S147+U147+W147+Y147+AA147)</f>
        <v>0</v>
      </c>
      <c r="AD147" s="79"/>
      <c r="AE147" s="38"/>
    </row>
    <row r="148" spans="1:31" ht="15" customHeight="1">
      <c r="A148" s="49"/>
      <c r="B148" s="49"/>
      <c r="C148" s="77" t="s">
        <v>446</v>
      </c>
      <c r="D148" s="584"/>
      <c r="E148" s="584"/>
      <c r="F148" s="584"/>
      <c r="G148" s="584"/>
      <c r="H148" s="584"/>
      <c r="I148" s="584"/>
      <c r="J148" s="584"/>
      <c r="K148" s="584"/>
      <c r="L148" s="584"/>
      <c r="M148" s="584"/>
      <c r="N148" s="584"/>
      <c r="O148" s="584"/>
      <c r="P148" s="584"/>
      <c r="Q148" s="584"/>
      <c r="R148" s="585"/>
      <c r="S148" s="609">
        <v>0</v>
      </c>
      <c r="T148" s="610"/>
      <c r="U148" s="609">
        <v>0</v>
      </c>
      <c r="V148" s="610"/>
      <c r="W148" s="609">
        <v>0</v>
      </c>
      <c r="X148" s="610"/>
      <c r="Y148" s="609">
        <v>0</v>
      </c>
      <c r="Z148" s="610"/>
      <c r="AA148" s="609">
        <v>0</v>
      </c>
      <c r="AB148" s="610"/>
      <c r="AC148" s="127">
        <f t="shared" si="89"/>
        <v>0</v>
      </c>
      <c r="AD148" s="79"/>
      <c r="AE148" s="38"/>
    </row>
    <row r="149" spans="1:31" ht="15" customHeight="1">
      <c r="A149" s="49"/>
      <c r="B149" s="49"/>
      <c r="C149" s="77" t="s">
        <v>447</v>
      </c>
      <c r="D149" s="584"/>
      <c r="E149" s="584"/>
      <c r="F149" s="584"/>
      <c r="G149" s="584"/>
      <c r="H149" s="584"/>
      <c r="I149" s="584"/>
      <c r="J149" s="584"/>
      <c r="K149" s="584"/>
      <c r="L149" s="584"/>
      <c r="M149" s="584"/>
      <c r="N149" s="584"/>
      <c r="O149" s="584"/>
      <c r="P149" s="584"/>
      <c r="Q149" s="584"/>
      <c r="R149" s="585"/>
      <c r="S149" s="609">
        <v>0</v>
      </c>
      <c r="T149" s="610"/>
      <c r="U149" s="609">
        <v>0</v>
      </c>
      <c r="V149" s="610"/>
      <c r="W149" s="609">
        <v>0</v>
      </c>
      <c r="X149" s="610"/>
      <c r="Y149" s="609">
        <v>0</v>
      </c>
      <c r="Z149" s="610"/>
      <c r="AA149" s="609">
        <v>0</v>
      </c>
      <c r="AB149" s="610"/>
      <c r="AC149" s="127">
        <f t="shared" si="89"/>
        <v>0</v>
      </c>
      <c r="AD149" s="79"/>
      <c r="AE149" s="38"/>
    </row>
    <row r="150" spans="1:31" ht="15" customHeight="1">
      <c r="A150" s="49"/>
      <c r="B150" s="49"/>
      <c r="C150" s="96" t="s">
        <v>444</v>
      </c>
      <c r="D150" s="584"/>
      <c r="E150" s="584"/>
      <c r="F150" s="584"/>
      <c r="G150" s="584"/>
      <c r="H150" s="584"/>
      <c r="I150" s="584"/>
      <c r="J150" s="584"/>
      <c r="K150" s="584"/>
      <c r="L150" s="584"/>
      <c r="M150" s="584"/>
      <c r="N150" s="584"/>
      <c r="O150" s="584"/>
      <c r="P150" s="584"/>
      <c r="Q150" s="584"/>
      <c r="R150" s="585"/>
      <c r="S150" s="609">
        <v>0</v>
      </c>
      <c r="T150" s="610"/>
      <c r="U150" s="609">
        <v>0</v>
      </c>
      <c r="V150" s="610"/>
      <c r="W150" s="609">
        <v>0</v>
      </c>
      <c r="X150" s="610"/>
      <c r="Y150" s="609">
        <v>0</v>
      </c>
      <c r="Z150" s="610"/>
      <c r="AA150" s="609">
        <v>0</v>
      </c>
      <c r="AB150" s="610"/>
      <c r="AC150" s="127">
        <f t="shared" si="89"/>
        <v>0</v>
      </c>
      <c r="AD150" s="79"/>
      <c r="AE150" s="38"/>
    </row>
    <row r="151" spans="1:31" ht="15" customHeight="1">
      <c r="A151" s="49"/>
      <c r="B151" s="49"/>
      <c r="C151" s="96" t="s">
        <v>445</v>
      </c>
      <c r="D151" s="584"/>
      <c r="E151" s="584"/>
      <c r="F151" s="584"/>
      <c r="G151" s="584"/>
      <c r="H151" s="584"/>
      <c r="I151" s="584"/>
      <c r="J151" s="584"/>
      <c r="K151" s="584"/>
      <c r="L151" s="584"/>
      <c r="M151" s="584"/>
      <c r="N151" s="584"/>
      <c r="O151" s="584"/>
      <c r="P151" s="584"/>
      <c r="Q151" s="584"/>
      <c r="R151" s="585"/>
      <c r="S151" s="609">
        <v>0</v>
      </c>
      <c r="T151" s="610"/>
      <c r="U151" s="609">
        <v>0</v>
      </c>
      <c r="V151" s="610"/>
      <c r="W151" s="609">
        <v>0</v>
      </c>
      <c r="X151" s="610"/>
      <c r="Y151" s="609">
        <v>0</v>
      </c>
      <c r="Z151" s="610"/>
      <c r="AA151" s="609">
        <v>0</v>
      </c>
      <c r="AB151" s="610"/>
      <c r="AC151" s="127">
        <f t="shared" si="89"/>
        <v>0</v>
      </c>
      <c r="AD151" s="79"/>
      <c r="AE151" s="38"/>
    </row>
    <row r="152" spans="1:31" ht="15" customHeight="1">
      <c r="A152" s="49"/>
      <c r="B152" s="49"/>
      <c r="C152" s="96" t="s">
        <v>446</v>
      </c>
      <c r="D152" s="584"/>
      <c r="E152" s="584"/>
      <c r="F152" s="584"/>
      <c r="G152" s="584"/>
      <c r="H152" s="584"/>
      <c r="I152" s="584"/>
      <c r="J152" s="584"/>
      <c r="K152" s="584"/>
      <c r="L152" s="584"/>
      <c r="M152" s="584"/>
      <c r="N152" s="584"/>
      <c r="O152" s="584"/>
      <c r="P152" s="584"/>
      <c r="Q152" s="584"/>
      <c r="R152" s="585"/>
      <c r="S152" s="609">
        <v>0</v>
      </c>
      <c r="T152" s="610"/>
      <c r="U152" s="609">
        <v>0</v>
      </c>
      <c r="V152" s="610"/>
      <c r="W152" s="609">
        <v>0</v>
      </c>
      <c r="X152" s="610"/>
      <c r="Y152" s="609">
        <v>0</v>
      </c>
      <c r="Z152" s="610"/>
      <c r="AA152" s="609">
        <v>0</v>
      </c>
      <c r="AB152" s="610"/>
      <c r="AC152" s="127">
        <f t="shared" si="89"/>
        <v>0</v>
      </c>
      <c r="AD152" s="79"/>
      <c r="AE152" s="38"/>
    </row>
    <row r="153" spans="1:31" ht="15" customHeight="1">
      <c r="A153" s="49"/>
      <c r="B153" s="49"/>
      <c r="C153" s="96" t="s">
        <v>447</v>
      </c>
      <c r="D153" s="584"/>
      <c r="E153" s="584"/>
      <c r="F153" s="584"/>
      <c r="G153" s="584"/>
      <c r="H153" s="584"/>
      <c r="I153" s="584"/>
      <c r="J153" s="584"/>
      <c r="K153" s="584"/>
      <c r="L153" s="584"/>
      <c r="M153" s="584"/>
      <c r="N153" s="584"/>
      <c r="O153" s="584"/>
      <c r="P153" s="584"/>
      <c r="Q153" s="584"/>
      <c r="R153" s="585"/>
      <c r="S153" s="609">
        <v>0</v>
      </c>
      <c r="T153" s="610"/>
      <c r="U153" s="609">
        <v>0</v>
      </c>
      <c r="V153" s="610"/>
      <c r="W153" s="609">
        <v>0</v>
      </c>
      <c r="X153" s="610"/>
      <c r="Y153" s="609">
        <v>0</v>
      </c>
      <c r="Z153" s="610"/>
      <c r="AA153" s="609">
        <v>0</v>
      </c>
      <c r="AB153" s="610"/>
      <c r="AC153" s="127">
        <f t="shared" si="89"/>
        <v>0</v>
      </c>
      <c r="AD153" s="79"/>
      <c r="AE153" s="38"/>
    </row>
    <row r="154" spans="1:31" ht="15" customHeight="1">
      <c r="A154" s="49"/>
      <c r="B154" s="49"/>
      <c r="C154" s="77" t="s">
        <v>357</v>
      </c>
      <c r="D154" s="592"/>
      <c r="E154" s="593"/>
      <c r="F154" s="593"/>
      <c r="G154" s="593"/>
      <c r="H154" s="593"/>
      <c r="I154" s="593"/>
      <c r="J154" s="593"/>
      <c r="K154" s="593"/>
      <c r="L154" s="593"/>
      <c r="M154" s="593"/>
      <c r="N154" s="593"/>
      <c r="O154" s="593"/>
      <c r="P154" s="593"/>
      <c r="Q154" s="593"/>
      <c r="R154" s="594"/>
      <c r="S154" s="679">
        <v>0</v>
      </c>
      <c r="T154" s="680"/>
      <c r="U154" s="679">
        <v>0</v>
      </c>
      <c r="V154" s="680"/>
      <c r="W154" s="679">
        <v>0</v>
      </c>
      <c r="X154" s="680"/>
      <c r="Y154" s="679">
        <v>0</v>
      </c>
      <c r="Z154" s="680"/>
      <c r="AA154" s="679">
        <v>0</v>
      </c>
      <c r="AB154" s="680"/>
      <c r="AC154" s="127">
        <f t="shared" si="89"/>
        <v>0</v>
      </c>
      <c r="AD154" s="79"/>
      <c r="AE154" s="38"/>
    </row>
    <row r="155" spans="1:31" ht="15" customHeight="1">
      <c r="A155" s="49"/>
      <c r="B155" s="49"/>
      <c r="C155" s="586" t="s">
        <v>300</v>
      </c>
      <c r="D155" s="587"/>
      <c r="E155" s="587"/>
      <c r="F155" s="587"/>
      <c r="G155" s="587"/>
      <c r="H155" s="587"/>
      <c r="I155" s="587"/>
      <c r="J155" s="587"/>
      <c r="K155" s="587"/>
      <c r="L155" s="587"/>
      <c r="M155" s="587"/>
      <c r="N155" s="587"/>
      <c r="O155" s="587"/>
      <c r="P155" s="587"/>
      <c r="Q155" s="587"/>
      <c r="R155" s="588"/>
      <c r="S155" s="643">
        <f>SUM(S146:S154)</f>
        <v>0</v>
      </c>
      <c r="T155" s="615"/>
      <c r="U155" s="643">
        <f>SUM(U146:U154)</f>
        <v>0</v>
      </c>
      <c r="V155" s="615"/>
      <c r="W155" s="643">
        <f>SUM(W146:W154)</f>
        <v>0</v>
      </c>
      <c r="X155" s="615"/>
      <c r="Y155" s="643">
        <f>SUM(Y146:Y154)</f>
        <v>0</v>
      </c>
      <c r="Z155" s="615"/>
      <c r="AA155" s="643">
        <f>SUM(AA146:AA154)</f>
        <v>0</v>
      </c>
      <c r="AB155" s="615"/>
      <c r="AC155" s="161">
        <f>SUM(S155:AB155)</f>
        <v>0</v>
      </c>
      <c r="AD155" s="102"/>
      <c r="AE155" s="38"/>
    </row>
    <row r="156" spans="1:31" ht="31.5">
      <c r="A156" s="78" t="s">
        <v>29</v>
      </c>
      <c r="B156" s="78"/>
      <c r="C156" s="589" t="s">
        <v>303</v>
      </c>
      <c r="D156" s="590"/>
      <c r="E156" s="590"/>
      <c r="F156" s="590"/>
      <c r="G156" s="590"/>
      <c r="H156" s="590"/>
      <c r="I156" s="590"/>
      <c r="J156" s="590"/>
      <c r="K156" s="590"/>
      <c r="L156" s="590"/>
      <c r="M156" s="590"/>
      <c r="N156" s="590"/>
      <c r="O156" s="590"/>
      <c r="P156" s="590"/>
      <c r="Q156" s="590"/>
      <c r="R156" s="591"/>
      <c r="S156" s="184"/>
      <c r="T156" s="210"/>
      <c r="U156" s="77"/>
      <c r="V156" s="210"/>
      <c r="W156" s="77"/>
      <c r="X156" s="210"/>
      <c r="Y156" s="77"/>
      <c r="Z156" s="210"/>
      <c r="AA156" s="77"/>
      <c r="AB156" s="210"/>
      <c r="AC156" s="211"/>
      <c r="AD156" s="79"/>
      <c r="AE156" s="38"/>
    </row>
    <row r="157" spans="1:31" ht="15" customHeight="1">
      <c r="A157" s="49"/>
      <c r="B157" s="49"/>
      <c r="C157" s="77" t="s">
        <v>187</v>
      </c>
      <c r="D157" s="581">
        <f>C115</f>
        <v>0</v>
      </c>
      <c r="E157" s="581"/>
      <c r="F157" s="581"/>
      <c r="G157" s="581"/>
      <c r="H157" s="581"/>
      <c r="I157" s="581"/>
      <c r="J157" s="581"/>
      <c r="K157" s="581"/>
      <c r="L157" s="581"/>
      <c r="M157" s="581"/>
      <c r="N157" s="581"/>
      <c r="O157" s="581"/>
      <c r="P157" s="581"/>
      <c r="Q157" s="581"/>
      <c r="R157" s="582"/>
      <c r="S157" s="609">
        <v>0</v>
      </c>
      <c r="T157" s="610"/>
      <c r="U157" s="609">
        <v>0</v>
      </c>
      <c r="V157" s="610"/>
      <c r="W157" s="609">
        <v>0</v>
      </c>
      <c r="X157" s="610"/>
      <c r="Y157" s="609">
        <v>0</v>
      </c>
      <c r="Z157" s="610"/>
      <c r="AA157" s="609">
        <v>0</v>
      </c>
      <c r="AB157" s="610"/>
      <c r="AC157" s="127">
        <f>SUM(S157+U157+W157+Y157+AA157)</f>
        <v>0</v>
      </c>
      <c r="AD157" s="79"/>
      <c r="AE157" s="38"/>
    </row>
    <row r="158" spans="1:31" ht="15" customHeight="1">
      <c r="A158" s="49"/>
      <c r="B158" s="49"/>
      <c r="C158" s="77" t="s">
        <v>188</v>
      </c>
      <c r="D158" s="581">
        <f>C116</f>
        <v>0</v>
      </c>
      <c r="E158" s="581"/>
      <c r="F158" s="581"/>
      <c r="G158" s="581"/>
      <c r="H158" s="581"/>
      <c r="I158" s="581"/>
      <c r="J158" s="581"/>
      <c r="K158" s="581"/>
      <c r="L158" s="581"/>
      <c r="M158" s="581"/>
      <c r="N158" s="581"/>
      <c r="O158" s="581"/>
      <c r="P158" s="581"/>
      <c r="Q158" s="581"/>
      <c r="R158" s="582"/>
      <c r="S158" s="609">
        <v>0</v>
      </c>
      <c r="T158" s="610"/>
      <c r="U158" s="609">
        <v>0</v>
      </c>
      <c r="V158" s="610"/>
      <c r="W158" s="609">
        <v>0</v>
      </c>
      <c r="X158" s="610"/>
      <c r="Y158" s="609">
        <v>0</v>
      </c>
      <c r="Z158" s="610"/>
      <c r="AA158" s="609">
        <v>0</v>
      </c>
      <c r="AB158" s="610"/>
      <c r="AC158" s="127">
        <f>SUM(S158+U158+W158+Y158+AA158)</f>
        <v>0</v>
      </c>
      <c r="AD158" s="79"/>
      <c r="AE158" s="38"/>
    </row>
    <row r="159" spans="1:31" ht="15" customHeight="1">
      <c r="A159" s="49"/>
      <c r="B159" s="49"/>
      <c r="C159" s="586" t="s">
        <v>299</v>
      </c>
      <c r="D159" s="587"/>
      <c r="E159" s="587"/>
      <c r="F159" s="587"/>
      <c r="G159" s="587"/>
      <c r="H159" s="587"/>
      <c r="I159" s="587"/>
      <c r="J159" s="587"/>
      <c r="K159" s="587"/>
      <c r="L159" s="587"/>
      <c r="M159" s="587"/>
      <c r="N159" s="587"/>
      <c r="O159" s="587"/>
      <c r="P159" s="587"/>
      <c r="Q159" s="587"/>
      <c r="R159" s="588"/>
      <c r="S159" s="643">
        <f>SUM(S157:S158)</f>
        <v>0</v>
      </c>
      <c r="T159" s="615"/>
      <c r="U159" s="643">
        <f>SUM(U157:U158)</f>
        <v>0</v>
      </c>
      <c r="V159" s="615"/>
      <c r="W159" s="643">
        <f>SUM(W157:W158)</f>
        <v>0</v>
      </c>
      <c r="X159" s="615"/>
      <c r="Y159" s="643">
        <f>SUM(Y157:Y158)</f>
        <v>0</v>
      </c>
      <c r="Z159" s="615"/>
      <c r="AA159" s="643">
        <f>SUM(AA157:AA158)</f>
        <v>0</v>
      </c>
      <c r="AB159" s="615"/>
      <c r="AC159" s="161">
        <f>SUM(S159:AB159)</f>
        <v>0</v>
      </c>
      <c r="AD159" s="102"/>
      <c r="AE159" s="38"/>
    </row>
    <row r="160" spans="1:31" s="97" customFormat="1" ht="15" customHeight="1">
      <c r="A160" s="78">
        <v>5000</v>
      </c>
      <c r="B160" s="78"/>
      <c r="C160" s="131" t="s">
        <v>304</v>
      </c>
      <c r="D160" s="613"/>
      <c r="E160" s="590"/>
      <c r="F160" s="590"/>
      <c r="G160" s="590"/>
      <c r="H160" s="590"/>
      <c r="I160" s="590"/>
      <c r="J160" s="590"/>
      <c r="K160" s="590"/>
      <c r="L160" s="590"/>
      <c r="M160" s="590"/>
      <c r="N160" s="590"/>
      <c r="O160" s="590"/>
      <c r="P160" s="590"/>
      <c r="Q160" s="590"/>
      <c r="R160" s="591"/>
      <c r="S160" s="176"/>
      <c r="T160" s="139"/>
      <c r="U160" s="171"/>
      <c r="V160" s="139"/>
      <c r="W160" s="171"/>
      <c r="X160" s="139"/>
      <c r="Y160" s="171"/>
      <c r="Z160" s="139"/>
      <c r="AA160" s="171"/>
      <c r="AB160" s="139"/>
      <c r="AC160" s="140"/>
      <c r="AD160" s="102"/>
      <c r="AE160" s="51"/>
    </row>
    <row r="161" spans="1:31" s="97" customFormat="1" ht="15" customHeight="1">
      <c r="A161" s="78"/>
      <c r="B161" s="78"/>
      <c r="C161" s="583"/>
      <c r="D161" s="584"/>
      <c r="E161" s="584"/>
      <c r="F161" s="584"/>
      <c r="G161" s="584"/>
      <c r="H161" s="584"/>
      <c r="I161" s="584"/>
      <c r="J161" s="584"/>
      <c r="K161" s="584"/>
      <c r="L161" s="584"/>
      <c r="M161" s="584"/>
      <c r="N161" s="584"/>
      <c r="O161" s="584"/>
      <c r="P161" s="584"/>
      <c r="Q161" s="584"/>
      <c r="R161" s="585"/>
      <c r="S161" s="609">
        <v>0</v>
      </c>
      <c r="T161" s="610"/>
      <c r="U161" s="609">
        <v>0</v>
      </c>
      <c r="V161" s="610"/>
      <c r="W161" s="609">
        <v>0</v>
      </c>
      <c r="X161" s="610"/>
      <c r="Y161" s="609">
        <v>0</v>
      </c>
      <c r="Z161" s="610"/>
      <c r="AA161" s="609">
        <v>0</v>
      </c>
      <c r="AB161" s="610"/>
      <c r="AC161" s="127">
        <f>SUM(S161+U161+W161+Y161+AA161)</f>
        <v>0</v>
      </c>
      <c r="AD161" s="102"/>
      <c r="AE161" s="51"/>
    </row>
    <row r="162" spans="1:31" s="97" customFormat="1" ht="15" customHeight="1">
      <c r="A162" s="78"/>
      <c r="B162" s="78"/>
      <c r="C162" s="583"/>
      <c r="D162" s="584"/>
      <c r="E162" s="584"/>
      <c r="F162" s="584"/>
      <c r="G162" s="584"/>
      <c r="H162" s="584"/>
      <c r="I162" s="584"/>
      <c r="J162" s="584"/>
      <c r="K162" s="584"/>
      <c r="L162" s="584"/>
      <c r="M162" s="584"/>
      <c r="N162" s="584"/>
      <c r="O162" s="584"/>
      <c r="P162" s="584"/>
      <c r="Q162" s="584"/>
      <c r="R162" s="585"/>
      <c r="S162" s="609">
        <v>0</v>
      </c>
      <c r="T162" s="610"/>
      <c r="U162" s="609">
        <v>0</v>
      </c>
      <c r="V162" s="610"/>
      <c r="W162" s="609">
        <v>0</v>
      </c>
      <c r="X162" s="610"/>
      <c r="Y162" s="609">
        <v>0</v>
      </c>
      <c r="Z162" s="610"/>
      <c r="AA162" s="609">
        <v>0</v>
      </c>
      <c r="AB162" s="610"/>
      <c r="AC162" s="127">
        <f>SUM(S162+U162+W162+Y162+AA162)</f>
        <v>0</v>
      </c>
      <c r="AD162" s="102"/>
      <c r="AE162" s="51"/>
    </row>
    <row r="163" spans="1:31" s="97" customFormat="1" ht="15" customHeight="1">
      <c r="A163" s="78"/>
      <c r="B163" s="78"/>
      <c r="C163" s="586" t="s">
        <v>297</v>
      </c>
      <c r="D163" s="587"/>
      <c r="E163" s="587"/>
      <c r="F163" s="587"/>
      <c r="G163" s="587"/>
      <c r="H163" s="587"/>
      <c r="I163" s="587"/>
      <c r="J163" s="587"/>
      <c r="K163" s="587"/>
      <c r="L163" s="587"/>
      <c r="M163" s="587"/>
      <c r="N163" s="587"/>
      <c r="O163" s="587"/>
      <c r="P163" s="587"/>
      <c r="Q163" s="587"/>
      <c r="R163" s="588"/>
      <c r="S163" s="643">
        <f>SUM(S161:S162)</f>
        <v>0</v>
      </c>
      <c r="T163" s="615"/>
      <c r="U163" s="643">
        <f>SUM(U161:U162)</f>
        <v>0</v>
      </c>
      <c r="V163" s="615"/>
      <c r="W163" s="643">
        <f>SUM(W161:W162)</f>
        <v>0</v>
      </c>
      <c r="X163" s="615"/>
      <c r="Y163" s="643">
        <f>SUM(Y161:Y162)</f>
        <v>0</v>
      </c>
      <c r="Z163" s="615"/>
      <c r="AA163" s="643">
        <f>SUM(AA161:AA162)</f>
        <v>0</v>
      </c>
      <c r="AB163" s="615"/>
      <c r="AC163" s="212">
        <f>SUM(S163:AB163)</f>
        <v>0</v>
      </c>
      <c r="AD163" s="102"/>
      <c r="AE163" s="51"/>
    </row>
    <row r="164" spans="1:31" ht="15" customHeight="1">
      <c r="A164" s="78">
        <v>6000</v>
      </c>
      <c r="B164" s="78"/>
      <c r="C164" s="598" t="s">
        <v>305</v>
      </c>
      <c r="D164" s="590"/>
      <c r="E164" s="579"/>
      <c r="F164" s="579"/>
      <c r="G164" s="579"/>
      <c r="H164" s="579"/>
      <c r="I164" s="579"/>
      <c r="J164" s="579"/>
      <c r="K164" s="579"/>
      <c r="L164" s="579"/>
      <c r="M164" s="579"/>
      <c r="N164" s="579"/>
      <c r="O164" s="579"/>
      <c r="P164" s="579"/>
      <c r="Q164" s="579"/>
      <c r="R164" s="580"/>
      <c r="S164" s="667"/>
      <c r="T164" s="668"/>
      <c r="U164" s="667"/>
      <c r="V164" s="668"/>
      <c r="W164" s="667"/>
      <c r="X164" s="668"/>
      <c r="Y164" s="667"/>
      <c r="Z164" s="668"/>
      <c r="AA164" s="667"/>
      <c r="AB164" s="668"/>
      <c r="AC164" s="203"/>
      <c r="AD164" s="128"/>
      <c r="AE164" s="38"/>
    </row>
    <row r="165" spans="1:31" s="51" customFormat="1" ht="32.25" customHeight="1">
      <c r="A165" s="78"/>
      <c r="B165" s="78"/>
      <c r="C165" s="601" t="s">
        <v>10</v>
      </c>
      <c r="D165" s="602"/>
      <c r="E165" s="603" t="s">
        <v>466</v>
      </c>
      <c r="F165" s="603"/>
      <c r="G165" s="603"/>
      <c r="H165" s="603" t="s">
        <v>467</v>
      </c>
      <c r="I165" s="603"/>
      <c r="J165" s="603"/>
      <c r="K165" s="603"/>
      <c r="L165" s="603"/>
      <c r="M165" s="603"/>
      <c r="N165" s="603"/>
      <c r="O165" s="603"/>
      <c r="P165" s="81" t="s">
        <v>16</v>
      </c>
      <c r="Q165" s="81" t="s">
        <v>170</v>
      </c>
      <c r="R165" s="43" t="s">
        <v>355</v>
      </c>
      <c r="S165" s="676" t="s">
        <v>11</v>
      </c>
      <c r="T165" s="677"/>
      <c r="U165" s="676" t="s">
        <v>11</v>
      </c>
      <c r="V165" s="677"/>
      <c r="W165" s="676" t="s">
        <v>11</v>
      </c>
      <c r="X165" s="677"/>
      <c r="Y165" s="676" t="s">
        <v>11</v>
      </c>
      <c r="Z165" s="677"/>
      <c r="AA165" s="676" t="s">
        <v>11</v>
      </c>
      <c r="AB165" s="677"/>
      <c r="AC165" s="203"/>
      <c r="AD165" s="102"/>
    </row>
    <row r="166" spans="1:31" s="51" customFormat="1" ht="15" customHeight="1">
      <c r="A166" s="78"/>
      <c r="B166" s="78"/>
      <c r="C166" s="583" t="s">
        <v>12</v>
      </c>
      <c r="D166" s="612"/>
      <c r="E166" s="604">
        <v>444</v>
      </c>
      <c r="F166" s="604"/>
      <c r="G166" s="604"/>
      <c r="H166" s="604"/>
      <c r="I166" s="608"/>
      <c r="J166" s="608"/>
      <c r="K166" s="608"/>
      <c r="L166" s="608"/>
      <c r="M166" s="608"/>
      <c r="N166" s="608"/>
      <c r="O166" s="608"/>
      <c r="P166" s="146">
        <v>18</v>
      </c>
      <c r="Q166" s="94">
        <f>E166*P166</f>
        <v>7992</v>
      </c>
      <c r="R166" s="213">
        <v>1.1000000000000001</v>
      </c>
      <c r="S166" s="214">
        <v>0</v>
      </c>
      <c r="T166" s="215">
        <f>Q166*S166</f>
        <v>0</v>
      </c>
      <c r="U166" s="216">
        <v>0</v>
      </c>
      <c r="V166" s="217">
        <f>Q166*U166*R166</f>
        <v>0</v>
      </c>
      <c r="W166" s="216">
        <v>0</v>
      </c>
      <c r="X166" s="217">
        <f>Q166*W166*R166^2</f>
        <v>0</v>
      </c>
      <c r="Y166" s="216">
        <v>0</v>
      </c>
      <c r="Z166" s="217">
        <f>Q166*Y166*R166^3</f>
        <v>0</v>
      </c>
      <c r="AA166" s="216">
        <v>0</v>
      </c>
      <c r="AB166" s="217">
        <f>Q166*AA166*R166^4</f>
        <v>0</v>
      </c>
      <c r="AC166" s="218">
        <f>T166+V166+X166+Z166+AB166</f>
        <v>0</v>
      </c>
      <c r="AD166" s="102"/>
    </row>
    <row r="167" spans="1:31" s="51" customFormat="1" ht="15" customHeight="1">
      <c r="A167" s="78"/>
      <c r="B167" s="78"/>
      <c r="C167" s="583" t="s">
        <v>13</v>
      </c>
      <c r="D167" s="612"/>
      <c r="E167" s="608">
        <v>907</v>
      </c>
      <c r="F167" s="608"/>
      <c r="G167" s="608"/>
      <c r="H167" s="608"/>
      <c r="I167" s="608"/>
      <c r="J167" s="608"/>
      <c r="K167" s="608"/>
      <c r="L167" s="608"/>
      <c r="M167" s="608"/>
      <c r="N167" s="608"/>
      <c r="O167" s="608"/>
      <c r="P167" s="146">
        <v>18</v>
      </c>
      <c r="Q167" s="94">
        <f>E167*P167</f>
        <v>16326</v>
      </c>
      <c r="R167" s="213">
        <v>1.1000000000000001</v>
      </c>
      <c r="S167" s="214">
        <v>0</v>
      </c>
      <c r="T167" s="215">
        <f t="shared" ref="T167:T169" si="90">Q167*S167</f>
        <v>0</v>
      </c>
      <c r="U167" s="216">
        <v>0</v>
      </c>
      <c r="V167" s="217">
        <f t="shared" ref="V167:V169" si="91">Q167*U167*R167</f>
        <v>0</v>
      </c>
      <c r="W167" s="216">
        <v>0</v>
      </c>
      <c r="X167" s="217">
        <f t="shared" ref="X167:X169" si="92">Q167*W167*R167^2</f>
        <v>0</v>
      </c>
      <c r="Y167" s="216">
        <v>0</v>
      </c>
      <c r="Z167" s="217">
        <f t="shared" ref="Z167:Z169" si="93">Q167*Y167*R167^3</f>
        <v>0</v>
      </c>
      <c r="AA167" s="216">
        <v>0</v>
      </c>
      <c r="AB167" s="217">
        <f t="shared" ref="AB167:AB169" si="94">Q167*AA167*R167^4</f>
        <v>0</v>
      </c>
      <c r="AC167" s="218">
        <f>T167+V167+X167+Z167+AB167</f>
        <v>0</v>
      </c>
      <c r="AD167" s="102"/>
    </row>
    <row r="168" spans="1:31" s="51" customFormat="1" ht="15" customHeight="1">
      <c r="A168" s="78"/>
      <c r="B168" s="78"/>
      <c r="C168" s="583" t="s">
        <v>5</v>
      </c>
      <c r="D168" s="612"/>
      <c r="E168" s="608"/>
      <c r="F168" s="608"/>
      <c r="G168" s="608"/>
      <c r="H168" s="608">
        <v>716</v>
      </c>
      <c r="I168" s="608"/>
      <c r="J168" s="608"/>
      <c r="K168" s="608"/>
      <c r="L168" s="608"/>
      <c r="M168" s="608"/>
      <c r="N168" s="608"/>
      <c r="O168" s="608"/>
      <c r="P168" s="146"/>
      <c r="Q168" s="94">
        <f>H168*2</f>
        <v>1432</v>
      </c>
      <c r="R168" s="213">
        <v>1.1000000000000001</v>
      </c>
      <c r="S168" s="214">
        <v>0</v>
      </c>
      <c r="T168" s="215">
        <f t="shared" si="90"/>
        <v>0</v>
      </c>
      <c r="U168" s="216">
        <v>0</v>
      </c>
      <c r="V168" s="217">
        <f t="shared" si="91"/>
        <v>0</v>
      </c>
      <c r="W168" s="216">
        <v>0</v>
      </c>
      <c r="X168" s="217">
        <f t="shared" si="92"/>
        <v>0</v>
      </c>
      <c r="Y168" s="216">
        <v>0</v>
      </c>
      <c r="Z168" s="217">
        <f t="shared" si="93"/>
        <v>0</v>
      </c>
      <c r="AA168" s="216">
        <v>0</v>
      </c>
      <c r="AB168" s="217">
        <f t="shared" si="94"/>
        <v>0</v>
      </c>
      <c r="AC168" s="218">
        <f>T168+V168+X168+Z168+AB168</f>
        <v>0</v>
      </c>
      <c r="AD168" s="102"/>
    </row>
    <row r="169" spans="1:31" s="51" customFormat="1" ht="15" customHeight="1">
      <c r="A169" s="78"/>
      <c r="B169" s="78"/>
      <c r="C169" s="583" t="s">
        <v>6</v>
      </c>
      <c r="D169" s="612"/>
      <c r="E169" s="608"/>
      <c r="F169" s="608"/>
      <c r="G169" s="608"/>
      <c r="H169" s="608">
        <v>883</v>
      </c>
      <c r="I169" s="608"/>
      <c r="J169" s="608"/>
      <c r="K169" s="608"/>
      <c r="L169" s="608"/>
      <c r="M169" s="608"/>
      <c r="N169" s="608"/>
      <c r="O169" s="608"/>
      <c r="P169" s="146"/>
      <c r="Q169" s="94">
        <f>H169*2</f>
        <v>1766</v>
      </c>
      <c r="R169" s="213">
        <v>1.1000000000000001</v>
      </c>
      <c r="S169" s="214">
        <v>0</v>
      </c>
      <c r="T169" s="215">
        <f t="shared" si="90"/>
        <v>0</v>
      </c>
      <c r="U169" s="216">
        <v>0</v>
      </c>
      <c r="V169" s="217">
        <f t="shared" si="91"/>
        <v>0</v>
      </c>
      <c r="W169" s="216">
        <v>0</v>
      </c>
      <c r="X169" s="217">
        <f t="shared" si="92"/>
        <v>0</v>
      </c>
      <c r="Y169" s="216">
        <v>0</v>
      </c>
      <c r="Z169" s="217">
        <f t="shared" si="93"/>
        <v>0</v>
      </c>
      <c r="AA169" s="216">
        <v>0</v>
      </c>
      <c r="AB169" s="217">
        <f t="shared" si="94"/>
        <v>0</v>
      </c>
      <c r="AC169" s="218">
        <f>T169+V169+X169+Z169+AB169</f>
        <v>0</v>
      </c>
      <c r="AD169" s="102"/>
    </row>
    <row r="170" spans="1:31" s="51" customFormat="1" ht="15" customHeight="1">
      <c r="A170" s="78"/>
      <c r="B170" s="78"/>
      <c r="C170" s="599" t="s">
        <v>14</v>
      </c>
      <c r="D170" s="600"/>
      <c r="E170" s="593"/>
      <c r="F170" s="593"/>
      <c r="G170" s="593"/>
      <c r="H170" s="593"/>
      <c r="I170" s="593"/>
      <c r="J170" s="593"/>
      <c r="K170" s="593"/>
      <c r="L170" s="593"/>
      <c r="M170" s="593"/>
      <c r="N170" s="593"/>
      <c r="O170" s="593"/>
      <c r="P170" s="75"/>
      <c r="Q170" s="75"/>
      <c r="R170" s="76"/>
      <c r="S170" s="219"/>
      <c r="T170" s="220">
        <v>0</v>
      </c>
      <c r="U170" s="221"/>
      <c r="V170" s="220">
        <v>0</v>
      </c>
      <c r="W170" s="222"/>
      <c r="X170" s="220">
        <v>0</v>
      </c>
      <c r="Y170" s="221"/>
      <c r="Z170" s="220">
        <v>0</v>
      </c>
      <c r="AA170" s="221"/>
      <c r="AB170" s="220">
        <v>0</v>
      </c>
      <c r="AC170" s="218">
        <f>T170+V170+X170+Z170+AB170</f>
        <v>0</v>
      </c>
      <c r="AD170" s="102"/>
    </row>
    <row r="171" spans="1:31" s="182" customFormat="1" ht="15" customHeight="1">
      <c r="A171" s="178"/>
      <c r="B171" s="178"/>
      <c r="C171" s="605" t="s">
        <v>298</v>
      </c>
      <c r="D171" s="606"/>
      <c r="E171" s="606"/>
      <c r="F171" s="606"/>
      <c r="G171" s="606"/>
      <c r="H171" s="606"/>
      <c r="I171" s="606"/>
      <c r="J171" s="606"/>
      <c r="K171" s="606"/>
      <c r="L171" s="606"/>
      <c r="M171" s="606"/>
      <c r="N171" s="606"/>
      <c r="O171" s="606"/>
      <c r="P171" s="606"/>
      <c r="Q171" s="606"/>
      <c r="R171" s="607"/>
      <c r="S171" s="643">
        <f>SUM(T166:T170)</f>
        <v>0</v>
      </c>
      <c r="T171" s="615"/>
      <c r="U171" s="643">
        <f t="shared" ref="U171" si="95">SUM(V166:V170)</f>
        <v>0</v>
      </c>
      <c r="V171" s="615"/>
      <c r="W171" s="643">
        <f t="shared" ref="W171" si="96">SUM(X166:X170)</f>
        <v>0</v>
      </c>
      <c r="X171" s="615"/>
      <c r="Y171" s="643">
        <f t="shared" ref="Y171" si="97">SUM(Z166:Z170)</f>
        <v>0</v>
      </c>
      <c r="Z171" s="615"/>
      <c r="AA171" s="643">
        <f t="shared" ref="AA171" si="98">SUM(AB166:AB170)</f>
        <v>0</v>
      </c>
      <c r="AB171" s="615"/>
      <c r="AC171" s="161">
        <f>SUM(S171:AB171)</f>
        <v>0</v>
      </c>
      <c r="AD171" s="181"/>
      <c r="AE171" s="143"/>
    </row>
    <row r="172" spans="1:31" s="97" customFormat="1" ht="15" customHeight="1">
      <c r="A172" s="501">
        <v>3010</v>
      </c>
      <c r="B172" s="501"/>
      <c r="C172" s="708" t="s">
        <v>469</v>
      </c>
      <c r="D172" s="639"/>
      <c r="E172" s="639"/>
      <c r="F172" s="639"/>
      <c r="G172" s="639"/>
      <c r="H172" s="639"/>
      <c r="I172" s="639"/>
      <c r="J172" s="639"/>
      <c r="K172" s="639"/>
      <c r="L172" s="639"/>
      <c r="M172" s="639"/>
      <c r="N172" s="639"/>
      <c r="O172" s="639"/>
      <c r="P172" s="639"/>
      <c r="Q172" s="639"/>
      <c r="R172" s="709"/>
      <c r="S172" s="176"/>
      <c r="T172" s="139"/>
      <c r="U172" s="171"/>
      <c r="V172" s="139"/>
      <c r="W172" s="171"/>
      <c r="X172" s="139"/>
      <c r="Y172" s="171"/>
      <c r="Z172" s="139"/>
      <c r="AA172" s="171"/>
      <c r="AB172" s="139"/>
      <c r="AC172" s="140"/>
      <c r="AD172" s="502"/>
      <c r="AE172" s="51"/>
    </row>
    <row r="173" spans="1:31" s="97" customFormat="1" ht="15" customHeight="1">
      <c r="A173" s="501"/>
      <c r="B173" s="501"/>
      <c r="C173" s="583"/>
      <c r="D173" s="584"/>
      <c r="E173" s="584"/>
      <c r="F173" s="584"/>
      <c r="G173" s="584"/>
      <c r="H173" s="584"/>
      <c r="I173" s="584"/>
      <c r="J173" s="584"/>
      <c r="K173" s="584"/>
      <c r="L173" s="584"/>
      <c r="M173" s="584"/>
      <c r="N173" s="584"/>
      <c r="O173" s="584"/>
      <c r="P173" s="584"/>
      <c r="Q173" s="584"/>
      <c r="R173" s="585"/>
      <c r="S173" s="609">
        <v>0</v>
      </c>
      <c r="T173" s="610"/>
      <c r="U173" s="609">
        <v>0</v>
      </c>
      <c r="V173" s="610"/>
      <c r="W173" s="609">
        <v>0</v>
      </c>
      <c r="X173" s="610"/>
      <c r="Y173" s="609">
        <v>0</v>
      </c>
      <c r="Z173" s="610"/>
      <c r="AA173" s="609">
        <v>0</v>
      </c>
      <c r="AB173" s="610"/>
      <c r="AC173" s="127">
        <f>SUM(S173+U173+W173+Y173+AA173)</f>
        <v>0</v>
      </c>
      <c r="AD173" s="502"/>
      <c r="AE173" s="51"/>
    </row>
    <row r="174" spans="1:31" s="97" customFormat="1" ht="15" customHeight="1">
      <c r="A174" s="501"/>
      <c r="B174" s="501"/>
      <c r="C174" s="586" t="str">
        <f>CONCATENATE("TOTAL ", C172)</f>
        <v>TOTAL SIKULIAQ SHIP USE / HAARP FACILITY USE</v>
      </c>
      <c r="D174" s="587"/>
      <c r="E174" s="587"/>
      <c r="F174" s="587"/>
      <c r="G174" s="587"/>
      <c r="H174" s="587"/>
      <c r="I174" s="587"/>
      <c r="J174" s="587"/>
      <c r="K174" s="587"/>
      <c r="L174" s="587"/>
      <c r="M174" s="587"/>
      <c r="N174" s="587"/>
      <c r="O174" s="587"/>
      <c r="P174" s="587"/>
      <c r="Q174" s="587"/>
      <c r="R174" s="588"/>
      <c r="S174" s="643">
        <f>SUM(S173)</f>
        <v>0</v>
      </c>
      <c r="T174" s="615"/>
      <c r="U174" s="643">
        <f>SUM(U173)</f>
        <v>0</v>
      </c>
      <c r="V174" s="615"/>
      <c r="W174" s="643">
        <f>SUM(W173)</f>
        <v>0</v>
      </c>
      <c r="X174" s="615"/>
      <c r="Y174" s="643">
        <f>SUM(Y173)</f>
        <v>0</v>
      </c>
      <c r="Z174" s="615"/>
      <c r="AA174" s="643">
        <f>SUM(AA173)</f>
        <v>0</v>
      </c>
      <c r="AB174" s="615"/>
      <c r="AC174" s="212">
        <f>SUM(S174:AB174)</f>
        <v>0</v>
      </c>
      <c r="AD174" s="502"/>
      <c r="AE174" s="51"/>
    </row>
    <row r="175" spans="1:31" s="182" customFormat="1" ht="15" customHeight="1">
      <c r="A175" s="178"/>
      <c r="B175" s="178"/>
      <c r="C175" s="193"/>
      <c r="D175" s="225"/>
      <c r="E175" s="225"/>
      <c r="F175" s="225"/>
      <c r="G175" s="225"/>
      <c r="H175" s="225"/>
      <c r="I175" s="225"/>
      <c r="J175" s="225"/>
      <c r="K175" s="225"/>
      <c r="L175" s="225"/>
      <c r="M175" s="225"/>
      <c r="N175" s="225"/>
      <c r="O175" s="225"/>
      <c r="P175" s="225"/>
      <c r="Q175" s="225"/>
      <c r="R175" s="226"/>
      <c r="S175" s="227"/>
      <c r="T175" s="228"/>
      <c r="U175" s="227"/>
      <c r="V175" s="228"/>
      <c r="W175" s="227"/>
      <c r="X175" s="228"/>
      <c r="Y175" s="227"/>
      <c r="Z175" s="228"/>
      <c r="AA175" s="227"/>
      <c r="AB175" s="228"/>
      <c r="AC175" s="229"/>
      <c r="AD175" s="181"/>
      <c r="AE175" s="143"/>
    </row>
    <row r="176" spans="1:31" s="182" customFormat="1" ht="15.75" customHeight="1">
      <c r="A176" s="178"/>
      <c r="B176" s="178"/>
      <c r="C176" s="564" t="s">
        <v>127</v>
      </c>
      <c r="D176" s="565"/>
      <c r="E176" s="565"/>
      <c r="F176" s="565"/>
      <c r="G176" s="565"/>
      <c r="H176" s="565"/>
      <c r="I176" s="565"/>
      <c r="J176" s="565"/>
      <c r="K176" s="565"/>
      <c r="L176" s="565"/>
      <c r="M176" s="565"/>
      <c r="N176" s="565"/>
      <c r="O176" s="565"/>
      <c r="P176" s="565"/>
      <c r="Q176" s="565"/>
      <c r="R176" s="566"/>
      <c r="S176" s="678">
        <f>SUM(S139,S144,S155,S159,S163,S171,S174)</f>
        <v>0</v>
      </c>
      <c r="T176" s="615"/>
      <c r="U176" s="678">
        <f>SUM(U139,U144,U155,U159,U163,U171,U174)</f>
        <v>0</v>
      </c>
      <c r="V176" s="615"/>
      <c r="W176" s="678">
        <f>SUM(W139,W144,W155,W159,W163,W171,W174)</f>
        <v>0</v>
      </c>
      <c r="X176" s="615"/>
      <c r="Y176" s="678">
        <f>SUM(Y139,Y144,Y155,Y159,Y163,Y171,Y174)</f>
        <v>0</v>
      </c>
      <c r="Z176" s="615"/>
      <c r="AA176" s="678">
        <f>SUM(AA139,AA144,AA155,AA159,AA163,AA171,AA174)</f>
        <v>0</v>
      </c>
      <c r="AB176" s="615"/>
      <c r="AC176" s="186">
        <f>SUM(S176:AB176)</f>
        <v>0</v>
      </c>
      <c r="AD176" s="230"/>
      <c r="AE176" s="143"/>
    </row>
    <row r="177" spans="1:31" ht="15" customHeight="1">
      <c r="A177" s="49"/>
      <c r="B177" s="49"/>
      <c r="C177" s="77"/>
      <c r="D177" s="70"/>
      <c r="E177" s="595"/>
      <c r="F177" s="596"/>
      <c r="G177" s="596"/>
      <c r="H177" s="596"/>
      <c r="I177" s="596"/>
      <c r="J177" s="596"/>
      <c r="K177" s="596"/>
      <c r="L177" s="596"/>
      <c r="M177" s="596"/>
      <c r="N177" s="596"/>
      <c r="O177" s="596"/>
      <c r="P177" s="596"/>
      <c r="Q177" s="596"/>
      <c r="R177" s="597"/>
      <c r="S177" s="184"/>
      <c r="T177" s="185"/>
      <c r="U177" s="184"/>
      <c r="V177" s="185"/>
      <c r="W177" s="184"/>
      <c r="X177" s="185"/>
      <c r="Y177" s="184"/>
      <c r="Z177" s="185"/>
      <c r="AA177" s="184"/>
      <c r="AB177" s="185"/>
      <c r="AC177" s="135"/>
      <c r="AD177" s="231"/>
      <c r="AE177" s="38"/>
    </row>
    <row r="178" spans="1:31" ht="15" customHeight="1">
      <c r="A178" s="49"/>
      <c r="B178" s="49"/>
      <c r="C178" s="564" t="s">
        <v>128</v>
      </c>
      <c r="D178" s="565"/>
      <c r="E178" s="565"/>
      <c r="F178" s="565"/>
      <c r="G178" s="565"/>
      <c r="H178" s="565"/>
      <c r="I178" s="565"/>
      <c r="J178" s="565"/>
      <c r="K178" s="565"/>
      <c r="L178" s="565"/>
      <c r="M178" s="565"/>
      <c r="N178" s="565"/>
      <c r="O178" s="565"/>
      <c r="P178" s="565"/>
      <c r="Q178" s="565"/>
      <c r="R178" s="566"/>
      <c r="S178" s="670">
        <f>S127+S176</f>
        <v>0</v>
      </c>
      <c r="T178" s="650"/>
      <c r="U178" s="670">
        <f>U127+U176</f>
        <v>0</v>
      </c>
      <c r="V178" s="650"/>
      <c r="W178" s="670">
        <f>W127+W176</f>
        <v>0</v>
      </c>
      <c r="X178" s="650"/>
      <c r="Y178" s="670">
        <f>Y127+Y176</f>
        <v>0</v>
      </c>
      <c r="Z178" s="650"/>
      <c r="AA178" s="670">
        <f>AA127+AA176</f>
        <v>0</v>
      </c>
      <c r="AB178" s="650"/>
      <c r="AC178" s="186">
        <f>SUM(S178:AB178)</f>
        <v>0</v>
      </c>
      <c r="AD178" s="114"/>
      <c r="AE178" s="38"/>
    </row>
    <row r="179" spans="1:31" ht="15" customHeight="1">
      <c r="A179" s="49"/>
      <c r="B179" s="49"/>
      <c r="C179" s="232"/>
      <c r="D179" s="233"/>
      <c r="E179" s="595"/>
      <c r="F179" s="595"/>
      <c r="G179" s="595"/>
      <c r="H179" s="595"/>
      <c r="I179" s="595"/>
      <c r="J179" s="595"/>
      <c r="K179" s="595"/>
      <c r="L179" s="595"/>
      <c r="M179" s="595"/>
      <c r="N179" s="595"/>
      <c r="O179" s="595"/>
      <c r="P179" s="595"/>
      <c r="Q179" s="595"/>
      <c r="R179" s="615"/>
      <c r="S179" s="234"/>
      <c r="T179" s="235"/>
      <c r="U179" s="234"/>
      <c r="V179" s="235"/>
      <c r="W179" s="234"/>
      <c r="X179" s="235"/>
      <c r="Y179" s="234"/>
      <c r="Z179" s="235"/>
      <c r="AA179" s="234"/>
      <c r="AB179" s="235"/>
      <c r="AC179" s="236"/>
      <c r="AD179" s="38"/>
      <c r="AE179" s="38"/>
    </row>
    <row r="180" spans="1:31" ht="15" customHeight="1">
      <c r="A180" s="49"/>
      <c r="B180" s="49"/>
      <c r="C180" s="564" t="s">
        <v>129</v>
      </c>
      <c r="D180" s="565"/>
      <c r="E180" s="565"/>
      <c r="F180" s="565"/>
      <c r="G180" s="565"/>
      <c r="H180" s="565"/>
      <c r="I180" s="565"/>
      <c r="J180" s="565"/>
      <c r="K180" s="565"/>
      <c r="L180" s="565"/>
      <c r="M180" s="565"/>
      <c r="N180" s="565"/>
      <c r="O180" s="565"/>
      <c r="P180" s="565"/>
      <c r="Q180" s="565"/>
      <c r="R180" s="566"/>
      <c r="S180" s="670">
        <f>S129+S178</f>
        <v>0</v>
      </c>
      <c r="T180" s="650"/>
      <c r="U180" s="670">
        <f>U129+U178</f>
        <v>0</v>
      </c>
      <c r="V180" s="650"/>
      <c r="W180" s="670">
        <f>W129+W178</f>
        <v>0</v>
      </c>
      <c r="X180" s="650"/>
      <c r="Y180" s="670">
        <f>Y129+Y178</f>
        <v>0</v>
      </c>
      <c r="Z180" s="650"/>
      <c r="AA180" s="670">
        <f>AA129+AA178</f>
        <v>0</v>
      </c>
      <c r="AB180" s="650"/>
      <c r="AC180" s="186">
        <f>SUM(S180:AB180)</f>
        <v>0</v>
      </c>
      <c r="AD180" s="38"/>
      <c r="AE180" s="38"/>
    </row>
    <row r="181" spans="1:31" ht="17.100000000000001" customHeight="1">
      <c r="C181" s="239"/>
      <c r="D181" s="239"/>
      <c r="E181" s="239"/>
      <c r="F181" s="239"/>
      <c r="G181" s="239"/>
      <c r="H181" s="239"/>
      <c r="I181" s="239"/>
      <c r="J181" s="239"/>
      <c r="K181" s="239"/>
      <c r="L181" s="239"/>
      <c r="M181" s="239"/>
      <c r="N181" s="239"/>
      <c r="O181" s="239"/>
      <c r="P181" s="239"/>
      <c r="Q181" s="239"/>
      <c r="S181" s="4"/>
      <c r="T181" s="4"/>
      <c r="U181" s="4"/>
      <c r="V181" s="4"/>
      <c r="W181" s="4"/>
      <c r="X181" s="240"/>
      <c r="Y181" s="4"/>
      <c r="Z181" s="4"/>
      <c r="AA181" s="4"/>
      <c r="AB181" s="4"/>
      <c r="AC181" s="4"/>
      <c r="AD181" s="4"/>
    </row>
    <row r="182" spans="1:31" ht="17.100000000000001" customHeight="1">
      <c r="C182" s="239"/>
      <c r="D182" s="239"/>
      <c r="E182" s="239"/>
      <c r="F182" s="239"/>
      <c r="G182" s="239"/>
      <c r="H182" s="239"/>
      <c r="I182" s="239"/>
      <c r="J182" s="239"/>
      <c r="K182" s="239"/>
      <c r="L182" s="239"/>
      <c r="M182" s="239"/>
      <c r="N182" s="239"/>
      <c r="O182" s="239"/>
      <c r="P182" s="239"/>
      <c r="Q182" s="239"/>
      <c r="S182" s="4"/>
      <c r="T182" s="4"/>
      <c r="U182" s="4"/>
      <c r="V182" s="4"/>
      <c r="W182" s="4"/>
      <c r="X182" s="4"/>
      <c r="Y182" s="4"/>
      <c r="Z182" s="4"/>
      <c r="AA182" s="4"/>
      <c r="AB182" s="4"/>
      <c r="AC182" s="4"/>
      <c r="AD182" s="4"/>
    </row>
    <row r="183" spans="1:31" ht="17.100000000000001" customHeight="1">
      <c r="C183" s="239"/>
      <c r="D183" s="239"/>
      <c r="E183" s="239"/>
      <c r="F183" s="239"/>
      <c r="G183" s="239"/>
      <c r="H183" s="239"/>
      <c r="I183" s="239"/>
      <c r="J183" s="239"/>
      <c r="K183" s="239"/>
      <c r="L183" s="239"/>
      <c r="M183" s="239"/>
      <c r="N183" s="239"/>
      <c r="O183" s="239"/>
      <c r="P183" s="239"/>
      <c r="Q183" s="239"/>
      <c r="S183" s="4"/>
      <c r="T183" s="4"/>
      <c r="U183" s="4"/>
      <c r="V183" s="4"/>
      <c r="W183" s="4"/>
      <c r="X183" s="4"/>
      <c r="Y183" s="4"/>
      <c r="Z183" s="4"/>
      <c r="AA183" s="4"/>
      <c r="AB183" s="4"/>
      <c r="AC183" s="4"/>
      <c r="AD183" s="4"/>
    </row>
    <row r="184" spans="1:31" ht="17.100000000000001" customHeight="1">
      <c r="C184" s="239"/>
      <c r="D184" s="239"/>
      <c r="E184" s="239"/>
      <c r="F184" s="239"/>
      <c r="G184" s="239"/>
      <c r="H184" s="239"/>
      <c r="I184" s="239"/>
      <c r="J184" s="239"/>
      <c r="K184" s="239"/>
      <c r="L184" s="239"/>
      <c r="M184" s="239"/>
      <c r="N184" s="239"/>
      <c r="O184" s="239"/>
      <c r="P184" s="239"/>
      <c r="Q184" s="239"/>
      <c r="S184" s="4"/>
      <c r="T184" s="4"/>
      <c r="U184" s="4"/>
      <c r="V184" s="4"/>
      <c r="W184" s="4"/>
      <c r="X184" s="4"/>
      <c r="Y184" s="4"/>
      <c r="Z184" s="4"/>
      <c r="AA184" s="4"/>
      <c r="AB184" s="4"/>
      <c r="AC184" s="4"/>
      <c r="AD184" s="4"/>
    </row>
    <row r="185" spans="1:31" ht="17.100000000000001" customHeight="1">
      <c r="C185" s="239"/>
      <c r="D185" s="239"/>
      <c r="E185" s="239"/>
      <c r="F185" s="239"/>
      <c r="G185" s="239"/>
      <c r="H185" s="239"/>
      <c r="I185" s="239"/>
      <c r="J185" s="239"/>
      <c r="K185" s="239"/>
      <c r="L185" s="239"/>
      <c r="M185" s="239"/>
      <c r="N185" s="239"/>
      <c r="O185" s="239"/>
      <c r="P185" s="239"/>
      <c r="Q185" s="239"/>
      <c r="S185" s="4"/>
      <c r="T185" s="4"/>
      <c r="U185" s="4"/>
      <c r="V185" s="4"/>
      <c r="W185" s="4"/>
      <c r="X185" s="4"/>
      <c r="Y185" s="4"/>
      <c r="Z185" s="4"/>
      <c r="AA185" s="4"/>
      <c r="AB185" s="4"/>
      <c r="AC185" s="4"/>
      <c r="AD185" s="4"/>
    </row>
    <row r="186" spans="1:31" ht="17.100000000000001" customHeight="1">
      <c r="C186" s="239"/>
      <c r="D186" s="239"/>
      <c r="E186" s="239"/>
      <c r="F186" s="239"/>
      <c r="G186" s="239"/>
      <c r="H186" s="239"/>
      <c r="I186" s="239"/>
      <c r="J186" s="239"/>
      <c r="K186" s="239"/>
      <c r="L186" s="239"/>
      <c r="M186" s="239"/>
      <c r="N186" s="239"/>
      <c r="O186" s="239"/>
      <c r="P186" s="239"/>
      <c r="Q186" s="239"/>
      <c r="S186" s="4"/>
      <c r="T186" s="4"/>
      <c r="U186" s="4"/>
      <c r="V186" s="4"/>
      <c r="W186" s="4"/>
      <c r="X186" s="4"/>
      <c r="Y186" s="4"/>
      <c r="Z186" s="4"/>
      <c r="AA186" s="4"/>
      <c r="AB186" s="4"/>
      <c r="AC186" s="4"/>
      <c r="AD186" s="4"/>
    </row>
    <row r="188" spans="1:31" ht="17.100000000000001" customHeight="1">
      <c r="C188" s="241" t="s">
        <v>122</v>
      </c>
      <c r="D188" s="241"/>
      <c r="E188" s="241"/>
      <c r="F188" s="241"/>
      <c r="G188" s="241"/>
      <c r="H188" s="241"/>
      <c r="I188" s="241"/>
      <c r="J188" s="241"/>
      <c r="K188" s="241"/>
      <c r="L188" s="241"/>
      <c r="M188" s="241"/>
      <c r="N188" s="241"/>
      <c r="O188" s="241"/>
      <c r="P188" s="241"/>
      <c r="Q188" s="241"/>
      <c r="R188" s="242"/>
      <c r="S188" s="242"/>
      <c r="T188" s="242"/>
      <c r="U188" s="242"/>
      <c r="V188" s="242"/>
      <c r="W188" s="242"/>
      <c r="X188" s="242"/>
      <c r="Z188" s="242"/>
      <c r="AB188" s="242"/>
    </row>
    <row r="189" spans="1:31" ht="17.100000000000001" customHeight="1">
      <c r="C189" s="243" t="s">
        <v>122</v>
      </c>
      <c r="D189" s="243"/>
      <c r="E189" s="243"/>
      <c r="F189" s="243"/>
      <c r="G189" s="243"/>
      <c r="H189" s="243"/>
      <c r="I189" s="243"/>
      <c r="J189" s="243"/>
      <c r="K189" s="243"/>
      <c r="L189" s="243"/>
      <c r="M189" s="243"/>
      <c r="N189" s="243"/>
      <c r="O189" s="243"/>
      <c r="P189" s="243"/>
      <c r="Q189" s="243"/>
      <c r="R189" s="242" t="s">
        <v>122</v>
      </c>
      <c r="S189" s="242" t="s">
        <v>122</v>
      </c>
      <c r="T189" s="242"/>
      <c r="U189" s="242" t="s">
        <v>122</v>
      </c>
      <c r="V189" s="242"/>
      <c r="W189" s="242" t="s">
        <v>122</v>
      </c>
      <c r="X189" s="242"/>
      <c r="Z189" s="242"/>
      <c r="AB189" s="242"/>
    </row>
    <row r="190" spans="1:31" ht="17.100000000000001" customHeight="1">
      <c r="C190" s="243" t="s">
        <v>122</v>
      </c>
      <c r="D190" s="243"/>
      <c r="E190" s="243"/>
      <c r="F190" s="243"/>
      <c r="G190" s="243"/>
      <c r="H190" s="243"/>
      <c r="I190" s="243"/>
      <c r="J190" s="243"/>
      <c r="K190" s="243"/>
      <c r="L190" s="243"/>
      <c r="M190" s="243"/>
      <c r="N190" s="243"/>
      <c r="O190" s="243"/>
      <c r="P190" s="243"/>
      <c r="Q190" s="243"/>
      <c r="R190" s="242" t="s">
        <v>122</v>
      </c>
      <c r="S190" s="242" t="s">
        <v>122</v>
      </c>
      <c r="T190" s="242"/>
      <c r="U190" s="242" t="s">
        <v>122</v>
      </c>
      <c r="V190" s="242"/>
      <c r="W190" s="242" t="s">
        <v>122</v>
      </c>
      <c r="X190" s="242"/>
      <c r="Z190" s="242"/>
      <c r="AB190" s="242"/>
    </row>
    <row r="191" spans="1:31" ht="17.100000000000001" customHeight="1">
      <c r="C191" s="243" t="s">
        <v>122</v>
      </c>
      <c r="D191" s="243"/>
      <c r="E191" s="243"/>
      <c r="F191" s="243"/>
      <c r="G191" s="243"/>
      <c r="H191" s="243"/>
      <c r="I191" s="243"/>
      <c r="J191" s="243"/>
      <c r="K191" s="243"/>
      <c r="L191" s="243"/>
      <c r="M191" s="243"/>
      <c r="N191" s="243"/>
      <c r="O191" s="243"/>
      <c r="P191" s="243"/>
      <c r="Q191" s="243"/>
      <c r="R191" s="242"/>
      <c r="S191" s="242"/>
      <c r="T191" s="242"/>
      <c r="U191" s="242"/>
      <c r="V191" s="242"/>
      <c r="W191" s="242" t="s">
        <v>122</v>
      </c>
      <c r="X191" s="242"/>
      <c r="Z191" s="242"/>
      <c r="AB191" s="242"/>
    </row>
    <row r="192" spans="1:31" ht="17.100000000000001" customHeight="1">
      <c r="C192" s="243"/>
      <c r="D192" s="243"/>
      <c r="E192" s="243"/>
      <c r="F192" s="243"/>
      <c r="G192" s="243"/>
      <c r="H192" s="243"/>
      <c r="I192" s="243"/>
      <c r="J192" s="243"/>
      <c r="K192" s="243"/>
      <c r="L192" s="243"/>
      <c r="M192" s="243"/>
      <c r="N192" s="243"/>
      <c r="O192" s="243"/>
      <c r="P192" s="243"/>
      <c r="Q192" s="243"/>
      <c r="R192" s="242" t="s">
        <v>122</v>
      </c>
      <c r="S192" s="242" t="s">
        <v>122</v>
      </c>
      <c r="T192" s="242"/>
      <c r="U192" s="242" t="s">
        <v>122</v>
      </c>
      <c r="V192" s="242"/>
      <c r="W192" s="242" t="s">
        <v>122</v>
      </c>
      <c r="X192" s="242"/>
      <c r="Z192" s="242"/>
      <c r="AB192" s="242"/>
    </row>
  </sheetData>
  <mergeCells count="734">
    <mergeCell ref="D1:R1"/>
    <mergeCell ref="C172:R172"/>
    <mergeCell ref="U174:V174"/>
    <mergeCell ref="W174:X174"/>
    <mergeCell ref="Y174:Z174"/>
    <mergeCell ref="AA174:AB174"/>
    <mergeCell ref="E25:O25"/>
    <mergeCell ref="E30:O30"/>
    <mergeCell ref="E33:N33"/>
    <mergeCell ref="E35:O35"/>
    <mergeCell ref="E41:N41"/>
    <mergeCell ref="D57:N57"/>
    <mergeCell ref="E51:O51"/>
    <mergeCell ref="D62:D65"/>
    <mergeCell ref="D66:D69"/>
    <mergeCell ref="W118:X118"/>
    <mergeCell ref="W120:X120"/>
    <mergeCell ref="Y120:Z120"/>
    <mergeCell ref="Y108:Z108"/>
    <mergeCell ref="D85:D88"/>
    <mergeCell ref="D89:D92"/>
    <mergeCell ref="D93:D96"/>
    <mergeCell ref="D97:D100"/>
    <mergeCell ref="D101:D104"/>
    <mergeCell ref="E12:O12"/>
    <mergeCell ref="O41:R41"/>
    <mergeCell ref="E28:O28"/>
    <mergeCell ref="E36:O36"/>
    <mergeCell ref="E43:O43"/>
    <mergeCell ref="U180:V180"/>
    <mergeCell ref="U173:V173"/>
    <mergeCell ref="W173:X173"/>
    <mergeCell ref="U112:V112"/>
    <mergeCell ref="U89:V89"/>
    <mergeCell ref="S90:T90"/>
    <mergeCell ref="U90:V90"/>
    <mergeCell ref="W115:X115"/>
    <mergeCell ref="S165:T165"/>
    <mergeCell ref="S154:T154"/>
    <mergeCell ref="S151:T151"/>
    <mergeCell ref="U164:V164"/>
    <mergeCell ref="S164:T164"/>
    <mergeCell ref="U150:V150"/>
    <mergeCell ref="U161:V161"/>
    <mergeCell ref="W161:X161"/>
    <mergeCell ref="S150:T150"/>
    <mergeCell ref="S152:T152"/>
    <mergeCell ref="H166:O166"/>
    <mergeCell ref="Y173:Z173"/>
    <mergeCell ref="AA173:AB173"/>
    <mergeCell ref="C173:R173"/>
    <mergeCell ref="C174:R174"/>
    <mergeCell ref="E179:R179"/>
    <mergeCell ref="AA178:AB178"/>
    <mergeCell ref="AA180:AB180"/>
    <mergeCell ref="S153:T153"/>
    <mergeCell ref="U122:V122"/>
    <mergeCell ref="S127:T127"/>
    <mergeCell ref="S129:T129"/>
    <mergeCell ref="U125:V125"/>
    <mergeCell ref="U176:V176"/>
    <mergeCell ref="W176:X176"/>
    <mergeCell ref="Y176:Z176"/>
    <mergeCell ref="U163:V163"/>
    <mergeCell ref="W163:X163"/>
    <mergeCell ref="Y163:Z163"/>
    <mergeCell ref="S162:T162"/>
    <mergeCell ref="U162:V162"/>
    <mergeCell ref="W162:X162"/>
    <mergeCell ref="Y162:Z162"/>
    <mergeCell ref="S173:T173"/>
    <mergeCell ref="S174:T174"/>
    <mergeCell ref="Y161:Z161"/>
    <mergeCell ref="U159:V159"/>
    <mergeCell ref="Y154:Z154"/>
    <mergeCell ref="U171:V171"/>
    <mergeCell ref="W171:X171"/>
    <mergeCell ref="Y171:Z171"/>
    <mergeCell ref="S180:T180"/>
    <mergeCell ref="S178:T178"/>
    <mergeCell ref="S157:T157"/>
    <mergeCell ref="S159:T159"/>
    <mergeCell ref="S171:T171"/>
    <mergeCell ref="S176:T176"/>
    <mergeCell ref="S161:T161"/>
    <mergeCell ref="S163:T163"/>
    <mergeCell ref="S155:T155"/>
    <mergeCell ref="U178:V178"/>
    <mergeCell ref="W178:X178"/>
    <mergeCell ref="Y178:Z178"/>
    <mergeCell ref="U157:V157"/>
    <mergeCell ref="U155:V155"/>
    <mergeCell ref="Y157:Z157"/>
    <mergeCell ref="W157:X157"/>
    <mergeCell ref="W164:X164"/>
    <mergeCell ref="Y164:Z164"/>
    <mergeCell ref="AA152:AB152"/>
    <mergeCell ref="U147:V147"/>
    <mergeCell ref="W149:X149"/>
    <mergeCell ref="Y113:Z113"/>
    <mergeCell ref="Y118:Z118"/>
    <mergeCell ref="U127:V127"/>
    <mergeCell ref="U129:V129"/>
    <mergeCell ref="W127:X127"/>
    <mergeCell ref="W129:X129"/>
    <mergeCell ref="Y146:Z146"/>
    <mergeCell ref="W146:X146"/>
    <mergeCell ref="W139:X139"/>
    <mergeCell ref="U149:V149"/>
    <mergeCell ref="AA146:AB146"/>
    <mergeCell ref="AA147:AB147"/>
    <mergeCell ref="Y129:Z129"/>
    <mergeCell ref="U151:V151"/>
    <mergeCell ref="W151:X151"/>
    <mergeCell ref="Y151:Z151"/>
    <mergeCell ref="W150:X150"/>
    <mergeCell ref="Y150:Z150"/>
    <mergeCell ref="W147:X147"/>
    <mergeCell ref="Y136:Z136"/>
    <mergeCell ref="W125:X125"/>
    <mergeCell ref="Y125:Z125"/>
    <mergeCell ref="W113:X113"/>
    <mergeCell ref="Y124:Z124"/>
    <mergeCell ref="Y147:Z147"/>
    <mergeCell ref="W112:X112"/>
    <mergeCell ref="Y127:Z127"/>
    <mergeCell ref="Y134:Z134"/>
    <mergeCell ref="W134:X134"/>
    <mergeCell ref="U85:V85"/>
    <mergeCell ref="Y106:Z106"/>
    <mergeCell ref="W136:X136"/>
    <mergeCell ref="Y115:Z115"/>
    <mergeCell ref="Y117:Z117"/>
    <mergeCell ref="U117:V117"/>
    <mergeCell ref="U118:V118"/>
    <mergeCell ref="Y137:Z137"/>
    <mergeCell ref="Y141:Z141"/>
    <mergeCell ref="Y142:Z142"/>
    <mergeCell ref="Y143:Z143"/>
    <mergeCell ref="U101:V101"/>
    <mergeCell ref="U111:V111"/>
    <mergeCell ref="U104:V104"/>
    <mergeCell ref="U137:V137"/>
    <mergeCell ref="W137:X137"/>
    <mergeCell ref="E120:R120"/>
    <mergeCell ref="C116:D116"/>
    <mergeCell ref="E126:R126"/>
    <mergeCell ref="O134:R134"/>
    <mergeCell ref="S120:T120"/>
    <mergeCell ref="O117:R117"/>
    <mergeCell ref="I129:Q129"/>
    <mergeCell ref="C140:R140"/>
    <mergeCell ref="C141:D141"/>
    <mergeCell ref="S117:T117"/>
    <mergeCell ref="S136:T136"/>
    <mergeCell ref="S138:T138"/>
    <mergeCell ref="S139:T139"/>
    <mergeCell ref="E119:R119"/>
    <mergeCell ref="C121:D121"/>
    <mergeCell ref="E121:R121"/>
    <mergeCell ref="S121:T121"/>
    <mergeCell ref="C122:D122"/>
    <mergeCell ref="E122:R122"/>
    <mergeCell ref="S122:T122"/>
    <mergeCell ref="C137:P137"/>
    <mergeCell ref="S137:T137"/>
    <mergeCell ref="C127:R127"/>
    <mergeCell ref="C129:H129"/>
    <mergeCell ref="C168:D168"/>
    <mergeCell ref="C169:D169"/>
    <mergeCell ref="H170:O170"/>
    <mergeCell ref="C163:R163"/>
    <mergeCell ref="C161:R161"/>
    <mergeCell ref="E168:G168"/>
    <mergeCell ref="E169:G169"/>
    <mergeCell ref="E170:G170"/>
    <mergeCell ref="H165:O165"/>
    <mergeCell ref="H167:O167"/>
    <mergeCell ref="H168:O168"/>
    <mergeCell ref="H169:O169"/>
    <mergeCell ref="U79:V79"/>
    <mergeCell ref="Y71:Z71"/>
    <mergeCell ref="U74:V74"/>
    <mergeCell ref="Y66:Z66"/>
    <mergeCell ref="Y69:Z69"/>
    <mergeCell ref="U92:V92"/>
    <mergeCell ref="W159:X159"/>
    <mergeCell ref="Y159:Z159"/>
    <mergeCell ref="W155:X155"/>
    <mergeCell ref="Y155:Z155"/>
    <mergeCell ref="U154:V154"/>
    <mergeCell ref="U138:V138"/>
    <mergeCell ref="U139:V139"/>
    <mergeCell ref="U146:V146"/>
    <mergeCell ref="U134:V134"/>
    <mergeCell ref="Y76:Z76"/>
    <mergeCell ref="U109:V109"/>
    <mergeCell ref="W109:X109"/>
    <mergeCell ref="W122:X122"/>
    <mergeCell ref="U124:V124"/>
    <mergeCell ref="W124:X124"/>
    <mergeCell ref="U148:V148"/>
    <mergeCell ref="W148:X148"/>
    <mergeCell ref="Y148:Z148"/>
    <mergeCell ref="E83:N83"/>
    <mergeCell ref="E111:R111"/>
    <mergeCell ref="S111:T111"/>
    <mergeCell ref="S109:T109"/>
    <mergeCell ref="Y109:Z109"/>
    <mergeCell ref="Y111:Z111"/>
    <mergeCell ref="O105:R105"/>
    <mergeCell ref="E116:R116"/>
    <mergeCell ref="S116:T116"/>
    <mergeCell ref="U105:V105"/>
    <mergeCell ref="W105:X105"/>
    <mergeCell ref="U96:V96"/>
    <mergeCell ref="U110:V110"/>
    <mergeCell ref="Y105:Z105"/>
    <mergeCell ref="Y87:Z87"/>
    <mergeCell ref="W90:X90"/>
    <mergeCell ref="Y90:Z90"/>
    <mergeCell ref="O113:R113"/>
    <mergeCell ref="S113:T113"/>
    <mergeCell ref="O93:O96"/>
    <mergeCell ref="W92:X92"/>
    <mergeCell ref="Y92:Z92"/>
    <mergeCell ref="U103:V103"/>
    <mergeCell ref="E112:R112"/>
    <mergeCell ref="W121:X121"/>
    <mergeCell ref="W138:X138"/>
    <mergeCell ref="U136:V136"/>
    <mergeCell ref="E131:O131"/>
    <mergeCell ref="C135:P135"/>
    <mergeCell ref="E133:O133"/>
    <mergeCell ref="S63:T63"/>
    <mergeCell ref="S80:T80"/>
    <mergeCell ref="S108:T108"/>
    <mergeCell ref="S82:T82"/>
    <mergeCell ref="E110:R110"/>
    <mergeCell ref="S86:T86"/>
    <mergeCell ref="S97:T97"/>
    <mergeCell ref="E132:O132"/>
    <mergeCell ref="D74:D77"/>
    <mergeCell ref="D78:D81"/>
    <mergeCell ref="C112:D112"/>
    <mergeCell ref="C111:D111"/>
    <mergeCell ref="C110:D110"/>
    <mergeCell ref="C109:D109"/>
    <mergeCell ref="S101:T101"/>
    <mergeCell ref="S104:T104"/>
    <mergeCell ref="S105:T105"/>
    <mergeCell ref="S89:T89"/>
    <mergeCell ref="E52:O52"/>
    <mergeCell ref="E53:O53"/>
    <mergeCell ref="O82:R82"/>
    <mergeCell ref="E45:O45"/>
    <mergeCell ref="E46:O46"/>
    <mergeCell ref="E47:O47"/>
    <mergeCell ref="E42:O42"/>
    <mergeCell ref="E37:O37"/>
    <mergeCell ref="E38:O38"/>
    <mergeCell ref="E39:O39"/>
    <mergeCell ref="E40:O40"/>
    <mergeCell ref="C59:R59"/>
    <mergeCell ref="D70:D73"/>
    <mergeCell ref="S79:T79"/>
    <mergeCell ref="S103:T103"/>
    <mergeCell ref="O62:O65"/>
    <mergeCell ref="S62:T62"/>
    <mergeCell ref="A113:A114"/>
    <mergeCell ref="C120:D120"/>
    <mergeCell ref="C119:D119"/>
    <mergeCell ref="C115:D115"/>
    <mergeCell ref="C114:D114"/>
    <mergeCell ref="C107:D107"/>
    <mergeCell ref="C108:D108"/>
    <mergeCell ref="E107:R107"/>
    <mergeCell ref="S66:T66"/>
    <mergeCell ref="E114:R114"/>
    <mergeCell ref="E115:R115"/>
    <mergeCell ref="S106:T106"/>
    <mergeCell ref="O89:O92"/>
    <mergeCell ref="C106:R106"/>
    <mergeCell ref="O101:O104"/>
    <mergeCell ref="O97:O100"/>
    <mergeCell ref="E108:R108"/>
    <mergeCell ref="S96:T96"/>
    <mergeCell ref="S98:T98"/>
    <mergeCell ref="E109:R109"/>
    <mergeCell ref="AD1:AE1"/>
    <mergeCell ref="AD2:AE2"/>
    <mergeCell ref="W58:X58"/>
    <mergeCell ref="Y58:Z58"/>
    <mergeCell ref="AD3:AE3"/>
    <mergeCell ref="S34:T34"/>
    <mergeCell ref="U34:V34"/>
    <mergeCell ref="W34:X34"/>
    <mergeCell ref="Y34:Z34"/>
    <mergeCell ref="S58:T58"/>
    <mergeCell ref="U58:V58"/>
    <mergeCell ref="W57:X57"/>
    <mergeCell ref="W33:X33"/>
    <mergeCell ref="Y33:Z33"/>
    <mergeCell ref="W41:X41"/>
    <mergeCell ref="Y41:Z41"/>
    <mergeCell ref="S57:T57"/>
    <mergeCell ref="S6:T6"/>
    <mergeCell ref="U6:V6"/>
    <mergeCell ref="W6:X6"/>
    <mergeCell ref="Y6:Z6"/>
    <mergeCell ref="S7:T7"/>
    <mergeCell ref="U7:V7"/>
    <mergeCell ref="W7:X7"/>
    <mergeCell ref="C125:R125"/>
    <mergeCell ref="S125:T125"/>
    <mergeCell ref="C123:D123"/>
    <mergeCell ref="E123:R123"/>
    <mergeCell ref="C124:D124"/>
    <mergeCell ref="S124:T124"/>
    <mergeCell ref="D139:R139"/>
    <mergeCell ref="E128:R128"/>
    <mergeCell ref="E124:R124"/>
    <mergeCell ref="O138:R138"/>
    <mergeCell ref="C136:P136"/>
    <mergeCell ref="S134:T134"/>
    <mergeCell ref="S118:T118"/>
    <mergeCell ref="S9:T9"/>
    <mergeCell ref="U9:V9"/>
    <mergeCell ref="W9:X9"/>
    <mergeCell ref="Y9:Z9"/>
    <mergeCell ref="S17:T17"/>
    <mergeCell ref="U17:V17"/>
    <mergeCell ref="W17:X17"/>
    <mergeCell ref="Y17:Z17"/>
    <mergeCell ref="S85:T85"/>
    <mergeCell ref="U115:V115"/>
    <mergeCell ref="W59:X59"/>
    <mergeCell ref="S81:T81"/>
    <mergeCell ref="U81:V81"/>
    <mergeCell ref="W81:X81"/>
    <mergeCell ref="Y116:Z116"/>
    <mergeCell ref="U108:V108"/>
    <mergeCell ref="W108:X108"/>
    <mergeCell ref="U93:V93"/>
    <mergeCell ref="W93:X93"/>
    <mergeCell ref="S33:T33"/>
    <mergeCell ref="S68:T68"/>
    <mergeCell ref="U106:V106"/>
    <mergeCell ref="W64:X64"/>
    <mergeCell ref="AA138:AB138"/>
    <mergeCell ref="AA116:AB116"/>
    <mergeCell ref="Y112:Z112"/>
    <mergeCell ref="Y131:Z131"/>
    <mergeCell ref="W131:X131"/>
    <mergeCell ref="U131:V131"/>
    <mergeCell ref="S131:T131"/>
    <mergeCell ref="Y57:Z57"/>
    <mergeCell ref="U113:V113"/>
    <mergeCell ref="S115:T115"/>
    <mergeCell ref="Y121:Z121"/>
    <mergeCell ref="U120:V120"/>
    <mergeCell ref="U121:V121"/>
    <mergeCell ref="S123:T123"/>
    <mergeCell ref="U123:V123"/>
    <mergeCell ref="W123:X123"/>
    <mergeCell ref="Y123:Z123"/>
    <mergeCell ref="W117:X117"/>
    <mergeCell ref="AA125:AB125"/>
    <mergeCell ref="AA127:AB127"/>
    <mergeCell ref="AA129:AB129"/>
    <mergeCell ref="AA131:AB131"/>
    <mergeCell ref="Y96:Z96"/>
    <mergeCell ref="AA96:AB96"/>
    <mergeCell ref="AA159:AB159"/>
    <mergeCell ref="AA134:AB134"/>
    <mergeCell ref="AA113:AB113"/>
    <mergeCell ref="AC8:AC9"/>
    <mergeCell ref="AA108:AB108"/>
    <mergeCell ref="AA151:AB151"/>
    <mergeCell ref="U165:V165"/>
    <mergeCell ref="W165:X165"/>
    <mergeCell ref="Y165:Z165"/>
    <mergeCell ref="U152:V152"/>
    <mergeCell ref="W152:X152"/>
    <mergeCell ref="Y152:Z152"/>
    <mergeCell ref="U153:V153"/>
    <mergeCell ref="W153:X153"/>
    <mergeCell ref="Y153:Z153"/>
    <mergeCell ref="AA153:AB153"/>
    <mergeCell ref="W154:X154"/>
    <mergeCell ref="Y122:Z122"/>
    <mergeCell ref="Y138:Z138"/>
    <mergeCell ref="Y139:Z139"/>
    <mergeCell ref="AA161:AB161"/>
    <mergeCell ref="AA162:AB162"/>
    <mergeCell ref="AA115:AB115"/>
    <mergeCell ref="AA136:AB136"/>
    <mergeCell ref="AA123:AB123"/>
    <mergeCell ref="W180:X180"/>
    <mergeCell ref="Y180:Z180"/>
    <mergeCell ref="AA6:AB6"/>
    <mergeCell ref="AA7:AB7"/>
    <mergeCell ref="AA8:AB8"/>
    <mergeCell ref="AA9:AB9"/>
    <mergeCell ref="AA17:AB17"/>
    <mergeCell ref="AA33:AB33"/>
    <mergeCell ref="AA34:AB34"/>
    <mergeCell ref="AA41:AB41"/>
    <mergeCell ref="AA57:AB57"/>
    <mergeCell ref="AA58:AB58"/>
    <mergeCell ref="AA59:AB59"/>
    <mergeCell ref="AA62:AB62"/>
    <mergeCell ref="AA63:AB63"/>
    <mergeCell ref="AA79:AB79"/>
    <mergeCell ref="AA82:AB82"/>
    <mergeCell ref="AA165:AB165"/>
    <mergeCell ref="AA171:AB171"/>
    <mergeCell ref="AA176:AB176"/>
    <mergeCell ref="AA154:AB154"/>
    <mergeCell ref="AA155:AB155"/>
    <mergeCell ref="AA157:AB157"/>
    <mergeCell ref="AA124:AB124"/>
    <mergeCell ref="AA137:AB137"/>
    <mergeCell ref="AA163:AB163"/>
    <mergeCell ref="AA164:AB164"/>
    <mergeCell ref="AA111:AB111"/>
    <mergeCell ref="AA85:AB85"/>
    <mergeCell ref="AA158:AB158"/>
    <mergeCell ref="AA144:AB144"/>
    <mergeCell ref="Y110:Z110"/>
    <mergeCell ref="Y104:Z104"/>
    <mergeCell ref="AA104:AB104"/>
    <mergeCell ref="AA90:AB90"/>
    <mergeCell ref="AA141:AB141"/>
    <mergeCell ref="AA142:AB142"/>
    <mergeCell ref="AA143:AB143"/>
    <mergeCell ref="AA139:AB139"/>
    <mergeCell ref="AA148:AB148"/>
    <mergeCell ref="AA149:AB149"/>
    <mergeCell ref="AA150:AB150"/>
    <mergeCell ref="AA117:AB117"/>
    <mergeCell ref="AA118:AB118"/>
    <mergeCell ref="AA120:AB120"/>
    <mergeCell ref="AA121:AB121"/>
    <mergeCell ref="AA122:AB122"/>
    <mergeCell ref="W158:X158"/>
    <mergeCell ref="Y158:Z158"/>
    <mergeCell ref="C159:R159"/>
    <mergeCell ref="C144:N144"/>
    <mergeCell ref="O144:R144"/>
    <mergeCell ref="S144:T144"/>
    <mergeCell ref="U144:V144"/>
    <mergeCell ref="W144:X144"/>
    <mergeCell ref="Y144:Z144"/>
    <mergeCell ref="C145:R145"/>
    <mergeCell ref="D146:R146"/>
    <mergeCell ref="D150:R150"/>
    <mergeCell ref="D152:R152"/>
    <mergeCell ref="D147:R147"/>
    <mergeCell ref="S146:T146"/>
    <mergeCell ref="Y149:Z149"/>
    <mergeCell ref="S147:T147"/>
    <mergeCell ref="D149:R149"/>
    <mergeCell ref="S149:T149"/>
    <mergeCell ref="AA106:AB106"/>
    <mergeCell ref="AA112:AB112"/>
    <mergeCell ref="AA110:AB110"/>
    <mergeCell ref="Y93:Z93"/>
    <mergeCell ref="AA93:AB93"/>
    <mergeCell ref="Y95:Z95"/>
    <mergeCell ref="AA95:AB95"/>
    <mergeCell ref="W96:X96"/>
    <mergeCell ref="Y99:Z99"/>
    <mergeCell ref="AA99:AB99"/>
    <mergeCell ref="AA105:AB105"/>
    <mergeCell ref="Y98:Z98"/>
    <mergeCell ref="AA109:AB109"/>
    <mergeCell ref="AA98:AB98"/>
    <mergeCell ref="Y100:Z100"/>
    <mergeCell ref="AA100:AB100"/>
    <mergeCell ref="W110:X110"/>
    <mergeCell ref="AA103:AB103"/>
    <mergeCell ref="Y103:Z103"/>
    <mergeCell ref="W106:X106"/>
    <mergeCell ref="W103:X103"/>
    <mergeCell ref="W101:X101"/>
    <mergeCell ref="W111:X111"/>
    <mergeCell ref="W104:X104"/>
    <mergeCell ref="AA69:AB69"/>
    <mergeCell ref="O78:O81"/>
    <mergeCell ref="S67:T67"/>
    <mergeCell ref="U67:V67"/>
    <mergeCell ref="W67:X67"/>
    <mergeCell ref="Y67:Z67"/>
    <mergeCell ref="AA67:AB67"/>
    <mergeCell ref="O74:O77"/>
    <mergeCell ref="Y79:Z79"/>
    <mergeCell ref="Y80:Z80"/>
    <mergeCell ref="Y68:Z68"/>
    <mergeCell ref="AA71:AB71"/>
    <mergeCell ref="AA73:AB73"/>
    <mergeCell ref="W74:X74"/>
    <mergeCell ref="S69:T69"/>
    <mergeCell ref="U69:V69"/>
    <mergeCell ref="W69:X69"/>
    <mergeCell ref="AA68:AB68"/>
    <mergeCell ref="S76:T76"/>
    <mergeCell ref="W79:X79"/>
    <mergeCell ref="W80:X80"/>
    <mergeCell ref="U68:V68"/>
    <mergeCell ref="U76:V76"/>
    <mergeCell ref="W76:X76"/>
    <mergeCell ref="W66:X66"/>
    <mergeCell ref="O70:O73"/>
    <mergeCell ref="O66:O69"/>
    <mergeCell ref="E26:O26"/>
    <mergeCell ref="E17:N17"/>
    <mergeCell ref="U59:V59"/>
    <mergeCell ref="W62:X62"/>
    <mergeCell ref="W63:X63"/>
    <mergeCell ref="U71:V71"/>
    <mergeCell ref="W71:X71"/>
    <mergeCell ref="W68:X68"/>
    <mergeCell ref="E54:O54"/>
    <mergeCell ref="E19:O19"/>
    <mergeCell ref="E18:R18"/>
    <mergeCell ref="O17:R17"/>
    <mergeCell ref="U57:V57"/>
    <mergeCell ref="U41:V41"/>
    <mergeCell ref="C58:R58"/>
    <mergeCell ref="S59:T59"/>
    <mergeCell ref="E60:N60"/>
    <mergeCell ref="U66:V66"/>
    <mergeCell ref="D55:P55"/>
    <mergeCell ref="E31:O31"/>
    <mergeCell ref="E32:O32"/>
    <mergeCell ref="AA65:AB65"/>
    <mergeCell ref="S64:T64"/>
    <mergeCell ref="E21:O21"/>
    <mergeCell ref="E22:O22"/>
    <mergeCell ref="E23:O23"/>
    <mergeCell ref="E24:O24"/>
    <mergeCell ref="E13:O13"/>
    <mergeCell ref="E14:O14"/>
    <mergeCell ref="E15:O15"/>
    <mergeCell ref="E16:O16"/>
    <mergeCell ref="U62:V62"/>
    <mergeCell ref="U63:V63"/>
    <mergeCell ref="Y62:Z62"/>
    <mergeCell ref="Y63:Z63"/>
    <mergeCell ref="Y59:Z59"/>
    <mergeCell ref="U33:V33"/>
    <mergeCell ref="S41:T41"/>
    <mergeCell ref="O57:R57"/>
    <mergeCell ref="O33:R33"/>
    <mergeCell ref="S65:T65"/>
    <mergeCell ref="U65:V65"/>
    <mergeCell ref="W65:X65"/>
    <mergeCell ref="Y65:Z65"/>
    <mergeCell ref="U64:V64"/>
    <mergeCell ref="Y8:Z8"/>
    <mergeCell ref="D2:I2"/>
    <mergeCell ref="D4:I4"/>
    <mergeCell ref="D3:I3"/>
    <mergeCell ref="D5:I5"/>
    <mergeCell ref="D6:I6"/>
    <mergeCell ref="D7:I7"/>
    <mergeCell ref="D56:P56"/>
    <mergeCell ref="C34:R34"/>
    <mergeCell ref="E44:O44"/>
    <mergeCell ref="W8:X8"/>
    <mergeCell ref="E48:O48"/>
    <mergeCell ref="E49:O49"/>
    <mergeCell ref="E50:O50"/>
    <mergeCell ref="E20:O20"/>
    <mergeCell ref="E27:O27"/>
    <mergeCell ref="E29:O29"/>
    <mergeCell ref="Y7:Z7"/>
    <mergeCell ref="S8:T8"/>
    <mergeCell ref="U8:V8"/>
    <mergeCell ref="E8:I8"/>
    <mergeCell ref="E9:I9"/>
    <mergeCell ref="E11:O11"/>
    <mergeCell ref="E10:O10"/>
    <mergeCell ref="AA66:AB66"/>
    <mergeCell ref="S70:T70"/>
    <mergeCell ref="U70:V70"/>
    <mergeCell ref="W70:X70"/>
    <mergeCell ref="Y70:Z70"/>
    <mergeCell ref="AA70:AB70"/>
    <mergeCell ref="Y64:Z64"/>
    <mergeCell ref="AA64:AB64"/>
    <mergeCell ref="S75:T75"/>
    <mergeCell ref="U75:V75"/>
    <mergeCell ref="W75:X75"/>
    <mergeCell ref="Y75:Z75"/>
    <mergeCell ref="AA75:AB75"/>
    <mergeCell ref="S72:T72"/>
    <mergeCell ref="U72:V72"/>
    <mergeCell ref="W72:X72"/>
    <mergeCell ref="Y72:Z72"/>
    <mergeCell ref="AA72:AB72"/>
    <mergeCell ref="S73:T73"/>
    <mergeCell ref="U73:V73"/>
    <mergeCell ref="W73:X73"/>
    <mergeCell ref="Y73:Z73"/>
    <mergeCell ref="S74:T74"/>
    <mergeCell ref="S71:T71"/>
    <mergeCell ref="AA76:AB76"/>
    <mergeCell ref="S77:T77"/>
    <mergeCell ref="U77:V77"/>
    <mergeCell ref="W77:X77"/>
    <mergeCell ref="Y77:Z77"/>
    <mergeCell ref="AA77:AB77"/>
    <mergeCell ref="Y74:Z74"/>
    <mergeCell ref="AA74:AB74"/>
    <mergeCell ref="O85:O88"/>
    <mergeCell ref="S78:T78"/>
    <mergeCell ref="U78:V78"/>
    <mergeCell ref="W78:X78"/>
    <mergeCell ref="Y78:Z78"/>
    <mergeCell ref="AA78:AB78"/>
    <mergeCell ref="S87:T87"/>
    <mergeCell ref="U87:V87"/>
    <mergeCell ref="W87:X87"/>
    <mergeCell ref="S88:T88"/>
    <mergeCell ref="U88:V88"/>
    <mergeCell ref="W88:X88"/>
    <mergeCell ref="Y88:Z88"/>
    <mergeCell ref="AA88:AB88"/>
    <mergeCell ref="Y81:Z81"/>
    <mergeCell ref="U80:V80"/>
    <mergeCell ref="AA80:AB80"/>
    <mergeCell ref="AA81:AB81"/>
    <mergeCell ref="U82:V82"/>
    <mergeCell ref="AA87:AB87"/>
    <mergeCell ref="S91:T91"/>
    <mergeCell ref="U91:V91"/>
    <mergeCell ref="W91:X91"/>
    <mergeCell ref="Y91:Z91"/>
    <mergeCell ref="AA91:AB91"/>
    <mergeCell ref="W89:X89"/>
    <mergeCell ref="U86:V86"/>
    <mergeCell ref="W86:X86"/>
    <mergeCell ref="Y86:Z86"/>
    <mergeCell ref="AA86:AB86"/>
    <mergeCell ref="Y89:Z89"/>
    <mergeCell ref="AA89:AB89"/>
    <mergeCell ref="W82:X82"/>
    <mergeCell ref="Y82:Z82"/>
    <mergeCell ref="W85:X85"/>
    <mergeCell ref="Y85:Z85"/>
    <mergeCell ref="AA92:AB92"/>
    <mergeCell ref="S93:T93"/>
    <mergeCell ref="S92:T92"/>
    <mergeCell ref="Y102:Z102"/>
    <mergeCell ref="AA102:AB102"/>
    <mergeCell ref="U97:V97"/>
    <mergeCell ref="W97:X97"/>
    <mergeCell ref="Y97:Z97"/>
    <mergeCell ref="AA97:AB97"/>
    <mergeCell ref="S94:T94"/>
    <mergeCell ref="U94:V94"/>
    <mergeCell ref="W94:X94"/>
    <mergeCell ref="Y94:Z94"/>
    <mergeCell ref="AA94:AB94"/>
    <mergeCell ref="S95:T95"/>
    <mergeCell ref="U95:V95"/>
    <mergeCell ref="W95:X95"/>
    <mergeCell ref="U98:V98"/>
    <mergeCell ref="W98:X98"/>
    <mergeCell ref="Y101:Z101"/>
    <mergeCell ref="AA101:AB101"/>
    <mergeCell ref="S99:T99"/>
    <mergeCell ref="U99:V99"/>
    <mergeCell ref="W99:X99"/>
    <mergeCell ref="S102:T102"/>
    <mergeCell ref="U102:V102"/>
    <mergeCell ref="W102:X102"/>
    <mergeCell ref="S100:T100"/>
    <mergeCell ref="U100:V100"/>
    <mergeCell ref="W100:X100"/>
    <mergeCell ref="S110:T110"/>
    <mergeCell ref="U116:V116"/>
    <mergeCell ref="W116:X116"/>
    <mergeCell ref="S112:T112"/>
    <mergeCell ref="C171:R171"/>
    <mergeCell ref="C176:R176"/>
    <mergeCell ref="C178:R178"/>
    <mergeCell ref="E167:G167"/>
    <mergeCell ref="E141:R141"/>
    <mergeCell ref="S141:T141"/>
    <mergeCell ref="U141:V141"/>
    <mergeCell ref="W141:X141"/>
    <mergeCell ref="C142:D142"/>
    <mergeCell ref="E142:R142"/>
    <mergeCell ref="S142:T142"/>
    <mergeCell ref="U142:V142"/>
    <mergeCell ref="W142:X142"/>
    <mergeCell ref="C143:D143"/>
    <mergeCell ref="E143:R143"/>
    <mergeCell ref="S143:T143"/>
    <mergeCell ref="U143:V143"/>
    <mergeCell ref="W143:X143"/>
    <mergeCell ref="S148:T148"/>
    <mergeCell ref="C166:D166"/>
    <mergeCell ref="C167:D167"/>
    <mergeCell ref="D160:R160"/>
    <mergeCell ref="S158:T158"/>
    <mergeCell ref="U158:V158"/>
    <mergeCell ref="C180:R180"/>
    <mergeCell ref="E113:N113"/>
    <mergeCell ref="C117:D117"/>
    <mergeCell ref="E117:N117"/>
    <mergeCell ref="C130:O130"/>
    <mergeCell ref="C134:N134"/>
    <mergeCell ref="C138:N138"/>
    <mergeCell ref="E164:R164"/>
    <mergeCell ref="D158:R158"/>
    <mergeCell ref="C162:R162"/>
    <mergeCell ref="D157:R157"/>
    <mergeCell ref="C118:R118"/>
    <mergeCell ref="C156:R156"/>
    <mergeCell ref="D151:R151"/>
    <mergeCell ref="D148:R148"/>
    <mergeCell ref="D154:R154"/>
    <mergeCell ref="C155:R155"/>
    <mergeCell ref="D153:R153"/>
    <mergeCell ref="E177:R177"/>
    <mergeCell ref="C164:D164"/>
    <mergeCell ref="C170:D170"/>
    <mergeCell ref="C165:D165"/>
    <mergeCell ref="E165:G165"/>
    <mergeCell ref="E166:G166"/>
  </mergeCells>
  <phoneticPr fontId="0" type="noConversion"/>
  <dataValidations disablePrompts="1" count="9">
    <dataValidation type="list" allowBlank="1" showInputMessage="1" showErrorMessage="1" sqref="I129:N129">
      <formula1>Activity</formula1>
    </dataValidation>
    <dataValidation type="list" allowBlank="1" showInputMessage="1" showErrorMessage="1" sqref="D120 C120:C124">
      <formula1>Commodity</formula1>
    </dataValidation>
    <dataValidation type="list" allowBlank="1" showInputMessage="1" showErrorMessage="1" sqref="E132:O133">
      <formula1>Fabrication</formula1>
    </dataValidation>
    <dataValidation type="list" allowBlank="1" showInputMessage="1" showErrorMessage="1" sqref="C62:C81 C85:C104">
      <formula1>Travel</formula1>
    </dataValidation>
    <dataValidation type="list" allowBlank="1" showInputMessage="1" showErrorMessage="1" sqref="E29:O32">
      <formula1>Student</formula1>
    </dataValidation>
    <dataValidation showDropDown="1" showInputMessage="1" showErrorMessage="1" sqref="D12"/>
    <dataValidation type="list" allowBlank="1" showInputMessage="1" showErrorMessage="1" sqref="E12:O16">
      <formula1>SeniorPersonnel1</formula1>
    </dataValidation>
    <dataValidation type="list" allowBlank="1" showInputMessage="1" showErrorMessage="1" sqref="E20:O26">
      <formula1>OtherPersonnel</formula1>
    </dataValidation>
    <dataValidation type="list" allowBlank="1" showInputMessage="1" showErrorMessage="1" sqref="C108:C113">
      <formula1>Contractual</formula1>
    </dataValidation>
  </dataValidations>
  <printOptions horizontalCentered="1"/>
  <pageMargins left="0.25" right="0.25" top="0.75" bottom="0.75" header="0.3" footer="0.3"/>
  <pageSetup scale="20" fitToHeight="2" orientation="portrait" r:id="rId1"/>
  <headerFooter alignWithMargins="0">
    <oddHeader xml:space="preserve">&amp;C&amp;"Arial,Bold"&amp;14
UNIVERSITY OF ALASKA FAIRBANKS&amp;16
</oddHeader>
  </headerFooter>
  <ignoredErrors>
    <ignoredError sqref="AC156 R129 T171 AC177 AC35 AC126 AC119 S145:S146 T145:T146 U145:U146 AC160 AC18:AC19 T29:U29 R29 AC42 T106 AC145 AC164:AC165 T176 AC179 S117:Z117 S113:Z113 S180:Z180 S178:Z178 S179:Z179 S155:Z155 V139:Z139 V138:Z138 V145:Z146 T129 S127:Z127 S128:Z128 U43:Z43 T48:Z51 W29:Z29 T42:Z42 T18:Z20 S159:Z161 S119:Z120 T25:Z28 S125:Z125 S126:Z126 S118:Z118 S35:Z35 S105:Z105 S177:Z177 S156:Z156 S163:Z163 T36:Z36 V12:Z12 T12 R12 S114:Z115 AC114 O157:R157 T132:Z132 R132 V135:Z136 U135:U136 AC135 T135:T136 S135:S136 D157:I157 S82:Z84 AC83:AC84 T62 T85 V62 V85 X62 X85 Z62 Z85 U138:U139 T138:T139 S138:S139" unlockedFormula="1"/>
  </ignoredError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x14:formula1>
            <xm:f>'List selections - DO NOT DELETE'!$A$138:$A$150</xm:f>
          </x14:formula1>
          <xm:sqref>D29:D32</xm:sqref>
        </x14:dataValidation>
        <x14:dataValidation type="list" allowBlank="1" showInputMessage="1">
          <x14:formula1>
            <xm:f>'List selections - DO NOT DELETE'!$A$159:$A$177</xm:f>
          </x14:formula1>
          <xm:sqref>P29:P32</xm:sqref>
        </x14:dataValidation>
        <x14:dataValidation type="list" allowBlank="1" showInputMessage="1" showErrorMessage="1">
          <x14:formula1>
            <xm:f>'List selections - DO NOT DELETE'!$A$126:$A$135</xm:f>
          </x14:formula1>
          <xm:sqref>C141:D143</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4"/>
    <pageSetUpPr fitToPage="1"/>
  </sheetPr>
  <dimension ref="A1:AL176"/>
  <sheetViews>
    <sheetView topLeftCell="C1" workbookViewId="0">
      <pane ySplit="8" topLeftCell="A12" activePane="bottomLeft" state="frozen"/>
      <selection pane="bottomLeft" activeCell="C12" sqref="C12"/>
    </sheetView>
  </sheetViews>
  <sheetFormatPr defaultColWidth="20.83203125" defaultRowHeight="17.100000000000001" customHeight="1"/>
  <cols>
    <col min="1" max="1" width="8.1640625" style="49" customWidth="1"/>
    <col min="2" max="2" width="2" style="49" customWidth="1"/>
    <col min="3" max="3" width="33.33203125" style="38" customWidth="1"/>
    <col min="4" max="4" width="33.83203125" style="38" customWidth="1"/>
    <col min="5" max="9" width="6" style="38" bestFit="1" customWidth="1"/>
    <col min="10" max="13" width="6" style="38" customWidth="1"/>
    <col min="14" max="14" width="7" style="38" customWidth="1"/>
    <col min="15" max="15" width="17.6640625" style="38" customWidth="1"/>
    <col min="16" max="16" width="12.33203125" style="38" customWidth="1"/>
    <col min="17" max="17" width="11.83203125" style="38" customWidth="1"/>
    <col min="18" max="18" width="12.6640625" style="38" customWidth="1"/>
    <col min="19" max="19" width="6.83203125" style="268" customWidth="1"/>
    <col min="20" max="20" width="12.6640625" style="268" customWidth="1"/>
    <col min="21" max="21" width="6.83203125" style="70" customWidth="1"/>
    <col min="22" max="22" width="11.83203125" style="268" customWidth="1"/>
    <col min="23" max="23" width="6.83203125" style="70" customWidth="1"/>
    <col min="24" max="24" width="11.83203125" style="268" customWidth="1"/>
    <col min="25" max="25" width="6.83203125" style="70" customWidth="1"/>
    <col min="26" max="26" width="11.83203125" style="268" customWidth="1"/>
    <col min="27" max="27" width="6.83203125" style="70" customWidth="1"/>
    <col min="28" max="28" width="11.83203125" style="268" customWidth="1"/>
    <col min="29" max="29" width="15.6640625" style="70" customWidth="1"/>
    <col min="30" max="30" width="4.33203125" style="79" customWidth="1"/>
    <col min="31" max="31" width="4.33203125" style="38" customWidth="1"/>
    <col min="32" max="32" width="25.83203125" style="38" customWidth="1"/>
    <col min="33" max="35" width="23.6640625" style="38" customWidth="1"/>
    <col min="36" max="38" width="12.83203125" style="38" customWidth="1"/>
    <col min="39" max="16384" width="20.83203125" style="38"/>
  </cols>
  <sheetData>
    <row r="1" spans="1:35" s="51" customFormat="1" ht="17.25" customHeight="1">
      <c r="A1" s="78"/>
      <c r="B1" s="78"/>
      <c r="C1" s="82" t="s">
        <v>177</v>
      </c>
      <c r="D1" s="619"/>
      <c r="E1" s="619"/>
      <c r="F1" s="619"/>
      <c r="G1" s="619"/>
      <c r="H1" s="619"/>
      <c r="I1" s="619"/>
      <c r="J1" s="619"/>
      <c r="K1" s="619"/>
      <c r="L1" s="619"/>
      <c r="M1" s="619"/>
      <c r="N1" s="619"/>
      <c r="O1" s="619"/>
      <c r="P1" s="619"/>
      <c r="Q1" s="619"/>
      <c r="R1" s="619"/>
      <c r="S1" s="529"/>
      <c r="T1" s="529"/>
      <c r="U1" s="529"/>
      <c r="V1" s="529"/>
      <c r="W1" s="529"/>
      <c r="X1" s="529"/>
      <c r="Y1" s="529"/>
      <c r="Z1" s="529"/>
      <c r="AA1" s="529"/>
      <c r="AB1" s="529"/>
      <c r="AC1" s="529"/>
      <c r="AD1" s="694"/>
      <c r="AE1" s="694"/>
    </row>
    <row r="2" spans="1:35" s="51" customFormat="1" ht="17.25" customHeight="1">
      <c r="A2" s="78"/>
      <c r="B2" s="78"/>
      <c r="C2" s="82" t="s">
        <v>181</v>
      </c>
      <c r="D2" s="82"/>
      <c r="E2" s="619"/>
      <c r="F2" s="619"/>
      <c r="G2" s="619"/>
      <c r="H2" s="619"/>
      <c r="I2" s="619"/>
      <c r="J2" s="82"/>
      <c r="K2" s="82"/>
      <c r="L2" s="82"/>
      <c r="M2" s="82"/>
      <c r="N2" s="82"/>
      <c r="O2" s="82"/>
      <c r="P2" s="496"/>
      <c r="Q2" s="496"/>
      <c r="R2" s="496"/>
      <c r="S2" s="46"/>
      <c r="T2" s="498"/>
      <c r="U2" s="46"/>
      <c r="V2" s="46"/>
      <c r="W2" s="98"/>
      <c r="X2" s="9"/>
      <c r="Y2" s="98"/>
      <c r="Z2" s="9"/>
      <c r="AA2" s="98"/>
      <c r="AB2" s="9"/>
      <c r="AD2" s="694"/>
      <c r="AE2" s="694"/>
    </row>
    <row r="3" spans="1:35" s="51" customFormat="1" ht="17.25" customHeight="1">
      <c r="A3" s="78"/>
      <c r="B3" s="78"/>
      <c r="C3" s="79" t="s">
        <v>179</v>
      </c>
      <c r="D3" s="238"/>
      <c r="E3" s="619"/>
      <c r="F3" s="619"/>
      <c r="G3" s="619"/>
      <c r="H3" s="619"/>
      <c r="I3" s="619"/>
      <c r="J3" s="82"/>
      <c r="K3" s="82"/>
      <c r="L3" s="82"/>
      <c r="M3" s="82"/>
      <c r="N3" s="82"/>
      <c r="O3" s="82"/>
      <c r="P3" s="496"/>
      <c r="S3" s="101"/>
      <c r="T3" s="101"/>
      <c r="U3" s="101"/>
      <c r="V3" s="101"/>
      <c r="W3" s="101"/>
      <c r="X3" s="101"/>
      <c r="Y3" s="101"/>
      <c r="Z3" s="101"/>
      <c r="AA3" s="101"/>
      <c r="AB3" s="101"/>
      <c r="AD3" s="694"/>
      <c r="AE3" s="694"/>
    </row>
    <row r="4" spans="1:35" s="51" customFormat="1" ht="17.25" customHeight="1">
      <c r="A4" s="78"/>
      <c r="B4" s="78"/>
      <c r="C4" s="99" t="s">
        <v>180</v>
      </c>
      <c r="D4" s="103"/>
      <c r="E4" s="619"/>
      <c r="F4" s="619"/>
      <c r="G4" s="619"/>
      <c r="H4" s="619"/>
      <c r="I4" s="619"/>
      <c r="J4" s="82"/>
      <c r="K4" s="82"/>
      <c r="L4" s="82"/>
      <c r="M4" s="82"/>
      <c r="N4" s="82"/>
      <c r="O4" s="79"/>
      <c r="P4" s="496"/>
      <c r="Q4" s="496"/>
      <c r="R4" s="496"/>
      <c r="T4" s="498"/>
      <c r="AD4" s="102"/>
    </row>
    <row r="5" spans="1:35" s="51" customFormat="1" ht="17.25" customHeight="1">
      <c r="A5" s="78"/>
      <c r="B5" s="78"/>
      <c r="C5" s="99" t="s">
        <v>17</v>
      </c>
      <c r="D5" s="245">
        <f>AC162</f>
        <v>0</v>
      </c>
      <c r="E5" s="619"/>
      <c r="F5" s="619"/>
      <c r="G5" s="619"/>
      <c r="H5" s="619"/>
      <c r="I5" s="619"/>
      <c r="J5" s="82"/>
      <c r="K5" s="82"/>
      <c r="L5" s="82"/>
      <c r="M5" s="82"/>
      <c r="N5" s="82"/>
      <c r="O5" s="79"/>
      <c r="P5" s="79"/>
      <c r="Q5" s="79"/>
      <c r="AD5" s="102"/>
    </row>
    <row r="6" spans="1:35" s="51" customFormat="1" ht="17.25" customHeight="1">
      <c r="A6" s="78"/>
      <c r="B6" s="78"/>
      <c r="C6" s="9" t="s">
        <v>80</v>
      </c>
      <c r="D6" s="505"/>
      <c r="E6" s="628"/>
      <c r="F6" s="628"/>
      <c r="G6" s="628"/>
      <c r="H6" s="628"/>
      <c r="I6" s="628"/>
      <c r="J6" s="105"/>
      <c r="K6" s="105"/>
      <c r="L6" s="105"/>
      <c r="M6" s="105"/>
      <c r="N6" s="105"/>
      <c r="O6" s="79"/>
      <c r="P6" s="79"/>
      <c r="Q6" s="79"/>
      <c r="S6" s="671" t="s">
        <v>7</v>
      </c>
      <c r="T6" s="671"/>
      <c r="U6" s="671" t="s">
        <v>8</v>
      </c>
      <c r="V6" s="671"/>
      <c r="W6" s="671" t="s">
        <v>370</v>
      </c>
      <c r="X6" s="671"/>
      <c r="Y6" s="671" t="s">
        <v>374</v>
      </c>
      <c r="Z6" s="671"/>
      <c r="AA6" s="671" t="s">
        <v>375</v>
      </c>
      <c r="AB6" s="671"/>
      <c r="AC6" s="78" t="s">
        <v>421</v>
      </c>
      <c r="AD6" s="102"/>
    </row>
    <row r="7" spans="1:35" s="51" customFormat="1" ht="17.25" customHeight="1">
      <c r="A7" s="78"/>
      <c r="B7" s="78"/>
      <c r="C7" s="98" t="s">
        <v>176</v>
      </c>
      <c r="D7" s="506"/>
      <c r="E7" s="640"/>
      <c r="F7" s="640"/>
      <c r="G7" s="640"/>
      <c r="H7" s="640"/>
      <c r="I7" s="640"/>
      <c r="J7" s="82"/>
      <c r="K7" s="82"/>
      <c r="L7" s="82"/>
      <c r="M7" s="82"/>
      <c r="N7" s="82"/>
      <c r="O7" s="99"/>
      <c r="P7" s="99"/>
      <c r="Q7" s="99"/>
      <c r="R7" s="79"/>
      <c r="S7" s="638">
        <v>41090</v>
      </c>
      <c r="T7" s="638"/>
      <c r="U7" s="638">
        <v>41455</v>
      </c>
      <c r="V7" s="638"/>
      <c r="W7" s="638">
        <v>41820</v>
      </c>
      <c r="X7" s="638"/>
      <c r="Y7" s="638">
        <v>42185</v>
      </c>
      <c r="Z7" s="638"/>
      <c r="AA7" s="638">
        <v>42551</v>
      </c>
      <c r="AB7" s="638"/>
      <c r="AC7" s="246">
        <f>D4</f>
        <v>0</v>
      </c>
      <c r="AD7" s="102"/>
    </row>
    <row r="8" spans="1:35" s="78" customFormat="1" ht="17.25" customHeight="1">
      <c r="C8" s="247"/>
      <c r="D8" s="248"/>
      <c r="E8" s="656"/>
      <c r="F8" s="656"/>
      <c r="G8" s="656"/>
      <c r="H8" s="656"/>
      <c r="I8" s="656"/>
      <c r="J8" s="85"/>
      <c r="K8" s="85"/>
      <c r="L8" s="85"/>
      <c r="M8" s="85"/>
      <c r="N8" s="85"/>
      <c r="O8" s="248"/>
      <c r="P8" s="248"/>
      <c r="Q8" s="248"/>
      <c r="R8" s="86"/>
      <c r="S8" s="724" t="s">
        <v>171</v>
      </c>
      <c r="T8" s="725"/>
      <c r="U8" s="724" t="s">
        <v>172</v>
      </c>
      <c r="V8" s="725"/>
      <c r="W8" s="724" t="s">
        <v>173</v>
      </c>
      <c r="X8" s="725"/>
      <c r="Y8" s="724" t="s">
        <v>123</v>
      </c>
      <c r="Z8" s="725"/>
      <c r="AA8" s="724" t="s">
        <v>124</v>
      </c>
      <c r="AB8" s="725"/>
      <c r="AC8" s="683" t="s">
        <v>301</v>
      </c>
      <c r="AD8" s="249"/>
    </row>
    <row r="9" spans="1:35" s="51" customFormat="1" ht="21.75" customHeight="1">
      <c r="A9" s="78" t="s">
        <v>302</v>
      </c>
      <c r="B9" s="78"/>
      <c r="C9" s="112" t="s">
        <v>116</v>
      </c>
      <c r="D9" s="113"/>
      <c r="E9" s="640"/>
      <c r="F9" s="640"/>
      <c r="G9" s="640"/>
      <c r="H9" s="640"/>
      <c r="I9" s="640"/>
      <c r="J9" s="113"/>
      <c r="K9" s="113"/>
      <c r="L9" s="113"/>
      <c r="M9" s="113"/>
      <c r="N9" s="113"/>
      <c r="O9" s="113"/>
      <c r="P9" s="113"/>
      <c r="Q9" s="113"/>
      <c r="R9" s="31"/>
      <c r="S9" s="672" t="s">
        <v>183</v>
      </c>
      <c r="T9" s="673"/>
      <c r="U9" s="672" t="s">
        <v>183</v>
      </c>
      <c r="V9" s="673"/>
      <c r="W9" s="672" t="s">
        <v>183</v>
      </c>
      <c r="X9" s="673"/>
      <c r="Y9" s="672" t="s">
        <v>183</v>
      </c>
      <c r="Z9" s="673"/>
      <c r="AA9" s="672" t="s">
        <v>183</v>
      </c>
      <c r="AB9" s="673"/>
      <c r="AC9" s="728"/>
      <c r="AD9" s="114"/>
    </row>
    <row r="10" spans="1:35" s="51" customFormat="1" ht="32.1" customHeight="1">
      <c r="A10" s="78">
        <v>1000</v>
      </c>
      <c r="B10" s="78"/>
      <c r="C10" s="115" t="s">
        <v>45</v>
      </c>
      <c r="D10" s="79"/>
      <c r="E10" s="642"/>
      <c r="F10" s="633"/>
      <c r="G10" s="633"/>
      <c r="H10" s="633"/>
      <c r="I10" s="633"/>
      <c r="J10" s="633"/>
      <c r="K10" s="633"/>
      <c r="L10" s="633"/>
      <c r="M10" s="633"/>
      <c r="N10" s="633"/>
      <c r="O10" s="633"/>
      <c r="P10" s="81" t="s">
        <v>182</v>
      </c>
      <c r="Q10" s="81" t="s">
        <v>174</v>
      </c>
      <c r="R10" s="87" t="s">
        <v>355</v>
      </c>
      <c r="S10" s="116"/>
      <c r="T10" s="117"/>
      <c r="U10" s="116"/>
      <c r="V10" s="117"/>
      <c r="W10" s="116"/>
      <c r="X10" s="117"/>
      <c r="Y10" s="116"/>
      <c r="Z10" s="117"/>
      <c r="AA10" s="116"/>
      <c r="AB10" s="117"/>
      <c r="AC10" s="121"/>
      <c r="AD10" s="102"/>
      <c r="AG10" s="89"/>
      <c r="AH10" s="89"/>
      <c r="AI10" s="89"/>
    </row>
    <row r="11" spans="1:35" s="51" customFormat="1" ht="15" customHeight="1">
      <c r="A11" s="78"/>
      <c r="B11" s="78"/>
      <c r="C11" s="10" t="s">
        <v>178</v>
      </c>
      <c r="D11" s="70" t="s">
        <v>336</v>
      </c>
      <c r="E11" s="641"/>
      <c r="F11" s="641"/>
      <c r="G11" s="641"/>
      <c r="H11" s="641"/>
      <c r="I11" s="641"/>
      <c r="J11" s="641"/>
      <c r="K11" s="641"/>
      <c r="L11" s="641"/>
      <c r="M11" s="641"/>
      <c r="N11" s="641"/>
      <c r="O11" s="641"/>
      <c r="P11" s="118"/>
      <c r="Q11" s="95"/>
      <c r="R11" s="119"/>
      <c r="S11" s="120"/>
      <c r="T11" s="117"/>
      <c r="U11" s="120"/>
      <c r="V11" s="117"/>
      <c r="W11" s="120"/>
      <c r="X11" s="117"/>
      <c r="Y11" s="120"/>
      <c r="Z11" s="117"/>
      <c r="AA11" s="120"/>
      <c r="AB11" s="117"/>
      <c r="AC11" s="121"/>
      <c r="AD11" s="102"/>
      <c r="AF11" s="38"/>
      <c r="AG11" s="9"/>
      <c r="AH11" s="89"/>
      <c r="AI11" s="48"/>
    </row>
    <row r="12" spans="1:35" ht="15" customHeight="1">
      <c r="C12" s="250">
        <f>S12+U12+W12+Y12+AA12</f>
        <v>0</v>
      </c>
      <c r="D12" s="70">
        <f>D2</f>
        <v>0</v>
      </c>
      <c r="E12" s="634" t="s">
        <v>337</v>
      </c>
      <c r="F12" s="634"/>
      <c r="G12" s="634"/>
      <c r="H12" s="634"/>
      <c r="I12" s="634"/>
      <c r="J12" s="634"/>
      <c r="K12" s="634"/>
      <c r="L12" s="634"/>
      <c r="M12" s="634"/>
      <c r="N12" s="634"/>
      <c r="O12" s="634"/>
      <c r="P12" s="123">
        <v>0</v>
      </c>
      <c r="Q12" s="124">
        <f t="shared" ref="Q12" si="0">VLOOKUP(E12,Leave_Benefits,2,0)</f>
        <v>0</v>
      </c>
      <c r="R12" s="71">
        <f t="shared" ref="R12" si="1">VLOOKUP(E12,Leave_Benefits,4,0)</f>
        <v>0</v>
      </c>
      <c r="S12" s="125">
        <v>0</v>
      </c>
      <c r="T12" s="126">
        <f t="shared" ref="T12" si="2">P12*(1+Q12)*(S12)</f>
        <v>0</v>
      </c>
      <c r="U12" s="125">
        <v>0</v>
      </c>
      <c r="V12" s="126">
        <f t="shared" ref="V12" si="3">P12*(1+Q12)*(U12)*R12</f>
        <v>0</v>
      </c>
      <c r="W12" s="125">
        <v>0</v>
      </c>
      <c r="X12" s="126">
        <f t="shared" ref="X12" si="4">P12*(1+Q12)*(W12)*(R12^2)</f>
        <v>0</v>
      </c>
      <c r="Y12" s="125">
        <v>0</v>
      </c>
      <c r="Z12" s="126">
        <f t="shared" ref="Z12" si="5">P12*(1+Q12)*(Y12)*(R12^3)</f>
        <v>0</v>
      </c>
      <c r="AA12" s="125">
        <v>0</v>
      </c>
      <c r="AB12" s="126">
        <f>P12*(1+Q12)*(AA12)*(R12^4)</f>
        <v>0</v>
      </c>
      <c r="AC12" s="127">
        <f>T12+V12+X12+Z12+AB12</f>
        <v>0</v>
      </c>
      <c r="AD12" s="128"/>
      <c r="AG12" s="48"/>
      <c r="AH12" s="48"/>
      <c r="AI12" s="48"/>
    </row>
    <row r="13" spans="1:35" ht="15" customHeight="1">
      <c r="C13" s="250">
        <f t="shared" ref="C13:C16" si="6">S13+U13+W13+Y13+AA13</f>
        <v>0</v>
      </c>
      <c r="D13" s="70"/>
      <c r="E13" s="634" t="s">
        <v>337</v>
      </c>
      <c r="F13" s="634"/>
      <c r="G13" s="634"/>
      <c r="H13" s="634"/>
      <c r="I13" s="634"/>
      <c r="J13" s="634"/>
      <c r="K13" s="634"/>
      <c r="L13" s="634"/>
      <c r="M13" s="634"/>
      <c r="N13" s="634"/>
      <c r="O13" s="634"/>
      <c r="P13" s="123">
        <v>0</v>
      </c>
      <c r="Q13" s="124">
        <f t="shared" ref="Q13:Q16" si="7">VLOOKUP(E13,Leave_Benefits,2,0)</f>
        <v>0</v>
      </c>
      <c r="R13" s="71">
        <f t="shared" ref="R13:R16" si="8">VLOOKUP(E13,Leave_Benefits,4,0)</f>
        <v>0</v>
      </c>
      <c r="S13" s="125">
        <v>0</v>
      </c>
      <c r="T13" s="126">
        <f t="shared" ref="T13:T16" si="9">P13*(1+Q13)*(S13)</f>
        <v>0</v>
      </c>
      <c r="U13" s="125">
        <v>0</v>
      </c>
      <c r="V13" s="126">
        <f t="shared" ref="V13:V16" si="10">P13*(1+Q13)*(U13)*R13</f>
        <v>0</v>
      </c>
      <c r="W13" s="125">
        <v>0</v>
      </c>
      <c r="X13" s="126">
        <f t="shared" ref="X13:X16" si="11">P13*(1+Q13)*(W13)*(R13^2)</f>
        <v>0</v>
      </c>
      <c r="Y13" s="125">
        <v>0</v>
      </c>
      <c r="Z13" s="126">
        <f t="shared" ref="Z13:Z16" si="12">P13*(1+Q13)*(Y13)*(R13^3)</f>
        <v>0</v>
      </c>
      <c r="AA13" s="125">
        <v>0</v>
      </c>
      <c r="AB13" s="126">
        <f t="shared" ref="AB13:AB16" si="13">P13*(1+Q13)*(AA13)*(R13^4)</f>
        <v>0</v>
      </c>
      <c r="AC13" s="127">
        <f t="shared" ref="AC13:AC16" si="14">T13+V13+X13+Z13+AB13</f>
        <v>0</v>
      </c>
      <c r="AD13" s="128"/>
      <c r="AG13" s="48"/>
      <c r="AH13" s="48"/>
      <c r="AI13" s="48"/>
    </row>
    <row r="14" spans="1:35" ht="15" customHeight="1">
      <c r="C14" s="250">
        <f t="shared" si="6"/>
        <v>0</v>
      </c>
      <c r="D14" s="70"/>
      <c r="E14" s="634" t="s">
        <v>337</v>
      </c>
      <c r="F14" s="634"/>
      <c r="G14" s="634"/>
      <c r="H14" s="634"/>
      <c r="I14" s="634"/>
      <c r="J14" s="634"/>
      <c r="K14" s="634"/>
      <c r="L14" s="634"/>
      <c r="M14" s="634"/>
      <c r="N14" s="634"/>
      <c r="O14" s="634"/>
      <c r="P14" s="123">
        <v>0</v>
      </c>
      <c r="Q14" s="124">
        <f t="shared" si="7"/>
        <v>0</v>
      </c>
      <c r="R14" s="71">
        <f t="shared" si="8"/>
        <v>0</v>
      </c>
      <c r="S14" s="125">
        <v>0</v>
      </c>
      <c r="T14" s="126">
        <f t="shared" si="9"/>
        <v>0</v>
      </c>
      <c r="U14" s="125">
        <v>0</v>
      </c>
      <c r="V14" s="126">
        <f t="shared" si="10"/>
        <v>0</v>
      </c>
      <c r="W14" s="125">
        <v>0</v>
      </c>
      <c r="X14" s="126">
        <f t="shared" si="11"/>
        <v>0</v>
      </c>
      <c r="Y14" s="125">
        <v>0</v>
      </c>
      <c r="Z14" s="126">
        <f t="shared" si="12"/>
        <v>0</v>
      </c>
      <c r="AA14" s="125">
        <v>0</v>
      </c>
      <c r="AB14" s="126">
        <f t="shared" si="13"/>
        <v>0</v>
      </c>
      <c r="AC14" s="127">
        <f t="shared" si="14"/>
        <v>0</v>
      </c>
      <c r="AD14" s="128"/>
      <c r="AG14" s="48"/>
      <c r="AH14" s="48"/>
      <c r="AI14" s="48"/>
    </row>
    <row r="15" spans="1:35" ht="15" customHeight="1">
      <c r="C15" s="250">
        <f t="shared" si="6"/>
        <v>0</v>
      </c>
      <c r="D15" s="70"/>
      <c r="E15" s="634" t="s">
        <v>337</v>
      </c>
      <c r="F15" s="634"/>
      <c r="G15" s="634"/>
      <c r="H15" s="634"/>
      <c r="I15" s="634"/>
      <c r="J15" s="634"/>
      <c r="K15" s="634"/>
      <c r="L15" s="634"/>
      <c r="M15" s="634"/>
      <c r="N15" s="634"/>
      <c r="O15" s="634"/>
      <c r="P15" s="123">
        <v>0</v>
      </c>
      <c r="Q15" s="124">
        <f t="shared" si="7"/>
        <v>0</v>
      </c>
      <c r="R15" s="71">
        <f t="shared" si="8"/>
        <v>0</v>
      </c>
      <c r="S15" s="125">
        <v>0</v>
      </c>
      <c r="T15" s="126">
        <f t="shared" si="9"/>
        <v>0</v>
      </c>
      <c r="U15" s="125">
        <v>0</v>
      </c>
      <c r="V15" s="126">
        <f t="shared" si="10"/>
        <v>0</v>
      </c>
      <c r="W15" s="125">
        <v>0</v>
      </c>
      <c r="X15" s="126">
        <f t="shared" si="11"/>
        <v>0</v>
      </c>
      <c r="Y15" s="125">
        <v>0</v>
      </c>
      <c r="Z15" s="126">
        <f t="shared" si="12"/>
        <v>0</v>
      </c>
      <c r="AA15" s="125">
        <v>0</v>
      </c>
      <c r="AB15" s="126">
        <f t="shared" si="13"/>
        <v>0</v>
      </c>
      <c r="AC15" s="127">
        <f t="shared" si="14"/>
        <v>0</v>
      </c>
      <c r="AD15" s="128"/>
      <c r="AG15" s="48"/>
      <c r="AH15" s="48"/>
      <c r="AI15" s="48"/>
    </row>
    <row r="16" spans="1:35" ht="15" customHeight="1">
      <c r="C16" s="250">
        <f t="shared" si="6"/>
        <v>0</v>
      </c>
      <c r="D16" s="70"/>
      <c r="E16" s="634" t="s">
        <v>337</v>
      </c>
      <c r="F16" s="634"/>
      <c r="G16" s="634"/>
      <c r="H16" s="634"/>
      <c r="I16" s="634"/>
      <c r="J16" s="634"/>
      <c r="K16" s="634"/>
      <c r="L16" s="634"/>
      <c r="M16" s="634"/>
      <c r="N16" s="634"/>
      <c r="O16" s="634"/>
      <c r="P16" s="123">
        <v>0</v>
      </c>
      <c r="Q16" s="124">
        <f t="shared" si="7"/>
        <v>0</v>
      </c>
      <c r="R16" s="71">
        <f t="shared" si="8"/>
        <v>0</v>
      </c>
      <c r="S16" s="125">
        <v>0</v>
      </c>
      <c r="T16" s="126">
        <f t="shared" si="9"/>
        <v>0</v>
      </c>
      <c r="U16" s="125">
        <v>0</v>
      </c>
      <c r="V16" s="126">
        <f t="shared" si="10"/>
        <v>0</v>
      </c>
      <c r="W16" s="125">
        <v>0</v>
      </c>
      <c r="X16" s="126">
        <f t="shared" si="11"/>
        <v>0</v>
      </c>
      <c r="Y16" s="125">
        <v>0</v>
      </c>
      <c r="Z16" s="126">
        <f t="shared" si="12"/>
        <v>0</v>
      </c>
      <c r="AA16" s="125">
        <v>0</v>
      </c>
      <c r="AB16" s="126">
        <f t="shared" si="13"/>
        <v>0</v>
      </c>
      <c r="AC16" s="127">
        <f t="shared" si="14"/>
        <v>0</v>
      </c>
      <c r="AD16" s="128"/>
      <c r="AG16" s="48"/>
      <c r="AH16" s="48"/>
      <c r="AI16" s="48"/>
    </row>
    <row r="17" spans="1:35" s="51" customFormat="1" ht="15" customHeight="1">
      <c r="A17" s="78"/>
      <c r="B17" s="78"/>
      <c r="C17" s="129"/>
      <c r="D17" s="9"/>
      <c r="E17" s="651"/>
      <c r="F17" s="651"/>
      <c r="G17" s="651"/>
      <c r="H17" s="651"/>
      <c r="I17" s="651"/>
      <c r="J17" s="651"/>
      <c r="K17" s="651"/>
      <c r="L17" s="651"/>
      <c r="M17" s="651"/>
      <c r="N17" s="652"/>
      <c r="O17" s="648" t="s">
        <v>286</v>
      </c>
      <c r="P17" s="649"/>
      <c r="Q17" s="649"/>
      <c r="R17" s="650"/>
      <c r="S17" s="614">
        <f>SUM(T12:T16)</f>
        <v>0</v>
      </c>
      <c r="T17" s="644"/>
      <c r="U17" s="614">
        <f>SUM(V12:V16)</f>
        <v>0</v>
      </c>
      <c r="V17" s="644"/>
      <c r="W17" s="614">
        <f>SUM(X12:X16)</f>
        <v>0</v>
      </c>
      <c r="X17" s="644"/>
      <c r="Y17" s="614">
        <f>SUM(Z12:Z16)</f>
        <v>0</v>
      </c>
      <c r="Z17" s="644"/>
      <c r="AA17" s="614">
        <f>SUM(AB12:AB16)</f>
        <v>0</v>
      </c>
      <c r="AB17" s="644"/>
      <c r="AC17" s="130">
        <f>SUM(S17:AB17)</f>
        <v>0</v>
      </c>
      <c r="AD17" s="102"/>
      <c r="AG17" s="48"/>
      <c r="AH17" s="48"/>
      <c r="AI17" s="48"/>
    </row>
    <row r="18" spans="1:35" s="51" customFormat="1" ht="15" customHeight="1">
      <c r="A18" s="78">
        <v>1000</v>
      </c>
      <c r="B18" s="78"/>
      <c r="C18" s="131" t="s">
        <v>46</v>
      </c>
      <c r="D18" s="79"/>
      <c r="E18" s="655"/>
      <c r="F18" s="584"/>
      <c r="G18" s="584"/>
      <c r="H18" s="584"/>
      <c r="I18" s="584"/>
      <c r="J18" s="584"/>
      <c r="K18" s="584"/>
      <c r="L18" s="584"/>
      <c r="M18" s="584"/>
      <c r="N18" s="584"/>
      <c r="O18" s="584"/>
      <c r="P18" s="584"/>
      <c r="Q18" s="584"/>
      <c r="R18" s="585"/>
      <c r="S18" s="132"/>
      <c r="T18" s="133"/>
      <c r="U18" s="132"/>
      <c r="V18" s="134"/>
      <c r="W18" s="132"/>
      <c r="X18" s="134"/>
      <c r="Y18" s="132"/>
      <c r="Z18" s="134"/>
      <c r="AA18" s="132"/>
      <c r="AB18" s="134"/>
      <c r="AC18" s="135"/>
      <c r="AD18" s="102"/>
      <c r="AG18" s="9"/>
      <c r="AH18" s="9"/>
      <c r="AI18" s="48"/>
    </row>
    <row r="19" spans="1:35" s="51" customFormat="1" ht="15" customHeight="1">
      <c r="A19" s="78"/>
      <c r="B19" s="78"/>
      <c r="C19" s="10" t="s">
        <v>178</v>
      </c>
      <c r="D19" s="70"/>
      <c r="E19" s="642"/>
      <c r="F19" s="654"/>
      <c r="G19" s="654"/>
      <c r="H19" s="654"/>
      <c r="I19" s="654"/>
      <c r="J19" s="654"/>
      <c r="K19" s="654"/>
      <c r="L19" s="654"/>
      <c r="M19" s="654"/>
      <c r="N19" s="654"/>
      <c r="O19" s="654"/>
      <c r="P19" s="11"/>
      <c r="Q19" s="95"/>
      <c r="R19" s="119"/>
      <c r="S19" s="132"/>
      <c r="T19" s="133"/>
      <c r="U19" s="132"/>
      <c r="V19" s="134"/>
      <c r="W19" s="132"/>
      <c r="X19" s="134"/>
      <c r="Y19" s="132"/>
      <c r="Z19" s="134"/>
      <c r="AA19" s="132"/>
      <c r="AB19" s="134"/>
      <c r="AC19" s="135"/>
      <c r="AD19" s="102"/>
      <c r="AG19" s="9"/>
      <c r="AH19" s="9"/>
      <c r="AI19" s="48"/>
    </row>
    <row r="20" spans="1:35" s="51" customFormat="1" ht="15" customHeight="1">
      <c r="A20" s="78"/>
      <c r="B20" s="78"/>
      <c r="C20" s="250">
        <f t="shared" ref="C20:C25" si="15">S20+U20+W20+Y20+AA20</f>
        <v>0</v>
      </c>
      <c r="D20" s="70"/>
      <c r="E20" s="634" t="s">
        <v>337</v>
      </c>
      <c r="F20" s="634"/>
      <c r="G20" s="634"/>
      <c r="H20" s="634"/>
      <c r="I20" s="634"/>
      <c r="J20" s="634"/>
      <c r="K20" s="634"/>
      <c r="L20" s="634"/>
      <c r="M20" s="634"/>
      <c r="N20" s="634"/>
      <c r="O20" s="634"/>
      <c r="P20" s="123">
        <v>0</v>
      </c>
      <c r="Q20" s="124">
        <f t="shared" ref="Q20:Q23" si="16">VLOOKUP(E20,Leave_Benefits,2,0)</f>
        <v>0</v>
      </c>
      <c r="R20" s="71">
        <f t="shared" ref="R20:R23" si="17">VLOOKUP(E20,Leave_Benefits,4,0)</f>
        <v>0</v>
      </c>
      <c r="S20" s="125">
        <v>0</v>
      </c>
      <c r="T20" s="126">
        <f>P20*(1+Q20)*(S20)</f>
        <v>0</v>
      </c>
      <c r="U20" s="125">
        <v>0</v>
      </c>
      <c r="V20" s="126">
        <f>P20*(1+Q20)*(U20)*R20</f>
        <v>0</v>
      </c>
      <c r="W20" s="125">
        <v>0</v>
      </c>
      <c r="X20" s="126">
        <f>P20*(1+Q20)*(W20)*(R20^2)</f>
        <v>0</v>
      </c>
      <c r="Y20" s="125">
        <v>0</v>
      </c>
      <c r="Z20" s="126">
        <f>P20*(1+Q20)*(Y20)*(R20^3)</f>
        <v>0</v>
      </c>
      <c r="AA20" s="125">
        <v>0</v>
      </c>
      <c r="AB20" s="126">
        <f>P20*(1+Q20)*(AA20)*(R20^4)</f>
        <v>0</v>
      </c>
      <c r="AC20" s="127">
        <f t="shared" ref="AC20:AC25" si="18">T20+V20+X20+Z20+AB20</f>
        <v>0</v>
      </c>
      <c r="AD20" s="102"/>
      <c r="AG20" s="9"/>
      <c r="AH20" s="9"/>
      <c r="AI20" s="48"/>
    </row>
    <row r="21" spans="1:35" s="51" customFormat="1" ht="15" customHeight="1">
      <c r="A21" s="78"/>
      <c r="B21" s="78"/>
      <c r="C21" s="250">
        <f t="shared" si="15"/>
        <v>0</v>
      </c>
      <c r="D21" s="70"/>
      <c r="E21" s="634" t="s">
        <v>337</v>
      </c>
      <c r="F21" s="634"/>
      <c r="G21" s="634"/>
      <c r="H21" s="634"/>
      <c r="I21" s="634"/>
      <c r="J21" s="634"/>
      <c r="K21" s="634"/>
      <c r="L21" s="634"/>
      <c r="M21" s="634"/>
      <c r="N21" s="634"/>
      <c r="O21" s="634"/>
      <c r="P21" s="123">
        <v>0</v>
      </c>
      <c r="Q21" s="124">
        <f t="shared" si="16"/>
        <v>0</v>
      </c>
      <c r="R21" s="71">
        <f t="shared" si="17"/>
        <v>0</v>
      </c>
      <c r="S21" s="125">
        <v>0</v>
      </c>
      <c r="T21" s="126">
        <f t="shared" ref="T21:T23" si="19">P21*(1+Q21)*(S21)</f>
        <v>0</v>
      </c>
      <c r="U21" s="125">
        <v>0</v>
      </c>
      <c r="V21" s="126">
        <f>P21*(1+Q21)*(U21)*R21</f>
        <v>0</v>
      </c>
      <c r="W21" s="125">
        <v>0</v>
      </c>
      <c r="X21" s="126">
        <f>P21*(1+Q21)*(W21)*(R21^2)</f>
        <v>0</v>
      </c>
      <c r="Y21" s="125">
        <v>0</v>
      </c>
      <c r="Z21" s="126">
        <f>P21*(1+Q21)*(Y21)*(R21^3)</f>
        <v>0</v>
      </c>
      <c r="AA21" s="125">
        <v>0</v>
      </c>
      <c r="AB21" s="126">
        <f t="shared" ref="AB21:AB25" si="20">P21*(1+Q21)*(AA21)*(R21^4)</f>
        <v>0</v>
      </c>
      <c r="AC21" s="127">
        <f t="shared" si="18"/>
        <v>0</v>
      </c>
      <c r="AD21" s="102"/>
      <c r="AG21" s="9"/>
      <c r="AH21" s="9"/>
      <c r="AI21" s="48"/>
    </row>
    <row r="22" spans="1:35" s="51" customFormat="1" ht="15" customHeight="1">
      <c r="A22" s="78"/>
      <c r="B22" s="78"/>
      <c r="C22" s="250">
        <f t="shared" si="15"/>
        <v>0</v>
      </c>
      <c r="D22" s="70"/>
      <c r="E22" s="634" t="s">
        <v>337</v>
      </c>
      <c r="F22" s="634"/>
      <c r="G22" s="634"/>
      <c r="H22" s="634"/>
      <c r="I22" s="634"/>
      <c r="J22" s="634"/>
      <c r="K22" s="634"/>
      <c r="L22" s="634"/>
      <c r="M22" s="634"/>
      <c r="N22" s="634"/>
      <c r="O22" s="634"/>
      <c r="P22" s="123">
        <v>0</v>
      </c>
      <c r="Q22" s="124">
        <f t="shared" si="16"/>
        <v>0</v>
      </c>
      <c r="R22" s="71">
        <f t="shared" si="17"/>
        <v>0</v>
      </c>
      <c r="S22" s="125">
        <v>0</v>
      </c>
      <c r="T22" s="126">
        <f t="shared" si="19"/>
        <v>0</v>
      </c>
      <c r="U22" s="125">
        <v>0</v>
      </c>
      <c r="V22" s="126">
        <f t="shared" ref="V22:V23" si="21">P22*(1+Q22)*(U22)*R22</f>
        <v>0</v>
      </c>
      <c r="W22" s="125">
        <v>0</v>
      </c>
      <c r="X22" s="126">
        <f t="shared" ref="X22:X23" si="22">P22*(1+Q22)*(W22)*(R22^2)</f>
        <v>0</v>
      </c>
      <c r="Y22" s="125">
        <v>0</v>
      </c>
      <c r="Z22" s="126">
        <f t="shared" ref="Z22:Z23" si="23">P22*(1+Q22)*(Y22)*(R22^3)</f>
        <v>0</v>
      </c>
      <c r="AA22" s="125">
        <v>0</v>
      </c>
      <c r="AB22" s="126">
        <f t="shared" si="20"/>
        <v>0</v>
      </c>
      <c r="AC22" s="127">
        <f t="shared" si="18"/>
        <v>0</v>
      </c>
      <c r="AD22" s="102"/>
      <c r="AG22" s="9"/>
      <c r="AH22" s="9"/>
      <c r="AI22" s="48"/>
    </row>
    <row r="23" spans="1:35" s="51" customFormat="1" ht="15" customHeight="1">
      <c r="A23" s="78"/>
      <c r="B23" s="78"/>
      <c r="C23" s="250">
        <f t="shared" si="15"/>
        <v>0</v>
      </c>
      <c r="D23" s="70"/>
      <c r="E23" s="634" t="s">
        <v>337</v>
      </c>
      <c r="F23" s="634"/>
      <c r="G23" s="634"/>
      <c r="H23" s="634"/>
      <c r="I23" s="634"/>
      <c r="J23" s="634"/>
      <c r="K23" s="634"/>
      <c r="L23" s="634"/>
      <c r="M23" s="634"/>
      <c r="N23" s="634"/>
      <c r="O23" s="634"/>
      <c r="P23" s="123">
        <v>0</v>
      </c>
      <c r="Q23" s="124">
        <f t="shared" si="16"/>
        <v>0</v>
      </c>
      <c r="R23" s="71">
        <f t="shared" si="17"/>
        <v>0</v>
      </c>
      <c r="S23" s="125">
        <v>0</v>
      </c>
      <c r="T23" s="126">
        <f t="shared" si="19"/>
        <v>0</v>
      </c>
      <c r="U23" s="125">
        <v>0</v>
      </c>
      <c r="V23" s="126">
        <f t="shared" si="21"/>
        <v>0</v>
      </c>
      <c r="W23" s="125">
        <v>0</v>
      </c>
      <c r="X23" s="126">
        <f t="shared" si="22"/>
        <v>0</v>
      </c>
      <c r="Y23" s="125">
        <v>0</v>
      </c>
      <c r="Z23" s="126">
        <f t="shared" si="23"/>
        <v>0</v>
      </c>
      <c r="AA23" s="125">
        <v>0</v>
      </c>
      <c r="AB23" s="126">
        <f t="shared" si="20"/>
        <v>0</v>
      </c>
      <c r="AC23" s="127">
        <f t="shared" si="18"/>
        <v>0</v>
      </c>
      <c r="AD23" s="102"/>
      <c r="AG23" s="9"/>
      <c r="AH23" s="9"/>
      <c r="AI23" s="48"/>
    </row>
    <row r="24" spans="1:35" ht="15" customHeight="1">
      <c r="C24" s="250">
        <f t="shared" si="15"/>
        <v>0</v>
      </c>
      <c r="D24" s="48" t="s">
        <v>448</v>
      </c>
      <c r="E24" s="634" t="s">
        <v>434</v>
      </c>
      <c r="F24" s="634"/>
      <c r="G24" s="634"/>
      <c r="H24" s="634"/>
      <c r="I24" s="634"/>
      <c r="J24" s="634"/>
      <c r="K24" s="634"/>
      <c r="L24" s="634"/>
      <c r="M24" s="634"/>
      <c r="N24" s="634"/>
      <c r="O24" s="634"/>
      <c r="P24" s="123">
        <v>0</v>
      </c>
      <c r="Q24" s="124">
        <f t="shared" ref="Q24:Q25" si="24">VLOOKUP(E24,Leave_Benefits,2,0)</f>
        <v>6.2E-2</v>
      </c>
      <c r="R24" s="71">
        <f t="shared" ref="R24:R25" si="25">VLOOKUP(E24,Leave_Benefits,4,0)</f>
        <v>1</v>
      </c>
      <c r="S24" s="125">
        <v>0</v>
      </c>
      <c r="T24" s="126">
        <f t="shared" ref="T24:T25" si="26">P24*(1+Q24)*(S24)</f>
        <v>0</v>
      </c>
      <c r="U24" s="125">
        <v>0</v>
      </c>
      <c r="V24" s="126">
        <f t="shared" ref="V24:V25" si="27">P24*(1+Q24)*(U24)*R24</f>
        <v>0</v>
      </c>
      <c r="W24" s="125">
        <v>0</v>
      </c>
      <c r="X24" s="126">
        <f t="shared" ref="X24:X25" si="28">P24*(1+Q24)*(W24)*(R24^2)</f>
        <v>0</v>
      </c>
      <c r="Y24" s="125">
        <v>0</v>
      </c>
      <c r="Z24" s="126">
        <f t="shared" ref="Z24:Z25" si="29">P24*(1+Q24)*(Y24)*(R24^3)</f>
        <v>0</v>
      </c>
      <c r="AA24" s="125">
        <v>0</v>
      </c>
      <c r="AB24" s="126">
        <f t="shared" si="20"/>
        <v>0</v>
      </c>
      <c r="AC24" s="127">
        <f t="shared" si="18"/>
        <v>0</v>
      </c>
      <c r="AD24" s="128"/>
      <c r="AG24" s="48"/>
      <c r="AH24" s="48"/>
      <c r="AI24" s="48"/>
    </row>
    <row r="25" spans="1:35" ht="15" customHeight="1">
      <c r="C25" s="250">
        <f t="shared" si="15"/>
        <v>0</v>
      </c>
      <c r="D25" s="48" t="s">
        <v>449</v>
      </c>
      <c r="E25" s="634" t="s">
        <v>362</v>
      </c>
      <c r="F25" s="634"/>
      <c r="G25" s="634"/>
      <c r="H25" s="634"/>
      <c r="I25" s="634"/>
      <c r="J25" s="634"/>
      <c r="K25" s="634"/>
      <c r="L25" s="634"/>
      <c r="M25" s="634"/>
      <c r="N25" s="634"/>
      <c r="O25" s="634"/>
      <c r="P25" s="123">
        <v>0</v>
      </c>
      <c r="Q25" s="124">
        <f t="shared" si="24"/>
        <v>0.127</v>
      </c>
      <c r="R25" s="71">
        <f t="shared" si="25"/>
        <v>1.02</v>
      </c>
      <c r="S25" s="125">
        <v>0</v>
      </c>
      <c r="T25" s="126">
        <f t="shared" si="26"/>
        <v>0</v>
      </c>
      <c r="U25" s="125">
        <v>0</v>
      </c>
      <c r="V25" s="126">
        <f t="shared" si="27"/>
        <v>0</v>
      </c>
      <c r="W25" s="125">
        <v>0</v>
      </c>
      <c r="X25" s="126">
        <f t="shared" si="28"/>
        <v>0</v>
      </c>
      <c r="Y25" s="125">
        <v>0</v>
      </c>
      <c r="Z25" s="126">
        <f t="shared" si="29"/>
        <v>0</v>
      </c>
      <c r="AA25" s="125">
        <v>0</v>
      </c>
      <c r="AB25" s="126">
        <f t="shared" si="20"/>
        <v>0</v>
      </c>
      <c r="AC25" s="127">
        <f t="shared" si="18"/>
        <v>0</v>
      </c>
      <c r="AD25" s="128"/>
      <c r="AG25" s="48"/>
      <c r="AH25" s="48"/>
      <c r="AI25" s="48"/>
    </row>
    <row r="26" spans="1:35" ht="15" customHeight="1">
      <c r="A26" s="78">
        <v>1000</v>
      </c>
      <c r="C26" s="136" t="s">
        <v>47</v>
      </c>
      <c r="D26" s="70"/>
      <c r="E26" s="635"/>
      <c r="F26" s="635"/>
      <c r="G26" s="635"/>
      <c r="H26" s="635"/>
      <c r="I26" s="635"/>
      <c r="J26" s="635"/>
      <c r="K26" s="635"/>
      <c r="L26" s="635"/>
      <c r="M26" s="635"/>
      <c r="N26" s="635"/>
      <c r="O26" s="633"/>
      <c r="P26" s="70"/>
      <c r="Q26" s="70"/>
      <c r="R26" s="71"/>
      <c r="S26" s="137"/>
      <c r="T26" s="138"/>
      <c r="U26" s="137"/>
      <c r="V26" s="138"/>
      <c r="W26" s="137"/>
      <c r="X26" s="138"/>
      <c r="Y26" s="137"/>
      <c r="Z26" s="138"/>
      <c r="AA26" s="137"/>
      <c r="AB26" s="138"/>
      <c r="AC26" s="140"/>
      <c r="AD26" s="128"/>
      <c r="AG26" s="48"/>
      <c r="AH26" s="48"/>
      <c r="AI26" s="48"/>
    </row>
    <row r="27" spans="1:35" ht="30" customHeight="1">
      <c r="C27" s="73" t="s">
        <v>175</v>
      </c>
      <c r="D27" s="70"/>
      <c r="E27" s="567"/>
      <c r="F27" s="567"/>
      <c r="G27" s="567"/>
      <c r="H27" s="567"/>
      <c r="I27" s="567"/>
      <c r="J27" s="567"/>
      <c r="K27" s="567"/>
      <c r="L27" s="567"/>
      <c r="M27" s="567"/>
      <c r="N27" s="567"/>
      <c r="O27" s="654"/>
      <c r="P27" s="509" t="s">
        <v>379</v>
      </c>
      <c r="Q27" s="70"/>
      <c r="R27" s="71"/>
      <c r="S27" s="137"/>
      <c r="T27" s="138"/>
      <c r="U27" s="137"/>
      <c r="V27" s="138"/>
      <c r="W27" s="137"/>
      <c r="X27" s="138"/>
      <c r="Y27" s="137"/>
      <c r="Z27" s="138"/>
      <c r="AA27" s="137"/>
      <c r="AB27" s="138"/>
      <c r="AC27" s="140"/>
      <c r="AD27" s="128"/>
      <c r="AG27" s="48"/>
      <c r="AH27" s="48"/>
      <c r="AI27" s="48"/>
    </row>
    <row r="28" spans="1:35" ht="15" customHeight="1">
      <c r="C28" s="73">
        <v>0</v>
      </c>
      <c r="D28" s="48" t="s">
        <v>418</v>
      </c>
      <c r="E28" s="636" t="s">
        <v>337</v>
      </c>
      <c r="F28" s="637"/>
      <c r="G28" s="637"/>
      <c r="H28" s="637"/>
      <c r="I28" s="637"/>
      <c r="J28" s="637"/>
      <c r="K28" s="637"/>
      <c r="L28" s="637"/>
      <c r="M28" s="637"/>
      <c r="N28" s="637"/>
      <c r="O28" s="637"/>
      <c r="P28" s="141">
        <v>0</v>
      </c>
      <c r="Q28" s="142">
        <f t="shared" ref="Q28" si="30">VLOOKUP(E28,Leave_Benefits,2,0)</f>
        <v>0</v>
      </c>
      <c r="R28" s="71">
        <f t="shared" ref="R28" si="31">VLOOKUP(E28,Leave_Benefits,4,0)</f>
        <v>0</v>
      </c>
      <c r="S28" s="125">
        <v>0</v>
      </c>
      <c r="T28" s="126">
        <f t="shared" ref="T28" si="32">P28*(S28)*(C28)</f>
        <v>0</v>
      </c>
      <c r="U28" s="125">
        <v>0</v>
      </c>
      <c r="V28" s="126">
        <f t="shared" ref="V28" si="33">(P28)*(U28)*(C28)</f>
        <v>0</v>
      </c>
      <c r="W28" s="125">
        <v>0</v>
      </c>
      <c r="X28" s="126">
        <f t="shared" ref="X28" si="34">(P28)*(W28)*(C28)</f>
        <v>0</v>
      </c>
      <c r="Y28" s="125">
        <v>0</v>
      </c>
      <c r="Z28" s="126">
        <f t="shared" ref="Z28" si="35">(P28)*(Y28)*(C28)</f>
        <v>0</v>
      </c>
      <c r="AA28" s="125">
        <v>0</v>
      </c>
      <c r="AB28" s="126">
        <f>(P28)*(AA28)*(C28)</f>
        <v>0</v>
      </c>
      <c r="AC28" s="127">
        <f t="shared" ref="AC28:AC31" si="36">T28+V28+X28+Z28+AB28</f>
        <v>0</v>
      </c>
      <c r="AD28" s="128"/>
      <c r="AG28" s="48"/>
      <c r="AH28" s="48"/>
      <c r="AI28" s="48"/>
    </row>
    <row r="29" spans="1:35" ht="15" customHeight="1">
      <c r="C29" s="73">
        <v>0</v>
      </c>
      <c r="D29" s="48" t="s">
        <v>418</v>
      </c>
      <c r="E29" s="636" t="s">
        <v>337</v>
      </c>
      <c r="F29" s="637"/>
      <c r="G29" s="637"/>
      <c r="H29" s="637"/>
      <c r="I29" s="637"/>
      <c r="J29" s="637"/>
      <c r="K29" s="637"/>
      <c r="L29" s="637"/>
      <c r="M29" s="637"/>
      <c r="N29" s="637"/>
      <c r="O29" s="637"/>
      <c r="P29" s="141">
        <v>0</v>
      </c>
      <c r="Q29" s="142">
        <f t="shared" ref="Q29:Q31" si="37">VLOOKUP(E29,Leave_Benefits,2,0)</f>
        <v>0</v>
      </c>
      <c r="R29" s="71">
        <f t="shared" ref="R29:R31" si="38">VLOOKUP(E29,Leave_Benefits,4,0)</f>
        <v>0</v>
      </c>
      <c r="S29" s="125">
        <v>0</v>
      </c>
      <c r="T29" s="126">
        <f t="shared" ref="T29:T31" si="39">P29*(S29)*(C29)</f>
        <v>0</v>
      </c>
      <c r="U29" s="125">
        <v>0</v>
      </c>
      <c r="V29" s="126">
        <f t="shared" ref="V29:V31" si="40">(P29)*(U29)*(C29)</f>
        <v>0</v>
      </c>
      <c r="W29" s="125">
        <v>0</v>
      </c>
      <c r="X29" s="126">
        <f t="shared" ref="X29:X31" si="41">(P29)*(W29)*(C29)</f>
        <v>0</v>
      </c>
      <c r="Y29" s="125">
        <v>0</v>
      </c>
      <c r="Z29" s="126">
        <f t="shared" ref="Z29:Z31" si="42">(P29)*(Y29)*(C29)</f>
        <v>0</v>
      </c>
      <c r="AA29" s="125">
        <v>0</v>
      </c>
      <c r="AB29" s="126">
        <f t="shared" ref="AB29:AB31" si="43">(P29)*(AA29)*(C29)</f>
        <v>0</v>
      </c>
      <c r="AC29" s="127">
        <f t="shared" si="36"/>
        <v>0</v>
      </c>
      <c r="AD29" s="128"/>
      <c r="AG29" s="48"/>
      <c r="AH29" s="48"/>
      <c r="AI29" s="48"/>
    </row>
    <row r="30" spans="1:35" ht="15" customHeight="1">
      <c r="C30" s="73">
        <v>0</v>
      </c>
      <c r="D30" s="48" t="s">
        <v>418</v>
      </c>
      <c r="E30" s="636" t="s">
        <v>337</v>
      </c>
      <c r="F30" s="637"/>
      <c r="G30" s="637"/>
      <c r="H30" s="637"/>
      <c r="I30" s="637"/>
      <c r="J30" s="637"/>
      <c r="K30" s="637"/>
      <c r="L30" s="637"/>
      <c r="M30" s="637"/>
      <c r="N30" s="637"/>
      <c r="O30" s="637"/>
      <c r="P30" s="141">
        <v>0</v>
      </c>
      <c r="Q30" s="142">
        <f t="shared" si="37"/>
        <v>0</v>
      </c>
      <c r="R30" s="71">
        <f t="shared" si="38"/>
        <v>0</v>
      </c>
      <c r="S30" s="125">
        <v>0</v>
      </c>
      <c r="T30" s="126">
        <f t="shared" si="39"/>
        <v>0</v>
      </c>
      <c r="U30" s="125">
        <v>0</v>
      </c>
      <c r="V30" s="126">
        <f t="shared" si="40"/>
        <v>0</v>
      </c>
      <c r="W30" s="125">
        <v>0</v>
      </c>
      <c r="X30" s="126">
        <f t="shared" si="41"/>
        <v>0</v>
      </c>
      <c r="Y30" s="125">
        <v>0</v>
      </c>
      <c r="Z30" s="126">
        <f t="shared" si="42"/>
        <v>0</v>
      </c>
      <c r="AA30" s="125">
        <v>0</v>
      </c>
      <c r="AB30" s="126">
        <f t="shared" si="43"/>
        <v>0</v>
      </c>
      <c r="AC30" s="127">
        <f t="shared" si="36"/>
        <v>0</v>
      </c>
      <c r="AD30" s="128"/>
      <c r="AG30" s="48"/>
      <c r="AH30" s="48"/>
      <c r="AI30" s="48"/>
    </row>
    <row r="31" spans="1:35" ht="15" customHeight="1">
      <c r="C31" s="73">
        <v>0</v>
      </c>
      <c r="D31" s="48" t="s">
        <v>418</v>
      </c>
      <c r="E31" s="636" t="s">
        <v>337</v>
      </c>
      <c r="F31" s="637"/>
      <c r="G31" s="637"/>
      <c r="H31" s="637"/>
      <c r="I31" s="637"/>
      <c r="J31" s="637"/>
      <c r="K31" s="637"/>
      <c r="L31" s="637"/>
      <c r="M31" s="637"/>
      <c r="N31" s="637"/>
      <c r="O31" s="637"/>
      <c r="P31" s="141">
        <v>0</v>
      </c>
      <c r="Q31" s="142">
        <f t="shared" si="37"/>
        <v>0</v>
      </c>
      <c r="R31" s="71">
        <f t="shared" si="38"/>
        <v>0</v>
      </c>
      <c r="S31" s="125">
        <v>0</v>
      </c>
      <c r="T31" s="126">
        <f t="shared" si="39"/>
        <v>0</v>
      </c>
      <c r="U31" s="125">
        <v>0</v>
      </c>
      <c r="V31" s="126">
        <f t="shared" si="40"/>
        <v>0</v>
      </c>
      <c r="W31" s="125">
        <v>0</v>
      </c>
      <c r="X31" s="126">
        <f t="shared" si="41"/>
        <v>0</v>
      </c>
      <c r="Y31" s="125">
        <v>0</v>
      </c>
      <c r="Z31" s="126">
        <f t="shared" si="42"/>
        <v>0</v>
      </c>
      <c r="AA31" s="125">
        <v>0</v>
      </c>
      <c r="AB31" s="126">
        <f t="shared" si="43"/>
        <v>0</v>
      </c>
      <c r="AC31" s="127">
        <f t="shared" si="36"/>
        <v>0</v>
      </c>
      <c r="AD31" s="128"/>
      <c r="AG31" s="48"/>
      <c r="AH31" s="48"/>
      <c r="AI31" s="48"/>
    </row>
    <row r="32" spans="1:35" ht="15" customHeight="1">
      <c r="C32" s="144"/>
      <c r="D32" s="48"/>
      <c r="E32" s="710"/>
      <c r="F32" s="710"/>
      <c r="G32" s="710"/>
      <c r="H32" s="710"/>
      <c r="I32" s="710"/>
      <c r="J32" s="710"/>
      <c r="K32" s="710"/>
      <c r="L32" s="710"/>
      <c r="M32" s="710"/>
      <c r="N32" s="711"/>
      <c r="O32" s="648" t="s">
        <v>287</v>
      </c>
      <c r="P32" s="649"/>
      <c r="Q32" s="649"/>
      <c r="R32" s="650"/>
      <c r="S32" s="614">
        <f>SUM(T20:T31)</f>
        <v>0</v>
      </c>
      <c r="T32" s="644"/>
      <c r="U32" s="614">
        <f>SUM(V20:V31)</f>
        <v>0</v>
      </c>
      <c r="V32" s="644"/>
      <c r="W32" s="614">
        <f>SUM(X20:X31)</f>
        <v>0</v>
      </c>
      <c r="X32" s="644"/>
      <c r="Y32" s="614">
        <f>SUM(Z20:Z31)</f>
        <v>0</v>
      </c>
      <c r="Z32" s="644"/>
      <c r="AA32" s="614">
        <f>SUM(AB20:AB31)</f>
        <v>0</v>
      </c>
      <c r="AB32" s="644"/>
      <c r="AC32" s="130">
        <f>SUM(S32:AB32)</f>
        <v>0</v>
      </c>
      <c r="AD32" s="38"/>
      <c r="AG32" s="48"/>
      <c r="AH32" s="48"/>
      <c r="AI32" s="48"/>
    </row>
    <row r="33" spans="1:35" s="51" customFormat="1" ht="15" customHeight="1">
      <c r="A33" s="78"/>
      <c r="B33" s="78"/>
      <c r="C33" s="629" t="s">
        <v>289</v>
      </c>
      <c r="D33" s="630"/>
      <c r="E33" s="630"/>
      <c r="F33" s="630"/>
      <c r="G33" s="630"/>
      <c r="H33" s="630"/>
      <c r="I33" s="630"/>
      <c r="J33" s="630"/>
      <c r="K33" s="630"/>
      <c r="L33" s="630"/>
      <c r="M33" s="630"/>
      <c r="N33" s="630"/>
      <c r="O33" s="630"/>
      <c r="P33" s="630"/>
      <c r="Q33" s="630"/>
      <c r="R33" s="631"/>
      <c r="S33" s="674">
        <f>SUM(S17,S32)</f>
        <v>0</v>
      </c>
      <c r="T33" s="675"/>
      <c r="U33" s="674">
        <f>SUM(U17,U32)</f>
        <v>0</v>
      </c>
      <c r="V33" s="675"/>
      <c r="W33" s="674">
        <f>SUM(W17,W32)</f>
        <v>0</v>
      </c>
      <c r="X33" s="675"/>
      <c r="Y33" s="674">
        <f>SUM(Y17,Y32)</f>
        <v>0</v>
      </c>
      <c r="Z33" s="675"/>
      <c r="AA33" s="674">
        <f>SUM(AA17,AA32)</f>
        <v>0</v>
      </c>
      <c r="AB33" s="675"/>
      <c r="AC33" s="145">
        <f>SUM(S33:AB33)</f>
        <v>0</v>
      </c>
      <c r="AD33" s="102"/>
      <c r="AG33" s="9"/>
      <c r="AH33" s="9"/>
      <c r="AI33" s="9"/>
    </row>
    <row r="34" spans="1:35" s="51" customFormat="1" ht="15" customHeight="1">
      <c r="A34" s="78">
        <v>1900</v>
      </c>
      <c r="B34" s="78"/>
      <c r="C34" s="115" t="s">
        <v>290</v>
      </c>
      <c r="D34" s="82"/>
      <c r="E34" s="656"/>
      <c r="F34" s="656"/>
      <c r="G34" s="656"/>
      <c r="H34" s="656"/>
      <c r="I34" s="656"/>
      <c r="J34" s="656"/>
      <c r="K34" s="656"/>
      <c r="L34" s="656"/>
      <c r="M34" s="656"/>
      <c r="N34" s="656"/>
      <c r="O34" s="82"/>
      <c r="P34" s="82"/>
      <c r="Q34" s="79"/>
      <c r="R34" s="32"/>
      <c r="S34" s="116"/>
      <c r="T34" s="133"/>
      <c r="U34" s="116"/>
      <c r="V34" s="133"/>
      <c r="W34" s="116"/>
      <c r="X34" s="133"/>
      <c r="Y34" s="116"/>
      <c r="Z34" s="133"/>
      <c r="AA34" s="116"/>
      <c r="AB34" s="133"/>
      <c r="AC34" s="135"/>
      <c r="AD34" s="102"/>
      <c r="AG34" s="9"/>
      <c r="AH34" s="9"/>
      <c r="AI34" s="9"/>
    </row>
    <row r="35" spans="1:35" s="51" customFormat="1" ht="15" customHeight="1">
      <c r="A35" s="78"/>
      <c r="B35" s="78"/>
      <c r="C35" s="115" t="s">
        <v>45</v>
      </c>
      <c r="D35" s="12">
        <f t="shared" ref="D35:E39" si="44">D12</f>
        <v>0</v>
      </c>
      <c r="E35" s="653" t="str">
        <f t="shared" si="44"/>
        <v>Select E-Class</v>
      </c>
      <c r="F35" s="653"/>
      <c r="G35" s="653"/>
      <c r="H35" s="653"/>
      <c r="I35" s="653"/>
      <c r="J35" s="653"/>
      <c r="K35" s="653"/>
      <c r="L35" s="653"/>
      <c r="M35" s="653"/>
      <c r="N35" s="653"/>
      <c r="O35" s="653"/>
      <c r="P35" s="146"/>
      <c r="Q35" s="147">
        <f t="shared" ref="Q35" si="45">VLOOKUP(E35,Leave_Benefits,3,0)</f>
        <v>0</v>
      </c>
      <c r="R35" s="119"/>
      <c r="S35" s="148"/>
      <c r="T35" s="126">
        <f>T12*$Q35</f>
        <v>0</v>
      </c>
      <c r="U35" s="148"/>
      <c r="V35" s="126">
        <f>V12*$Q35</f>
        <v>0</v>
      </c>
      <c r="W35" s="148"/>
      <c r="X35" s="126">
        <f>X12*$Q35</f>
        <v>0</v>
      </c>
      <c r="Y35" s="148"/>
      <c r="Z35" s="126">
        <f>Z12*$Q35</f>
        <v>0</v>
      </c>
      <c r="AA35" s="148"/>
      <c r="AB35" s="126">
        <f>AB12*$Q35</f>
        <v>0</v>
      </c>
      <c r="AC35" s="127">
        <f t="shared" ref="AC35:AC39" si="46">T35+V35+X35+Z35+AB35</f>
        <v>0</v>
      </c>
      <c r="AD35" s="102"/>
      <c r="AG35" s="9"/>
      <c r="AH35" s="9"/>
      <c r="AI35" s="9"/>
    </row>
    <row r="36" spans="1:35" s="51" customFormat="1" ht="15" customHeight="1">
      <c r="A36" s="78"/>
      <c r="B36" s="78"/>
      <c r="C36" s="115"/>
      <c r="D36" s="12">
        <f t="shared" si="44"/>
        <v>0</v>
      </c>
      <c r="E36" s="653" t="str">
        <f t="shared" si="44"/>
        <v>Select E-Class</v>
      </c>
      <c r="F36" s="653"/>
      <c r="G36" s="653"/>
      <c r="H36" s="653"/>
      <c r="I36" s="653"/>
      <c r="J36" s="653"/>
      <c r="K36" s="653"/>
      <c r="L36" s="653"/>
      <c r="M36" s="653"/>
      <c r="N36" s="653"/>
      <c r="O36" s="653"/>
      <c r="P36" s="146"/>
      <c r="Q36" s="147">
        <f t="shared" ref="Q36:Q39" si="47">VLOOKUP(E36,Leave_Benefits,3,0)</f>
        <v>0</v>
      </c>
      <c r="R36" s="119"/>
      <c r="S36" s="148"/>
      <c r="T36" s="126">
        <f>T13*$Q36</f>
        <v>0</v>
      </c>
      <c r="U36" s="148"/>
      <c r="V36" s="126">
        <f>V13*$Q36</f>
        <v>0</v>
      </c>
      <c r="W36" s="148"/>
      <c r="X36" s="126">
        <f>X13*$Q36</f>
        <v>0</v>
      </c>
      <c r="Y36" s="148"/>
      <c r="Z36" s="126">
        <f>Z13*$Q36</f>
        <v>0</v>
      </c>
      <c r="AA36" s="148"/>
      <c r="AB36" s="126">
        <f>AB13*$Q36</f>
        <v>0</v>
      </c>
      <c r="AC36" s="127">
        <f t="shared" si="46"/>
        <v>0</v>
      </c>
      <c r="AD36" s="102"/>
      <c r="AG36" s="9"/>
      <c r="AH36" s="9"/>
      <c r="AI36" s="9"/>
    </row>
    <row r="37" spans="1:35" s="51" customFormat="1" ht="15" customHeight="1">
      <c r="A37" s="78"/>
      <c r="B37" s="78"/>
      <c r="C37" s="115"/>
      <c r="D37" s="12">
        <f t="shared" si="44"/>
        <v>0</v>
      </c>
      <c r="E37" s="653" t="str">
        <f t="shared" si="44"/>
        <v>Select E-Class</v>
      </c>
      <c r="F37" s="653"/>
      <c r="G37" s="653"/>
      <c r="H37" s="653"/>
      <c r="I37" s="653"/>
      <c r="J37" s="653"/>
      <c r="K37" s="653"/>
      <c r="L37" s="653"/>
      <c r="M37" s="653"/>
      <c r="N37" s="653"/>
      <c r="O37" s="653"/>
      <c r="P37" s="146"/>
      <c r="Q37" s="147">
        <f t="shared" si="47"/>
        <v>0</v>
      </c>
      <c r="R37" s="119"/>
      <c r="S37" s="148"/>
      <c r="T37" s="126">
        <f>T14*$Q37</f>
        <v>0</v>
      </c>
      <c r="U37" s="148"/>
      <c r="V37" s="126">
        <f>V14*$Q37</f>
        <v>0</v>
      </c>
      <c r="W37" s="148"/>
      <c r="X37" s="126">
        <f>X14*$Q37</f>
        <v>0</v>
      </c>
      <c r="Y37" s="148"/>
      <c r="Z37" s="126">
        <f>Z14*$Q37</f>
        <v>0</v>
      </c>
      <c r="AA37" s="148"/>
      <c r="AB37" s="126">
        <f>AB14*$Q37</f>
        <v>0</v>
      </c>
      <c r="AC37" s="127">
        <f t="shared" si="46"/>
        <v>0</v>
      </c>
      <c r="AD37" s="102"/>
      <c r="AG37" s="9"/>
      <c r="AH37" s="9"/>
      <c r="AI37" s="9"/>
    </row>
    <row r="38" spans="1:35" s="51" customFormat="1" ht="15" customHeight="1">
      <c r="A38" s="78"/>
      <c r="B38" s="78"/>
      <c r="C38" s="115"/>
      <c r="D38" s="12">
        <f t="shared" si="44"/>
        <v>0</v>
      </c>
      <c r="E38" s="653" t="str">
        <f t="shared" si="44"/>
        <v>Select E-Class</v>
      </c>
      <c r="F38" s="653"/>
      <c r="G38" s="653"/>
      <c r="H38" s="653"/>
      <c r="I38" s="653"/>
      <c r="J38" s="653"/>
      <c r="K38" s="653"/>
      <c r="L38" s="653"/>
      <c r="M38" s="653"/>
      <c r="N38" s="653"/>
      <c r="O38" s="653"/>
      <c r="P38" s="146"/>
      <c r="Q38" s="147">
        <f t="shared" si="47"/>
        <v>0</v>
      </c>
      <c r="R38" s="119"/>
      <c r="S38" s="148"/>
      <c r="T38" s="126">
        <f>T15*$Q38</f>
        <v>0</v>
      </c>
      <c r="U38" s="148"/>
      <c r="V38" s="126">
        <f>V15*$Q38</f>
        <v>0</v>
      </c>
      <c r="W38" s="148"/>
      <c r="X38" s="126">
        <f>X15*$Q38</f>
        <v>0</v>
      </c>
      <c r="Y38" s="148"/>
      <c r="Z38" s="126">
        <f>Z15*$Q38</f>
        <v>0</v>
      </c>
      <c r="AA38" s="148"/>
      <c r="AB38" s="126">
        <f>AB15*$Q38</f>
        <v>0</v>
      </c>
      <c r="AC38" s="127">
        <f t="shared" si="46"/>
        <v>0</v>
      </c>
      <c r="AD38" s="102"/>
    </row>
    <row r="39" spans="1:35" s="51" customFormat="1" ht="15" customHeight="1">
      <c r="A39" s="78"/>
      <c r="B39" s="78"/>
      <c r="C39" s="115"/>
      <c r="D39" s="12">
        <f t="shared" si="44"/>
        <v>0</v>
      </c>
      <c r="E39" s="653" t="str">
        <f t="shared" si="44"/>
        <v>Select E-Class</v>
      </c>
      <c r="F39" s="653"/>
      <c r="G39" s="653"/>
      <c r="H39" s="653"/>
      <c r="I39" s="653"/>
      <c r="J39" s="653"/>
      <c r="K39" s="653"/>
      <c r="L39" s="653"/>
      <c r="M39" s="653"/>
      <c r="N39" s="653"/>
      <c r="O39" s="653"/>
      <c r="P39" s="146"/>
      <c r="Q39" s="147">
        <f t="shared" si="47"/>
        <v>0</v>
      </c>
      <c r="R39" s="119"/>
      <c r="S39" s="148"/>
      <c r="T39" s="126">
        <f>T16*$Q39</f>
        <v>0</v>
      </c>
      <c r="U39" s="148"/>
      <c r="V39" s="126">
        <f>V16*$Q39</f>
        <v>0</v>
      </c>
      <c r="W39" s="148"/>
      <c r="X39" s="126">
        <f>X16*$Q39</f>
        <v>0</v>
      </c>
      <c r="Y39" s="148"/>
      <c r="Z39" s="126">
        <f>Z16*$Q39</f>
        <v>0</v>
      </c>
      <c r="AA39" s="148"/>
      <c r="AB39" s="126">
        <f>AB16*$Q39</f>
        <v>0</v>
      </c>
      <c r="AC39" s="127">
        <f t="shared" si="46"/>
        <v>0</v>
      </c>
      <c r="AD39" s="102"/>
    </row>
    <row r="40" spans="1:35" s="51" customFormat="1" ht="15" customHeight="1">
      <c r="A40" s="78"/>
      <c r="B40" s="78"/>
      <c r="C40" s="115"/>
      <c r="D40" s="12"/>
      <c r="E40" s="712"/>
      <c r="F40" s="712"/>
      <c r="G40" s="712"/>
      <c r="H40" s="712"/>
      <c r="I40" s="712"/>
      <c r="J40" s="712"/>
      <c r="K40" s="712"/>
      <c r="L40" s="712"/>
      <c r="M40" s="712"/>
      <c r="N40" s="713"/>
      <c r="O40" s="645" t="s">
        <v>286</v>
      </c>
      <c r="P40" s="646"/>
      <c r="Q40" s="646"/>
      <c r="R40" s="647"/>
      <c r="S40" s="614">
        <f>SUM(T35:T39)</f>
        <v>0</v>
      </c>
      <c r="T40" s="644"/>
      <c r="U40" s="614">
        <f>SUM(V35:V39)</f>
        <v>0</v>
      </c>
      <c r="V40" s="644"/>
      <c r="W40" s="614">
        <f>SUM(X35:X39)</f>
        <v>0</v>
      </c>
      <c r="X40" s="644"/>
      <c r="Y40" s="614">
        <f>SUM(Z35:Z39)</f>
        <v>0</v>
      </c>
      <c r="Z40" s="644"/>
      <c r="AA40" s="614">
        <f>SUM(AB35:AB39)</f>
        <v>0</v>
      </c>
      <c r="AB40" s="644"/>
      <c r="AC40" s="149">
        <f>SUM(S40:AB40)</f>
        <v>0</v>
      </c>
      <c r="AD40" s="102"/>
    </row>
    <row r="41" spans="1:35" s="51" customFormat="1" ht="15" customHeight="1">
      <c r="A41" s="78"/>
      <c r="B41" s="78"/>
      <c r="C41" s="115" t="s">
        <v>46</v>
      </c>
      <c r="D41" s="70"/>
      <c r="E41" s="619"/>
      <c r="F41" s="619"/>
      <c r="G41" s="619"/>
      <c r="H41" s="619"/>
      <c r="I41" s="619"/>
      <c r="J41" s="619"/>
      <c r="K41" s="619"/>
      <c r="L41" s="619"/>
      <c r="M41" s="619"/>
      <c r="N41" s="619"/>
      <c r="O41" s="633"/>
      <c r="P41" s="146"/>
      <c r="Q41" s="150"/>
      <c r="R41" s="119"/>
      <c r="S41" s="151"/>
      <c r="T41" s="152"/>
      <c r="U41" s="151"/>
      <c r="V41" s="152"/>
      <c r="W41" s="151"/>
      <c r="X41" s="152"/>
      <c r="Y41" s="151"/>
      <c r="Z41" s="152"/>
      <c r="AA41" s="151"/>
      <c r="AB41" s="152"/>
      <c r="AC41" s="153"/>
      <c r="AD41" s="102"/>
    </row>
    <row r="42" spans="1:35" s="51" customFormat="1" ht="15" customHeight="1">
      <c r="A42" s="78"/>
      <c r="B42" s="78"/>
      <c r="C42" s="115"/>
      <c r="D42" s="74">
        <f t="shared" ref="D42:E47" si="48">D20</f>
        <v>0</v>
      </c>
      <c r="E42" s="632" t="str">
        <f t="shared" si="48"/>
        <v>Select E-Class</v>
      </c>
      <c r="F42" s="632"/>
      <c r="G42" s="632"/>
      <c r="H42" s="632"/>
      <c r="I42" s="632"/>
      <c r="J42" s="632"/>
      <c r="K42" s="632"/>
      <c r="L42" s="632"/>
      <c r="M42" s="632"/>
      <c r="N42" s="632"/>
      <c r="O42" s="632"/>
      <c r="P42" s="146"/>
      <c r="Q42" s="147">
        <f t="shared" ref="Q42:Q47" si="49">VLOOKUP(E42,Leave_Benefits,3,0)</f>
        <v>0</v>
      </c>
      <c r="R42" s="119"/>
      <c r="S42" s="148"/>
      <c r="T42" s="126">
        <f t="shared" ref="T42:T47" si="50">T20*$Q42</f>
        <v>0</v>
      </c>
      <c r="U42" s="148"/>
      <c r="V42" s="126">
        <f t="shared" ref="V42:V47" si="51">V20*$Q42</f>
        <v>0</v>
      </c>
      <c r="W42" s="148"/>
      <c r="X42" s="126">
        <f t="shared" ref="X42:X47" si="52">X20*$Q42</f>
        <v>0</v>
      </c>
      <c r="Y42" s="148"/>
      <c r="Z42" s="126">
        <f t="shared" ref="Z42:Z47" si="53">Z20*$Q42</f>
        <v>0</v>
      </c>
      <c r="AA42" s="148"/>
      <c r="AB42" s="126">
        <f t="shared" ref="AB42:AB47" si="54">AB20*$Q42</f>
        <v>0</v>
      </c>
      <c r="AC42" s="127">
        <f t="shared" ref="AC42:AC47" si="55">T42+V42+X42+Z42+AB42</f>
        <v>0</v>
      </c>
      <c r="AD42" s="102"/>
    </row>
    <row r="43" spans="1:35" s="51" customFormat="1" ht="15" customHeight="1">
      <c r="A43" s="78"/>
      <c r="B43" s="78"/>
      <c r="C43" s="115"/>
      <c r="D43" s="74">
        <f t="shared" si="48"/>
        <v>0</v>
      </c>
      <c r="E43" s="627" t="str">
        <f t="shared" si="48"/>
        <v>Select E-Class</v>
      </c>
      <c r="F43" s="627"/>
      <c r="G43" s="627"/>
      <c r="H43" s="627"/>
      <c r="I43" s="627"/>
      <c r="J43" s="627"/>
      <c r="K43" s="627"/>
      <c r="L43" s="627"/>
      <c r="M43" s="627"/>
      <c r="N43" s="627"/>
      <c r="O43" s="632"/>
      <c r="P43" s="146"/>
      <c r="Q43" s="147">
        <f t="shared" ref="Q43:Q45" si="56">VLOOKUP(E43,Leave_Benefits,3,0)</f>
        <v>0</v>
      </c>
      <c r="R43" s="119"/>
      <c r="S43" s="148"/>
      <c r="T43" s="126">
        <f t="shared" si="50"/>
        <v>0</v>
      </c>
      <c r="U43" s="148"/>
      <c r="V43" s="126">
        <f t="shared" si="51"/>
        <v>0</v>
      </c>
      <c r="W43" s="148"/>
      <c r="X43" s="126">
        <f t="shared" si="52"/>
        <v>0</v>
      </c>
      <c r="Y43" s="148"/>
      <c r="Z43" s="126">
        <f t="shared" si="53"/>
        <v>0</v>
      </c>
      <c r="AA43" s="148"/>
      <c r="AB43" s="126">
        <f t="shared" si="54"/>
        <v>0</v>
      </c>
      <c r="AC43" s="127">
        <f t="shared" si="55"/>
        <v>0</v>
      </c>
      <c r="AD43" s="102"/>
    </row>
    <row r="44" spans="1:35" s="51" customFormat="1" ht="15" customHeight="1">
      <c r="A44" s="78"/>
      <c r="B44" s="78"/>
      <c r="C44" s="115"/>
      <c r="D44" s="74">
        <f t="shared" si="48"/>
        <v>0</v>
      </c>
      <c r="E44" s="627" t="str">
        <f t="shared" si="48"/>
        <v>Select E-Class</v>
      </c>
      <c r="F44" s="632"/>
      <c r="G44" s="632"/>
      <c r="H44" s="632"/>
      <c r="I44" s="632"/>
      <c r="J44" s="632"/>
      <c r="K44" s="632"/>
      <c r="L44" s="632"/>
      <c r="M44" s="632"/>
      <c r="N44" s="632"/>
      <c r="O44" s="632"/>
      <c r="P44" s="146"/>
      <c r="Q44" s="147">
        <f t="shared" si="56"/>
        <v>0</v>
      </c>
      <c r="R44" s="119"/>
      <c r="S44" s="148"/>
      <c r="T44" s="126">
        <f t="shared" si="50"/>
        <v>0</v>
      </c>
      <c r="U44" s="148"/>
      <c r="V44" s="126">
        <f t="shared" si="51"/>
        <v>0</v>
      </c>
      <c r="W44" s="148"/>
      <c r="X44" s="126">
        <f t="shared" si="52"/>
        <v>0</v>
      </c>
      <c r="Y44" s="148"/>
      <c r="Z44" s="126">
        <f t="shared" si="53"/>
        <v>0</v>
      </c>
      <c r="AA44" s="148"/>
      <c r="AB44" s="126">
        <f t="shared" si="54"/>
        <v>0</v>
      </c>
      <c r="AC44" s="127">
        <f t="shared" si="55"/>
        <v>0</v>
      </c>
      <c r="AD44" s="102"/>
    </row>
    <row r="45" spans="1:35" s="51" customFormat="1" ht="15" customHeight="1">
      <c r="A45" s="78"/>
      <c r="B45" s="78"/>
      <c r="C45" s="115"/>
      <c r="D45" s="74">
        <f t="shared" si="48"/>
        <v>0</v>
      </c>
      <c r="E45" s="627" t="str">
        <f t="shared" si="48"/>
        <v>Select E-Class</v>
      </c>
      <c r="F45" s="632"/>
      <c r="G45" s="632"/>
      <c r="H45" s="632"/>
      <c r="I45" s="632"/>
      <c r="J45" s="632"/>
      <c r="K45" s="632"/>
      <c r="L45" s="632"/>
      <c r="M45" s="632"/>
      <c r="N45" s="632"/>
      <c r="O45" s="632"/>
      <c r="P45" s="146"/>
      <c r="Q45" s="147">
        <f t="shared" si="56"/>
        <v>0</v>
      </c>
      <c r="R45" s="119"/>
      <c r="S45" s="148"/>
      <c r="T45" s="126">
        <f t="shared" si="50"/>
        <v>0</v>
      </c>
      <c r="U45" s="148"/>
      <c r="V45" s="126">
        <f t="shared" si="51"/>
        <v>0</v>
      </c>
      <c r="W45" s="154"/>
      <c r="X45" s="126">
        <f t="shared" si="52"/>
        <v>0</v>
      </c>
      <c r="Y45" s="148"/>
      <c r="Z45" s="126">
        <f t="shared" si="53"/>
        <v>0</v>
      </c>
      <c r="AA45" s="154"/>
      <c r="AB45" s="126">
        <f t="shared" si="54"/>
        <v>0</v>
      </c>
      <c r="AC45" s="127">
        <f t="shared" si="55"/>
        <v>0</v>
      </c>
      <c r="AD45" s="102"/>
    </row>
    <row r="46" spans="1:35" s="51" customFormat="1" ht="15" customHeight="1">
      <c r="A46" s="78"/>
      <c r="B46" s="78"/>
      <c r="C46" s="115"/>
      <c r="D46" s="74" t="str">
        <f t="shared" si="48"/>
        <v>Post Doc (≤ 3 Years)</v>
      </c>
      <c r="E46" s="627" t="str">
        <f t="shared" si="48"/>
        <v>FN - Faculty (Non-Union, 9 mo.)</v>
      </c>
      <c r="F46" s="632"/>
      <c r="G46" s="632"/>
      <c r="H46" s="632"/>
      <c r="I46" s="632"/>
      <c r="J46" s="632"/>
      <c r="K46" s="632"/>
      <c r="L46" s="632"/>
      <c r="M46" s="632"/>
      <c r="N46" s="632"/>
      <c r="O46" s="632"/>
      <c r="P46" s="146"/>
      <c r="Q46" s="147">
        <f t="shared" si="49"/>
        <v>0.28799999999999998</v>
      </c>
      <c r="R46" s="119"/>
      <c r="S46" s="148"/>
      <c r="T46" s="126">
        <f t="shared" si="50"/>
        <v>0</v>
      </c>
      <c r="U46" s="148"/>
      <c r="V46" s="126">
        <f t="shared" si="51"/>
        <v>0</v>
      </c>
      <c r="W46" s="148"/>
      <c r="X46" s="126">
        <f t="shared" si="52"/>
        <v>0</v>
      </c>
      <c r="Y46" s="148"/>
      <c r="Z46" s="126">
        <f t="shared" si="53"/>
        <v>0</v>
      </c>
      <c r="AA46" s="148"/>
      <c r="AB46" s="126">
        <f t="shared" si="54"/>
        <v>0</v>
      </c>
      <c r="AC46" s="127">
        <f t="shared" si="55"/>
        <v>0</v>
      </c>
      <c r="AD46" s="102"/>
    </row>
    <row r="47" spans="1:35" s="51" customFormat="1" ht="15" customHeight="1">
      <c r="A47" s="78"/>
      <c r="B47" s="78"/>
      <c r="C47" s="115"/>
      <c r="D47" s="74" t="str">
        <f t="shared" si="48"/>
        <v>Post Doc (≥ 4 Years)</v>
      </c>
      <c r="E47" s="627" t="str">
        <f t="shared" si="48"/>
        <v>F9 - Faculty (UNAC)</v>
      </c>
      <c r="F47" s="632"/>
      <c r="G47" s="632"/>
      <c r="H47" s="632"/>
      <c r="I47" s="632"/>
      <c r="J47" s="632"/>
      <c r="K47" s="632"/>
      <c r="L47" s="632"/>
      <c r="M47" s="632"/>
      <c r="N47" s="632"/>
      <c r="O47" s="632"/>
      <c r="P47" s="146"/>
      <c r="Q47" s="147">
        <f t="shared" si="49"/>
        <v>0.30499999999999999</v>
      </c>
      <c r="R47" s="119"/>
      <c r="S47" s="148"/>
      <c r="T47" s="126">
        <f t="shared" si="50"/>
        <v>0</v>
      </c>
      <c r="U47" s="148"/>
      <c r="V47" s="126">
        <f t="shared" si="51"/>
        <v>0</v>
      </c>
      <c r="W47" s="148"/>
      <c r="X47" s="126">
        <f t="shared" si="52"/>
        <v>0</v>
      </c>
      <c r="Y47" s="148"/>
      <c r="Z47" s="126">
        <f t="shared" si="53"/>
        <v>0</v>
      </c>
      <c r="AA47" s="148"/>
      <c r="AB47" s="126">
        <f t="shared" si="54"/>
        <v>0</v>
      </c>
      <c r="AC47" s="127">
        <f t="shared" si="55"/>
        <v>0</v>
      </c>
      <c r="AD47" s="102"/>
    </row>
    <row r="48" spans="1:35" s="51" customFormat="1" ht="15" customHeight="1">
      <c r="A48" s="78"/>
      <c r="B48" s="78"/>
      <c r="C48" s="115" t="s">
        <v>47</v>
      </c>
      <c r="D48" s="70"/>
      <c r="E48" s="584"/>
      <c r="F48" s="584"/>
      <c r="G48" s="584"/>
      <c r="H48" s="584"/>
      <c r="I48" s="584"/>
      <c r="J48" s="584"/>
      <c r="K48" s="584"/>
      <c r="L48" s="584"/>
      <c r="M48" s="584"/>
      <c r="N48" s="584"/>
      <c r="O48" s="633"/>
      <c r="P48" s="146"/>
      <c r="Q48" s="155"/>
      <c r="R48" s="119"/>
      <c r="S48" s="151"/>
      <c r="T48" s="152"/>
      <c r="U48" s="156"/>
      <c r="V48" s="152"/>
      <c r="W48" s="156"/>
      <c r="X48" s="152"/>
      <c r="Y48" s="156"/>
      <c r="Z48" s="152"/>
      <c r="AA48" s="156"/>
      <c r="AB48" s="152"/>
      <c r="AC48" s="140"/>
      <c r="AD48" s="102"/>
    </row>
    <row r="49" spans="1:38" s="51" customFormat="1" ht="15" customHeight="1">
      <c r="A49" s="78"/>
      <c r="B49" s="78"/>
      <c r="C49" s="115"/>
      <c r="D49" s="74" t="str">
        <f t="shared" ref="D49:E52" si="57">D28</f>
        <v>Select Level from List</v>
      </c>
      <c r="E49" s="627" t="str">
        <f t="shared" si="57"/>
        <v>Select E-Class</v>
      </c>
      <c r="F49" s="627"/>
      <c r="G49" s="627"/>
      <c r="H49" s="627"/>
      <c r="I49" s="627"/>
      <c r="J49" s="627"/>
      <c r="K49" s="627"/>
      <c r="L49" s="627"/>
      <c r="M49" s="627"/>
      <c r="N49" s="627"/>
      <c r="O49" s="632"/>
      <c r="P49" s="146"/>
      <c r="Q49" s="147">
        <f t="shared" ref="Q49" si="58">VLOOKUP(E49,Leave_Benefits,3,0)</f>
        <v>0</v>
      </c>
      <c r="R49" s="119"/>
      <c r="S49" s="148"/>
      <c r="T49" s="126">
        <f>(T28)*$Q49</f>
        <v>0</v>
      </c>
      <c r="U49" s="148"/>
      <c r="V49" s="126">
        <f>(V28)*$Q49</f>
        <v>0</v>
      </c>
      <c r="W49" s="148"/>
      <c r="X49" s="126">
        <f>(X28)*$Q49</f>
        <v>0</v>
      </c>
      <c r="Y49" s="148"/>
      <c r="Z49" s="126">
        <f>(Z28)*$Q49</f>
        <v>0</v>
      </c>
      <c r="AA49" s="148"/>
      <c r="AB49" s="126">
        <f>(AB28)*$Q49</f>
        <v>0</v>
      </c>
      <c r="AC49" s="127">
        <f t="shared" ref="AC49:AC54" si="59">T49+V49+X49+Z49+AB49</f>
        <v>0</v>
      </c>
      <c r="AD49" s="102"/>
    </row>
    <row r="50" spans="1:38" s="51" customFormat="1" ht="15" customHeight="1">
      <c r="A50" s="78"/>
      <c r="B50" s="78"/>
      <c r="C50" s="115"/>
      <c r="D50" s="74" t="str">
        <f t="shared" si="57"/>
        <v>Select Level from List</v>
      </c>
      <c r="E50" s="653" t="str">
        <f t="shared" si="57"/>
        <v>Select E-Class</v>
      </c>
      <c r="F50" s="653"/>
      <c r="G50" s="653"/>
      <c r="H50" s="653"/>
      <c r="I50" s="653"/>
      <c r="J50" s="653"/>
      <c r="K50" s="653"/>
      <c r="L50" s="653"/>
      <c r="M50" s="653"/>
      <c r="N50" s="653"/>
      <c r="O50" s="632"/>
      <c r="P50" s="146"/>
      <c r="Q50" s="147">
        <f t="shared" ref="Q50:Q52" si="60">VLOOKUP(E50,Leave_Benefits,3,0)</f>
        <v>0</v>
      </c>
      <c r="R50" s="119"/>
      <c r="S50" s="148"/>
      <c r="T50" s="126">
        <f>(T29)*$Q50</f>
        <v>0</v>
      </c>
      <c r="U50" s="148"/>
      <c r="V50" s="126">
        <f>(V29)*$Q50</f>
        <v>0</v>
      </c>
      <c r="W50" s="148"/>
      <c r="X50" s="126">
        <f>(X29)*$Q50</f>
        <v>0</v>
      </c>
      <c r="Y50" s="148"/>
      <c r="Z50" s="126">
        <f>(Z29)*$Q50</f>
        <v>0</v>
      </c>
      <c r="AA50" s="148"/>
      <c r="AB50" s="126">
        <f>(AB29)*$Q50</f>
        <v>0</v>
      </c>
      <c r="AC50" s="127">
        <f t="shared" si="59"/>
        <v>0</v>
      </c>
      <c r="AD50" s="102"/>
    </row>
    <row r="51" spans="1:38" s="51" customFormat="1" ht="15" customHeight="1">
      <c r="A51" s="78"/>
      <c r="B51" s="78"/>
      <c r="C51" s="115"/>
      <c r="D51" s="74" t="str">
        <f t="shared" si="57"/>
        <v>Select Level from List</v>
      </c>
      <c r="E51" s="653" t="str">
        <f t="shared" si="57"/>
        <v>Select E-Class</v>
      </c>
      <c r="F51" s="632"/>
      <c r="G51" s="632"/>
      <c r="H51" s="632"/>
      <c r="I51" s="632"/>
      <c r="J51" s="632"/>
      <c r="K51" s="632"/>
      <c r="L51" s="632"/>
      <c r="M51" s="632"/>
      <c r="N51" s="632"/>
      <c r="O51" s="632"/>
      <c r="P51" s="146"/>
      <c r="Q51" s="147">
        <f t="shared" si="60"/>
        <v>0</v>
      </c>
      <c r="R51" s="119"/>
      <c r="S51" s="148"/>
      <c r="T51" s="126">
        <f>(T30)*$Q51</f>
        <v>0</v>
      </c>
      <c r="U51" s="148"/>
      <c r="V51" s="126">
        <f>(V30)*$Q51</f>
        <v>0</v>
      </c>
      <c r="W51" s="148"/>
      <c r="X51" s="126">
        <f>(X30)*$Q51</f>
        <v>0</v>
      </c>
      <c r="Y51" s="148"/>
      <c r="Z51" s="126">
        <f>(Z30)*$Q51</f>
        <v>0</v>
      </c>
      <c r="AA51" s="148"/>
      <c r="AB51" s="126">
        <f>(AB30)*$Q51</f>
        <v>0</v>
      </c>
      <c r="AC51" s="127">
        <f t="shared" si="59"/>
        <v>0</v>
      </c>
      <c r="AD51" s="102"/>
    </row>
    <row r="52" spans="1:38" s="51" customFormat="1" ht="15" customHeight="1">
      <c r="A52" s="78"/>
      <c r="B52" s="78"/>
      <c r="C52" s="115"/>
      <c r="D52" s="74" t="str">
        <f t="shared" si="57"/>
        <v>Select Level from List</v>
      </c>
      <c r="E52" s="653" t="str">
        <f t="shared" si="57"/>
        <v>Select E-Class</v>
      </c>
      <c r="F52" s="632"/>
      <c r="G52" s="632"/>
      <c r="H52" s="632"/>
      <c r="I52" s="632"/>
      <c r="J52" s="632"/>
      <c r="K52" s="632"/>
      <c r="L52" s="632"/>
      <c r="M52" s="632"/>
      <c r="N52" s="632"/>
      <c r="O52" s="632"/>
      <c r="P52" s="146"/>
      <c r="Q52" s="147">
        <f t="shared" si="60"/>
        <v>0</v>
      </c>
      <c r="R52" s="119"/>
      <c r="S52" s="148"/>
      <c r="T52" s="126">
        <f>(T31)*$Q52</f>
        <v>0</v>
      </c>
      <c r="U52" s="148"/>
      <c r="V52" s="126">
        <f>(V31)*$Q52</f>
        <v>0</v>
      </c>
      <c r="W52" s="148"/>
      <c r="X52" s="126">
        <f>(X31)*$Q52</f>
        <v>0</v>
      </c>
      <c r="Y52" s="148"/>
      <c r="Z52" s="126">
        <f>(Z31)*$Q52</f>
        <v>0</v>
      </c>
      <c r="AA52" s="148"/>
      <c r="AB52" s="126">
        <f>(AB31)*$Q52</f>
        <v>0</v>
      </c>
      <c r="AC52" s="127">
        <f t="shared" si="59"/>
        <v>0</v>
      </c>
      <c r="AD52" s="102"/>
    </row>
    <row r="53" spans="1:38" s="51" customFormat="1" ht="15" customHeight="1">
      <c r="A53" s="78"/>
      <c r="B53" s="78"/>
      <c r="C53" s="115"/>
      <c r="D53" s="627" t="s">
        <v>465</v>
      </c>
      <c r="E53" s="628"/>
      <c r="F53" s="628"/>
      <c r="G53" s="628"/>
      <c r="H53" s="628"/>
      <c r="I53" s="628"/>
      <c r="J53" s="628"/>
      <c r="K53" s="628"/>
      <c r="L53" s="628"/>
      <c r="M53" s="628"/>
      <c r="N53" s="628"/>
      <c r="O53" s="628"/>
      <c r="P53" s="628"/>
      <c r="Q53" s="157">
        <v>2326</v>
      </c>
      <c r="R53" s="71">
        <v>1.07</v>
      </c>
      <c r="S53" s="251">
        <v>0</v>
      </c>
      <c r="T53" s="252">
        <f>Q53*S53</f>
        <v>0</v>
      </c>
      <c r="U53" s="253">
        <v>0</v>
      </c>
      <c r="V53" s="252">
        <f>Q53*U53*R53</f>
        <v>0</v>
      </c>
      <c r="W53" s="253">
        <v>0</v>
      </c>
      <c r="X53" s="252">
        <f>Q53*W53*R53^2</f>
        <v>0</v>
      </c>
      <c r="Y53" s="253">
        <v>0</v>
      </c>
      <c r="Z53" s="252">
        <f>Q53*Y53*R53^3</f>
        <v>0</v>
      </c>
      <c r="AA53" s="253">
        <v>0</v>
      </c>
      <c r="AB53" s="252">
        <f t="shared" ref="AB53:AB54" si="61">Q53*AA53*R53^4</f>
        <v>0</v>
      </c>
      <c r="AC53" s="127">
        <f t="shared" si="59"/>
        <v>0</v>
      </c>
      <c r="AD53" s="254"/>
      <c r="AL53" s="97"/>
    </row>
    <row r="54" spans="1:38" s="51" customFormat="1" ht="15" customHeight="1">
      <c r="A54" s="78"/>
      <c r="B54" s="78"/>
      <c r="C54" s="115"/>
      <c r="D54" s="627" t="s">
        <v>465</v>
      </c>
      <c r="E54" s="628"/>
      <c r="F54" s="628"/>
      <c r="G54" s="628"/>
      <c r="H54" s="628"/>
      <c r="I54" s="628"/>
      <c r="J54" s="628"/>
      <c r="K54" s="628"/>
      <c r="L54" s="628"/>
      <c r="M54" s="628"/>
      <c r="N54" s="628"/>
      <c r="O54" s="628"/>
      <c r="P54" s="628"/>
      <c r="Q54" s="157">
        <v>2326</v>
      </c>
      <c r="R54" s="71">
        <v>1.07</v>
      </c>
      <c r="S54" s="251">
        <v>0</v>
      </c>
      <c r="T54" s="252">
        <f>Q54*S54</f>
        <v>0</v>
      </c>
      <c r="U54" s="253">
        <v>0</v>
      </c>
      <c r="V54" s="252">
        <f>Q54*U54*R54</f>
        <v>0</v>
      </c>
      <c r="W54" s="253">
        <v>0</v>
      </c>
      <c r="X54" s="252">
        <f>Q54*W54*R54^2</f>
        <v>0</v>
      </c>
      <c r="Y54" s="253">
        <v>0</v>
      </c>
      <c r="Z54" s="252">
        <f>Q54*Y54*R54^3</f>
        <v>0</v>
      </c>
      <c r="AA54" s="253">
        <v>0</v>
      </c>
      <c r="AB54" s="252">
        <f t="shared" si="61"/>
        <v>0</v>
      </c>
      <c r="AC54" s="127">
        <f t="shared" si="59"/>
        <v>0</v>
      </c>
      <c r="AD54" s="254"/>
      <c r="AL54" s="97"/>
    </row>
    <row r="55" spans="1:38" s="51" customFormat="1" ht="15" customHeight="1">
      <c r="A55" s="78"/>
      <c r="B55" s="78"/>
      <c r="C55" s="717"/>
      <c r="D55" s="710"/>
      <c r="E55" s="710"/>
      <c r="F55" s="710"/>
      <c r="G55" s="710"/>
      <c r="H55" s="710"/>
      <c r="I55" s="710"/>
      <c r="J55" s="710"/>
      <c r="K55" s="710"/>
      <c r="L55" s="710"/>
      <c r="M55" s="710"/>
      <c r="N55" s="711"/>
      <c r="O55" s="645" t="s">
        <v>287</v>
      </c>
      <c r="P55" s="646"/>
      <c r="Q55" s="646"/>
      <c r="R55" s="647"/>
      <c r="S55" s="614">
        <f>SUM(T42:T54)</f>
        <v>0</v>
      </c>
      <c r="T55" s="644"/>
      <c r="U55" s="614">
        <f>SUM(V42:V54)</f>
        <v>0</v>
      </c>
      <c r="V55" s="644"/>
      <c r="W55" s="614">
        <f>SUM(X42:X54)</f>
        <v>0</v>
      </c>
      <c r="X55" s="644"/>
      <c r="Y55" s="614">
        <f>SUM(Z42:Z54)</f>
        <v>0</v>
      </c>
      <c r="Z55" s="644"/>
      <c r="AA55" s="614">
        <f>SUM(AB42:AB54)</f>
        <v>0</v>
      </c>
      <c r="AB55" s="644"/>
      <c r="AC55" s="149">
        <f>SUM(S55:AB55)</f>
        <v>0</v>
      </c>
      <c r="AD55" s="159"/>
    </row>
    <row r="56" spans="1:38" s="51" customFormat="1" ht="15" customHeight="1">
      <c r="A56" s="78"/>
      <c r="B56" s="78"/>
      <c r="C56" s="629" t="s">
        <v>291</v>
      </c>
      <c r="D56" s="630"/>
      <c r="E56" s="630"/>
      <c r="F56" s="630"/>
      <c r="G56" s="630"/>
      <c r="H56" s="630"/>
      <c r="I56" s="630"/>
      <c r="J56" s="630"/>
      <c r="K56" s="630"/>
      <c r="L56" s="630"/>
      <c r="M56" s="630"/>
      <c r="N56" s="630"/>
      <c r="O56" s="630"/>
      <c r="P56" s="630"/>
      <c r="Q56" s="630"/>
      <c r="R56" s="631"/>
      <c r="S56" s="674">
        <f>SUM(S40, S55)</f>
        <v>0</v>
      </c>
      <c r="T56" s="675"/>
      <c r="U56" s="674">
        <f>SUM(U40, U55)</f>
        <v>0</v>
      </c>
      <c r="V56" s="675"/>
      <c r="W56" s="674">
        <f>SUM(W40, W55)</f>
        <v>0</v>
      </c>
      <c r="X56" s="675"/>
      <c r="Y56" s="674">
        <f>SUM(Y40, Y55)</f>
        <v>0</v>
      </c>
      <c r="Z56" s="675"/>
      <c r="AA56" s="674">
        <f>SUM(AA40, AA55)</f>
        <v>0</v>
      </c>
      <c r="AB56" s="675"/>
      <c r="AC56" s="145">
        <f>SUM(S56:AB56)</f>
        <v>0</v>
      </c>
      <c r="AD56" s="160"/>
    </row>
    <row r="57" spans="1:38" s="51" customFormat="1" ht="15" customHeight="1">
      <c r="A57" s="78"/>
      <c r="B57" s="78"/>
      <c r="C57" s="586" t="s">
        <v>292</v>
      </c>
      <c r="D57" s="587"/>
      <c r="E57" s="587"/>
      <c r="F57" s="587"/>
      <c r="G57" s="587"/>
      <c r="H57" s="587"/>
      <c r="I57" s="587"/>
      <c r="J57" s="587"/>
      <c r="K57" s="587"/>
      <c r="L57" s="587"/>
      <c r="M57" s="587"/>
      <c r="N57" s="587"/>
      <c r="O57" s="587"/>
      <c r="P57" s="587"/>
      <c r="Q57" s="587"/>
      <c r="R57" s="588"/>
      <c r="S57" s="643">
        <f>SUM(S33,S56)</f>
        <v>0</v>
      </c>
      <c r="T57" s="597"/>
      <c r="U57" s="643">
        <f>SUM(U33,U56)</f>
        <v>0</v>
      </c>
      <c r="V57" s="597"/>
      <c r="W57" s="643">
        <f>SUM(W33,W56)</f>
        <v>0</v>
      </c>
      <c r="X57" s="597"/>
      <c r="Y57" s="643">
        <f>SUM(Y33,Y56)</f>
        <v>0</v>
      </c>
      <c r="Z57" s="597"/>
      <c r="AA57" s="643">
        <f>SUM(AA33,AA56)</f>
        <v>0</v>
      </c>
      <c r="AB57" s="597"/>
      <c r="AC57" s="161">
        <f>SUM(S57:AB57)</f>
        <v>0</v>
      </c>
      <c r="AD57" s="102"/>
    </row>
    <row r="58" spans="1:38" s="143" customFormat="1" ht="17.25" customHeight="1">
      <c r="A58" s="178"/>
      <c r="B58" s="178"/>
      <c r="C58" s="573" t="s">
        <v>133</v>
      </c>
      <c r="D58" s="574"/>
      <c r="E58" s="574"/>
      <c r="F58" s="574"/>
      <c r="G58" s="574"/>
      <c r="H58" s="574"/>
      <c r="I58" s="574"/>
      <c r="J58" s="574"/>
      <c r="K58" s="574"/>
      <c r="L58" s="574"/>
      <c r="M58" s="574"/>
      <c r="N58" s="574"/>
      <c r="O58" s="574"/>
      <c r="P58" s="574"/>
      <c r="Q58" s="574"/>
      <c r="R58" s="718"/>
      <c r="S58" s="193"/>
      <c r="T58" s="194"/>
      <c r="U58" s="195"/>
      <c r="V58" s="196"/>
      <c r="W58" s="144"/>
      <c r="X58" s="194"/>
      <c r="Y58" s="195"/>
      <c r="Z58" s="194"/>
      <c r="AA58" s="144"/>
      <c r="AB58" s="194"/>
      <c r="AC58" s="140"/>
      <c r="AD58" s="101"/>
    </row>
    <row r="59" spans="1:38" s="143" customFormat="1" ht="33" customHeight="1">
      <c r="A59" s="162">
        <v>1000</v>
      </c>
      <c r="B59" s="178"/>
      <c r="C59" s="197" t="s">
        <v>178</v>
      </c>
      <c r="D59" s="84" t="s">
        <v>134</v>
      </c>
      <c r="E59" s="701"/>
      <c r="F59" s="633"/>
      <c r="G59" s="633"/>
      <c r="H59" s="633"/>
      <c r="I59" s="633"/>
      <c r="J59" s="633"/>
      <c r="K59" s="633"/>
      <c r="L59" s="633"/>
      <c r="M59" s="633"/>
      <c r="N59" s="633"/>
      <c r="O59" s="633"/>
      <c r="P59" s="37" t="s">
        <v>182</v>
      </c>
      <c r="Q59" s="37" t="s">
        <v>174</v>
      </c>
      <c r="R59" s="35" t="s">
        <v>355</v>
      </c>
      <c r="S59" s="687" t="s">
        <v>183</v>
      </c>
      <c r="T59" s="688"/>
      <c r="U59" s="685" t="s">
        <v>183</v>
      </c>
      <c r="V59" s="686"/>
      <c r="W59" s="685" t="s">
        <v>183</v>
      </c>
      <c r="X59" s="686"/>
      <c r="Y59" s="685" t="s">
        <v>183</v>
      </c>
      <c r="Z59" s="686"/>
      <c r="AA59" s="685" t="s">
        <v>183</v>
      </c>
      <c r="AB59" s="686"/>
      <c r="AC59" s="140"/>
      <c r="AD59" s="101"/>
    </row>
    <row r="60" spans="1:38" s="143" customFormat="1" ht="15" customHeight="1">
      <c r="A60" s="178"/>
      <c r="B60" s="178"/>
      <c r="C60" s="198">
        <f>S60+U60+W60+Y60+AA60</f>
        <v>0</v>
      </c>
      <c r="D60" s="15"/>
      <c r="E60" s="584" t="s">
        <v>337</v>
      </c>
      <c r="F60" s="584"/>
      <c r="G60" s="584"/>
      <c r="H60" s="584"/>
      <c r="I60" s="584"/>
      <c r="J60" s="584"/>
      <c r="K60" s="584"/>
      <c r="L60" s="584"/>
      <c r="M60" s="584"/>
      <c r="N60" s="584"/>
      <c r="O60" s="584"/>
      <c r="P60" s="199">
        <v>0</v>
      </c>
      <c r="Q60" s="200">
        <f t="shared" ref="Q60:Q61" si="62">VLOOKUP(E60,Leave_Benefits,2,0)</f>
        <v>0</v>
      </c>
      <c r="R60" s="36">
        <f t="shared" ref="R60:R61" si="63">VLOOKUP(E60,Leave_Benefits,4,0)</f>
        <v>0</v>
      </c>
      <c r="S60" s="201">
        <v>0</v>
      </c>
      <c r="T60" s="126">
        <f t="shared" ref="T60:T61" si="64">P60*(1+Q60)*S60</f>
        <v>0</v>
      </c>
      <c r="U60" s="201">
        <v>0</v>
      </c>
      <c r="V60" s="126">
        <f t="shared" ref="V60:V61" si="65">P60*(1+Q60)*U60*R60</f>
        <v>0</v>
      </c>
      <c r="W60" s="201">
        <v>0</v>
      </c>
      <c r="X60" s="126">
        <f t="shared" ref="X60:X61" si="66">P60*(1+Q60)*W60*(R60^2)</f>
        <v>0</v>
      </c>
      <c r="Y60" s="201">
        <v>0</v>
      </c>
      <c r="Z60" s="126">
        <f t="shared" ref="Z60:Z61" si="67">P60*(1+Q60)*Y60*(R60^3)</f>
        <v>0</v>
      </c>
      <c r="AA60" s="201">
        <v>0</v>
      </c>
      <c r="AB60" s="126">
        <f>P60*(1+Q60)*AA60*(R60^4)</f>
        <v>0</v>
      </c>
      <c r="AC60" s="127">
        <f>SUM(T60+V60+X60+Z60+AB60)</f>
        <v>0</v>
      </c>
      <c r="AD60" s="101"/>
    </row>
    <row r="61" spans="1:38" s="143" customFormat="1" ht="15" customHeight="1">
      <c r="A61" s="178"/>
      <c r="B61" s="178"/>
      <c r="C61" s="527">
        <f>S61+U61+W61+Y61+AA61</f>
        <v>0</v>
      </c>
      <c r="D61" s="15"/>
      <c r="E61" s="584" t="s">
        <v>337</v>
      </c>
      <c r="F61" s="584"/>
      <c r="G61" s="584"/>
      <c r="H61" s="584"/>
      <c r="I61" s="584"/>
      <c r="J61" s="584"/>
      <c r="K61" s="584"/>
      <c r="L61" s="584"/>
      <c r="M61" s="584"/>
      <c r="N61" s="584"/>
      <c r="O61" s="584"/>
      <c r="P61" s="199">
        <v>0</v>
      </c>
      <c r="Q61" s="200">
        <f t="shared" si="62"/>
        <v>0</v>
      </c>
      <c r="R61" s="36">
        <f t="shared" si="63"/>
        <v>0</v>
      </c>
      <c r="S61" s="201">
        <v>0</v>
      </c>
      <c r="T61" s="126">
        <f t="shared" si="64"/>
        <v>0</v>
      </c>
      <c r="U61" s="201">
        <v>0</v>
      </c>
      <c r="V61" s="126">
        <f t="shared" si="65"/>
        <v>0</v>
      </c>
      <c r="W61" s="201">
        <v>0</v>
      </c>
      <c r="X61" s="126">
        <f t="shared" si="66"/>
        <v>0</v>
      </c>
      <c r="Y61" s="201">
        <v>0</v>
      </c>
      <c r="Z61" s="126">
        <f t="shared" si="67"/>
        <v>0</v>
      </c>
      <c r="AA61" s="201">
        <v>0</v>
      </c>
      <c r="AB61" s="126">
        <f t="shared" ref="AB61" si="68">P61*(1+Q61)*AA61*(R61^4)</f>
        <v>0</v>
      </c>
      <c r="AC61" s="127">
        <f>SUM(T61+V61+X61+Z61+AB61)</f>
        <v>0</v>
      </c>
      <c r="AD61" s="101"/>
    </row>
    <row r="62" spans="1:38" s="143" customFormat="1" ht="15" customHeight="1">
      <c r="A62" s="178"/>
      <c r="B62" s="178"/>
      <c r="C62" s="575"/>
      <c r="D62" s="567"/>
      <c r="E62" s="567"/>
      <c r="F62" s="567"/>
      <c r="G62" s="567"/>
      <c r="H62" s="567"/>
      <c r="I62" s="567"/>
      <c r="J62" s="567"/>
      <c r="K62" s="567"/>
      <c r="L62" s="567"/>
      <c r="M62" s="567"/>
      <c r="N62" s="568"/>
      <c r="O62" s="648" t="s">
        <v>136</v>
      </c>
      <c r="P62" s="704"/>
      <c r="Q62" s="704"/>
      <c r="R62" s="705"/>
      <c r="S62" s="681">
        <f>SUM(T60:T61)</f>
        <v>0</v>
      </c>
      <c r="T62" s="682"/>
      <c r="U62" s="681">
        <f>SUM(V60:V61)</f>
        <v>0</v>
      </c>
      <c r="V62" s="682"/>
      <c r="W62" s="681">
        <f>SUM(X60:X61)</f>
        <v>0</v>
      </c>
      <c r="X62" s="682"/>
      <c r="Y62" s="681">
        <f>SUM(Z60:Z61)</f>
        <v>0</v>
      </c>
      <c r="Z62" s="682"/>
      <c r="AA62" s="681">
        <f>SUM(AB60:AB61)</f>
        <v>0</v>
      </c>
      <c r="AB62" s="682"/>
      <c r="AC62" s="149">
        <f>SUM(S62:AB62)</f>
        <v>0</v>
      </c>
      <c r="AD62" s="101"/>
    </row>
    <row r="63" spans="1:38" s="143" customFormat="1" ht="30.75" customHeight="1">
      <c r="A63" s="162">
        <v>1900</v>
      </c>
      <c r="B63" s="178"/>
      <c r="C63" s="693"/>
      <c r="D63" s="584"/>
      <c r="E63" s="584"/>
      <c r="F63" s="584"/>
      <c r="G63" s="584"/>
      <c r="H63" s="584"/>
      <c r="I63" s="584"/>
      <c r="J63" s="584"/>
      <c r="K63" s="584"/>
      <c r="L63" s="584"/>
      <c r="M63" s="584"/>
      <c r="N63" s="584"/>
      <c r="O63" s="584"/>
      <c r="P63" s="584"/>
      <c r="Q63" s="14" t="s">
        <v>137</v>
      </c>
      <c r="R63" s="34"/>
      <c r="S63" s="202"/>
      <c r="T63" s="203"/>
      <c r="U63" s="204"/>
      <c r="V63" s="203"/>
      <c r="W63" s="204"/>
      <c r="X63" s="203"/>
      <c r="Y63" s="204"/>
      <c r="Z63" s="203"/>
      <c r="AA63" s="204"/>
      <c r="AB63" s="203"/>
      <c r="AC63" s="140"/>
      <c r="AD63" s="101"/>
    </row>
    <row r="64" spans="1:38" s="143" customFormat="1" ht="15" customHeight="1">
      <c r="A64" s="178"/>
      <c r="B64" s="178"/>
      <c r="C64" s="693"/>
      <c r="D64" s="584"/>
      <c r="E64" s="584"/>
      <c r="F64" s="584"/>
      <c r="G64" s="584"/>
      <c r="H64" s="584"/>
      <c r="I64" s="584"/>
      <c r="J64" s="584"/>
      <c r="K64" s="584"/>
      <c r="L64" s="584"/>
      <c r="M64" s="584"/>
      <c r="N64" s="584"/>
      <c r="O64" s="584"/>
      <c r="P64" s="584"/>
      <c r="Q64" s="200">
        <f>VLOOKUP(E60,Leave_Benefits,3,0)</f>
        <v>0</v>
      </c>
      <c r="R64" s="34"/>
      <c r="S64" s="609">
        <f>T60*Q64</f>
        <v>0</v>
      </c>
      <c r="T64" s="610"/>
      <c r="U64" s="609">
        <f>V60*Q64</f>
        <v>0</v>
      </c>
      <c r="V64" s="610"/>
      <c r="W64" s="609">
        <f>X60*Q64</f>
        <v>0</v>
      </c>
      <c r="X64" s="610"/>
      <c r="Y64" s="609">
        <f>Z60*Q64</f>
        <v>0</v>
      </c>
      <c r="Z64" s="610"/>
      <c r="AA64" s="609">
        <f>AB60*Q64</f>
        <v>0</v>
      </c>
      <c r="AB64" s="610"/>
      <c r="AC64" s="127">
        <f>SUM(T64+V64+X64+Z64+AB64)</f>
        <v>0</v>
      </c>
      <c r="AD64" s="101"/>
    </row>
    <row r="65" spans="1:34" s="143" customFormat="1" ht="15" customHeight="1">
      <c r="A65" s="178"/>
      <c r="B65" s="178"/>
      <c r="C65" s="693"/>
      <c r="D65" s="584"/>
      <c r="E65" s="584"/>
      <c r="F65" s="584"/>
      <c r="G65" s="584"/>
      <c r="H65" s="584"/>
      <c r="I65" s="584"/>
      <c r="J65" s="584"/>
      <c r="K65" s="584"/>
      <c r="L65" s="584"/>
      <c r="M65" s="584"/>
      <c r="N65" s="584"/>
      <c r="O65" s="584"/>
      <c r="P65" s="584"/>
      <c r="Q65" s="200">
        <f>VLOOKUP(E61,Leave_Benefits,3,0)</f>
        <v>0</v>
      </c>
      <c r="R65" s="34"/>
      <c r="S65" s="609">
        <f>T61*Q65</f>
        <v>0</v>
      </c>
      <c r="T65" s="610"/>
      <c r="U65" s="609">
        <f>V61*Q65</f>
        <v>0</v>
      </c>
      <c r="V65" s="610"/>
      <c r="W65" s="609">
        <f>X61*Q65</f>
        <v>0</v>
      </c>
      <c r="X65" s="610"/>
      <c r="Y65" s="609">
        <f>Z61*Q65</f>
        <v>0</v>
      </c>
      <c r="Z65" s="610"/>
      <c r="AA65" s="609">
        <f>AB61*Q65</f>
        <v>0</v>
      </c>
      <c r="AB65" s="610"/>
      <c r="AC65" s="127">
        <f>SUM(T65+V65+X65+Z65+AB65)</f>
        <v>0</v>
      </c>
      <c r="AD65" s="101"/>
    </row>
    <row r="66" spans="1:34" s="143" customFormat="1" ht="15" customHeight="1">
      <c r="A66" s="178"/>
      <c r="B66" s="178"/>
      <c r="C66" s="576"/>
      <c r="D66" s="577"/>
      <c r="E66" s="577"/>
      <c r="F66" s="577"/>
      <c r="G66" s="577"/>
      <c r="H66" s="577"/>
      <c r="I66" s="577"/>
      <c r="J66" s="577"/>
      <c r="K66" s="577"/>
      <c r="L66" s="577"/>
      <c r="M66" s="577"/>
      <c r="N66" s="578"/>
      <c r="O66" s="648" t="s">
        <v>138</v>
      </c>
      <c r="P66" s="646"/>
      <c r="Q66" s="646"/>
      <c r="R66" s="647"/>
      <c r="S66" s="614">
        <f>SUM(S64:S65)</f>
        <v>0</v>
      </c>
      <c r="T66" s="615"/>
      <c r="U66" s="614">
        <f>SUM(U64:U65)</f>
        <v>0</v>
      </c>
      <c r="V66" s="615"/>
      <c r="W66" s="614">
        <f>SUM(W64:W65)</f>
        <v>0</v>
      </c>
      <c r="X66" s="615"/>
      <c r="Y66" s="614">
        <f>SUM(Y64:Y65)</f>
        <v>0</v>
      </c>
      <c r="Z66" s="615"/>
      <c r="AA66" s="614">
        <f>SUM(AA64:AA65)</f>
        <v>0</v>
      </c>
      <c r="AB66" s="615"/>
      <c r="AC66" s="149">
        <f>SUM(S66:AB66)</f>
        <v>0</v>
      </c>
      <c r="AD66" s="101"/>
    </row>
    <row r="67" spans="1:34" s="143" customFormat="1" ht="15" customHeight="1">
      <c r="A67" s="178"/>
      <c r="B67" s="178"/>
      <c r="C67" s="205"/>
      <c r="D67" s="587" t="s">
        <v>361</v>
      </c>
      <c r="E67" s="729"/>
      <c r="F67" s="729"/>
      <c r="G67" s="729"/>
      <c r="H67" s="729"/>
      <c r="I67" s="729"/>
      <c r="J67" s="730"/>
      <c r="K67" s="730"/>
      <c r="L67" s="730"/>
      <c r="M67" s="730"/>
      <c r="N67" s="730"/>
      <c r="O67" s="730"/>
      <c r="P67" s="730"/>
      <c r="Q67" s="730"/>
      <c r="R67" s="731"/>
      <c r="S67" s="722">
        <f>SUM(S62+S66)</f>
        <v>0</v>
      </c>
      <c r="T67" s="723"/>
      <c r="U67" s="722">
        <f>SUM(U62+U66)</f>
        <v>0</v>
      </c>
      <c r="V67" s="723"/>
      <c r="W67" s="722">
        <f>SUM(W62+W66)</f>
        <v>0</v>
      </c>
      <c r="X67" s="723"/>
      <c r="Y67" s="722">
        <f>SUM(Y62+Y66)</f>
        <v>0</v>
      </c>
      <c r="Z67" s="723"/>
      <c r="AA67" s="722">
        <f>SUM(AA62+AA66)</f>
        <v>0</v>
      </c>
      <c r="AB67" s="723"/>
      <c r="AC67" s="206">
        <f>SUM(S67:AB67)</f>
        <v>0</v>
      </c>
      <c r="AD67" s="101"/>
    </row>
    <row r="68" spans="1:34" s="101" customFormat="1" ht="15" customHeight="1">
      <c r="A68" s="162">
        <v>2000</v>
      </c>
      <c r="B68" s="162"/>
      <c r="C68" s="163" t="s">
        <v>293</v>
      </c>
      <c r="D68" s="110"/>
      <c r="E68" s="656" t="s">
        <v>221</v>
      </c>
      <c r="F68" s="656"/>
      <c r="G68" s="656"/>
      <c r="H68" s="656"/>
      <c r="I68" s="656"/>
      <c r="J68" s="656"/>
      <c r="K68" s="656"/>
      <c r="L68" s="656"/>
      <c r="M68" s="656"/>
      <c r="N68" s="656"/>
      <c r="O68" s="656" t="s">
        <v>376</v>
      </c>
      <c r="P68" s="726" t="s">
        <v>377</v>
      </c>
      <c r="Q68" s="656" t="s">
        <v>76</v>
      </c>
      <c r="R68" s="715" t="s">
        <v>355</v>
      </c>
      <c r="S68" s="165"/>
      <c r="T68" s="166"/>
      <c r="U68" s="165"/>
      <c r="V68" s="166"/>
      <c r="W68" s="165"/>
      <c r="X68" s="166"/>
      <c r="Y68" s="165"/>
      <c r="Z68" s="166"/>
      <c r="AA68" s="165"/>
      <c r="AB68" s="166"/>
      <c r="AC68" s="167"/>
      <c r="AD68" s="168"/>
      <c r="AG68" s="38"/>
      <c r="AH68" s="38"/>
    </row>
    <row r="69" spans="1:34" s="51" customFormat="1" ht="30.95" customHeight="1">
      <c r="A69" s="78"/>
      <c r="B69" s="78"/>
      <c r="C69" s="131" t="s">
        <v>53</v>
      </c>
      <c r="D69" s="79" t="s">
        <v>184</v>
      </c>
      <c r="E69" s="525" t="str">
        <f>S8</f>
        <v>Year 1</v>
      </c>
      <c r="F69" s="525" t="str">
        <f>U8</f>
        <v>Year 2</v>
      </c>
      <c r="G69" s="525" t="str">
        <f>W8</f>
        <v>Year 3</v>
      </c>
      <c r="H69" s="525" t="str">
        <f>Y8</f>
        <v>Year 4</v>
      </c>
      <c r="I69" s="525" t="str">
        <f>AA8</f>
        <v>Year 5</v>
      </c>
      <c r="J69" s="83"/>
      <c r="K69" s="83"/>
      <c r="L69" s="83"/>
      <c r="M69" s="83"/>
      <c r="N69" s="83"/>
      <c r="O69" s="642"/>
      <c r="P69" s="727"/>
      <c r="Q69" s="654"/>
      <c r="R69" s="716"/>
      <c r="S69" s="170"/>
      <c r="T69" s="139"/>
      <c r="U69" s="171"/>
      <c r="V69" s="139"/>
      <c r="W69" s="171"/>
      <c r="X69" s="139"/>
      <c r="Y69" s="171"/>
      <c r="Z69" s="139"/>
      <c r="AA69" s="171"/>
      <c r="AB69" s="139"/>
      <c r="AC69" s="140"/>
      <c r="AD69" s="102"/>
      <c r="AG69" s="38"/>
      <c r="AH69" s="38"/>
    </row>
    <row r="70" spans="1:34" s="51" customFormat="1" ht="15" customHeight="1">
      <c r="A70" s="78"/>
      <c r="B70" s="78"/>
      <c r="C70" s="77" t="s">
        <v>353</v>
      </c>
      <c r="D70" s="700" t="s">
        <v>378</v>
      </c>
      <c r="E70" s="72"/>
      <c r="F70" s="72"/>
      <c r="G70" s="72"/>
      <c r="H70" s="72"/>
      <c r="I70" s="72"/>
      <c r="J70" s="72"/>
      <c r="K70" s="72"/>
      <c r="L70" s="72"/>
      <c r="M70" s="72"/>
      <c r="N70" s="72"/>
      <c r="O70" s="616"/>
      <c r="P70" s="72"/>
      <c r="Q70" s="72"/>
      <c r="R70" s="70">
        <f t="shared" ref="R70:R101" si="69">VLOOKUP(C70,TravelIncrease,2,0)</f>
        <v>1.1000000000000001</v>
      </c>
      <c r="S70" s="609">
        <f>E70*P70*Q70</f>
        <v>0</v>
      </c>
      <c r="T70" s="610"/>
      <c r="U70" s="609">
        <f>F70*P70*Q70*R70</f>
        <v>0</v>
      </c>
      <c r="V70" s="610"/>
      <c r="W70" s="609">
        <f>G70*P70*Q70*(R70^2)</f>
        <v>0</v>
      </c>
      <c r="X70" s="610"/>
      <c r="Y70" s="609">
        <f>H70*P70*Q70*(R70^3)</f>
        <v>0</v>
      </c>
      <c r="Z70" s="610"/>
      <c r="AA70" s="609">
        <f>I70*P70*Q70*(R70^4)</f>
        <v>0</v>
      </c>
      <c r="AB70" s="610"/>
      <c r="AC70" s="127">
        <f>SUM(S70+U70+W70+Y70+AA70)</f>
        <v>0</v>
      </c>
      <c r="AD70" s="102"/>
      <c r="AG70" s="38"/>
      <c r="AH70" s="38"/>
    </row>
    <row r="71" spans="1:34" s="51" customFormat="1" ht="15" customHeight="1">
      <c r="A71" s="78"/>
      <c r="B71" s="78"/>
      <c r="C71" s="77" t="s">
        <v>264</v>
      </c>
      <c r="D71" s="700"/>
      <c r="E71" s="72"/>
      <c r="F71" s="72"/>
      <c r="G71" s="72"/>
      <c r="H71" s="72"/>
      <c r="I71" s="72"/>
      <c r="J71" s="72"/>
      <c r="K71" s="72"/>
      <c r="L71" s="72"/>
      <c r="M71" s="72"/>
      <c r="N71" s="72"/>
      <c r="O71" s="616"/>
      <c r="P71" s="72"/>
      <c r="Q71" s="72"/>
      <c r="R71" s="70">
        <f t="shared" si="69"/>
        <v>1</v>
      </c>
      <c r="S71" s="609">
        <f t="shared" ref="S71:S101" si="70">E71*P71*Q71</f>
        <v>0</v>
      </c>
      <c r="T71" s="610"/>
      <c r="U71" s="609">
        <f t="shared" ref="U71:U101" si="71">F71*P71*Q71*R71</f>
        <v>0</v>
      </c>
      <c r="V71" s="610"/>
      <c r="W71" s="609">
        <f t="shared" ref="W71:W101" si="72">G71*P71*Q71*(R71^2)</f>
        <v>0</v>
      </c>
      <c r="X71" s="610"/>
      <c r="Y71" s="609">
        <f t="shared" ref="Y71:Y101" si="73">H71*P71*Q71*(R71^3)</f>
        <v>0</v>
      </c>
      <c r="Z71" s="610"/>
      <c r="AA71" s="609">
        <f t="shared" ref="AA71:AA101" si="74">I71*P71*Q71*(R71^4)</f>
        <v>0</v>
      </c>
      <c r="AB71" s="610"/>
      <c r="AC71" s="127">
        <f t="shared" ref="AC71:AC101" si="75">SUM(S71+U71+W71+Y71+AA71)</f>
        <v>0</v>
      </c>
      <c r="AD71" s="102"/>
      <c r="AG71" s="38"/>
      <c r="AH71" s="38"/>
    </row>
    <row r="72" spans="1:34" s="51" customFormat="1" ht="15" customHeight="1">
      <c r="A72" s="78"/>
      <c r="B72" s="78"/>
      <c r="C72" s="77" t="s">
        <v>28</v>
      </c>
      <c r="D72" s="700"/>
      <c r="E72" s="72"/>
      <c r="F72" s="72"/>
      <c r="G72" s="72"/>
      <c r="H72" s="72"/>
      <c r="I72" s="72"/>
      <c r="J72" s="72"/>
      <c r="K72" s="72"/>
      <c r="L72" s="72"/>
      <c r="M72" s="72"/>
      <c r="N72" s="72"/>
      <c r="O72" s="616"/>
      <c r="P72" s="72"/>
      <c r="Q72" s="72"/>
      <c r="R72" s="70">
        <f t="shared" si="69"/>
        <v>1</v>
      </c>
      <c r="S72" s="609">
        <f t="shared" si="70"/>
        <v>0</v>
      </c>
      <c r="T72" s="610"/>
      <c r="U72" s="609">
        <f t="shared" si="71"/>
        <v>0</v>
      </c>
      <c r="V72" s="610"/>
      <c r="W72" s="609">
        <f t="shared" si="72"/>
        <v>0</v>
      </c>
      <c r="X72" s="610"/>
      <c r="Y72" s="609">
        <f t="shared" si="73"/>
        <v>0</v>
      </c>
      <c r="Z72" s="610"/>
      <c r="AA72" s="609">
        <f t="shared" si="74"/>
        <v>0</v>
      </c>
      <c r="AB72" s="610"/>
      <c r="AC72" s="127">
        <f t="shared" si="75"/>
        <v>0</v>
      </c>
      <c r="AD72" s="102"/>
    </row>
    <row r="73" spans="1:34" s="51" customFormat="1" ht="15" customHeight="1">
      <c r="A73" s="78"/>
      <c r="B73" s="78"/>
      <c r="C73" s="77" t="s">
        <v>54</v>
      </c>
      <c r="D73" s="700"/>
      <c r="E73" s="72"/>
      <c r="F73" s="72"/>
      <c r="G73" s="72"/>
      <c r="H73" s="72"/>
      <c r="I73" s="72"/>
      <c r="J73" s="72"/>
      <c r="K73" s="72"/>
      <c r="L73" s="72"/>
      <c r="M73" s="72"/>
      <c r="N73" s="72"/>
      <c r="O73" s="616"/>
      <c r="P73" s="72"/>
      <c r="Q73" s="72"/>
      <c r="R73" s="70">
        <f t="shared" si="69"/>
        <v>1.1000000000000001</v>
      </c>
      <c r="S73" s="609">
        <f t="shared" si="70"/>
        <v>0</v>
      </c>
      <c r="T73" s="610"/>
      <c r="U73" s="609">
        <f t="shared" si="71"/>
        <v>0</v>
      </c>
      <c r="V73" s="610"/>
      <c r="W73" s="609">
        <f t="shared" si="72"/>
        <v>0</v>
      </c>
      <c r="X73" s="610"/>
      <c r="Y73" s="609">
        <f t="shared" si="73"/>
        <v>0</v>
      </c>
      <c r="Z73" s="610"/>
      <c r="AA73" s="609">
        <f t="shared" si="74"/>
        <v>0</v>
      </c>
      <c r="AB73" s="610"/>
      <c r="AC73" s="127">
        <f t="shared" si="75"/>
        <v>0</v>
      </c>
      <c r="AD73" s="102"/>
    </row>
    <row r="74" spans="1:34" s="51" customFormat="1" ht="15" customHeight="1">
      <c r="A74" s="78"/>
      <c r="B74" s="78"/>
      <c r="C74" s="77" t="s">
        <v>353</v>
      </c>
      <c r="D74" s="700" t="s">
        <v>378</v>
      </c>
      <c r="E74" s="72"/>
      <c r="F74" s="72"/>
      <c r="G74" s="72"/>
      <c r="H74" s="72"/>
      <c r="I74" s="72"/>
      <c r="J74" s="72"/>
      <c r="K74" s="72"/>
      <c r="L74" s="72"/>
      <c r="M74" s="72"/>
      <c r="N74" s="72"/>
      <c r="O74" s="616"/>
      <c r="P74" s="72"/>
      <c r="Q74" s="72"/>
      <c r="R74" s="70">
        <f t="shared" si="69"/>
        <v>1.1000000000000001</v>
      </c>
      <c r="S74" s="609">
        <f t="shared" si="70"/>
        <v>0</v>
      </c>
      <c r="T74" s="610"/>
      <c r="U74" s="609">
        <f t="shared" si="71"/>
        <v>0</v>
      </c>
      <c r="V74" s="610"/>
      <c r="W74" s="609">
        <f t="shared" si="72"/>
        <v>0</v>
      </c>
      <c r="X74" s="610"/>
      <c r="Y74" s="609">
        <f t="shared" si="73"/>
        <v>0</v>
      </c>
      <c r="Z74" s="610"/>
      <c r="AA74" s="609">
        <f t="shared" si="74"/>
        <v>0</v>
      </c>
      <c r="AB74" s="610"/>
      <c r="AC74" s="127">
        <f t="shared" si="75"/>
        <v>0</v>
      </c>
      <c r="AD74" s="102"/>
    </row>
    <row r="75" spans="1:34" s="51" customFormat="1" ht="15" customHeight="1">
      <c r="A75" s="78"/>
      <c r="B75" s="78"/>
      <c r="C75" s="77" t="s">
        <v>264</v>
      </c>
      <c r="D75" s="700"/>
      <c r="E75" s="72"/>
      <c r="F75" s="72"/>
      <c r="G75" s="72"/>
      <c r="H75" s="72"/>
      <c r="I75" s="72"/>
      <c r="J75" s="72"/>
      <c r="K75" s="72"/>
      <c r="L75" s="72"/>
      <c r="M75" s="72"/>
      <c r="N75" s="72"/>
      <c r="O75" s="616"/>
      <c r="P75" s="72"/>
      <c r="Q75" s="72"/>
      <c r="R75" s="70">
        <f t="shared" si="69"/>
        <v>1</v>
      </c>
      <c r="S75" s="609">
        <f t="shared" si="70"/>
        <v>0</v>
      </c>
      <c r="T75" s="610"/>
      <c r="U75" s="609">
        <f t="shared" si="71"/>
        <v>0</v>
      </c>
      <c r="V75" s="610"/>
      <c r="W75" s="609">
        <f t="shared" si="72"/>
        <v>0</v>
      </c>
      <c r="X75" s="610"/>
      <c r="Y75" s="609">
        <f t="shared" si="73"/>
        <v>0</v>
      </c>
      <c r="Z75" s="610"/>
      <c r="AA75" s="609">
        <f t="shared" si="74"/>
        <v>0</v>
      </c>
      <c r="AB75" s="610"/>
      <c r="AC75" s="127">
        <f t="shared" si="75"/>
        <v>0</v>
      </c>
      <c r="AD75" s="102"/>
    </row>
    <row r="76" spans="1:34" s="51" customFormat="1" ht="15" customHeight="1">
      <c r="A76" s="78"/>
      <c r="B76" s="78"/>
      <c r="C76" s="77" t="s">
        <v>28</v>
      </c>
      <c r="D76" s="700"/>
      <c r="E76" s="72"/>
      <c r="F76" s="72"/>
      <c r="G76" s="72"/>
      <c r="H76" s="72"/>
      <c r="I76" s="72"/>
      <c r="J76" s="72"/>
      <c r="K76" s="72"/>
      <c r="L76" s="72"/>
      <c r="M76" s="72"/>
      <c r="N76" s="72"/>
      <c r="O76" s="616"/>
      <c r="P76" s="72"/>
      <c r="Q76" s="72"/>
      <c r="R76" s="70">
        <f t="shared" si="69"/>
        <v>1</v>
      </c>
      <c r="S76" s="609">
        <f t="shared" si="70"/>
        <v>0</v>
      </c>
      <c r="T76" s="610"/>
      <c r="U76" s="609">
        <f t="shared" si="71"/>
        <v>0</v>
      </c>
      <c r="V76" s="610"/>
      <c r="W76" s="609">
        <f t="shared" si="72"/>
        <v>0</v>
      </c>
      <c r="X76" s="610"/>
      <c r="Y76" s="609">
        <f t="shared" si="73"/>
        <v>0</v>
      </c>
      <c r="Z76" s="610"/>
      <c r="AA76" s="609">
        <f t="shared" si="74"/>
        <v>0</v>
      </c>
      <c r="AB76" s="610"/>
      <c r="AC76" s="127">
        <f t="shared" si="75"/>
        <v>0</v>
      </c>
      <c r="AD76" s="102"/>
      <c r="AG76" s="38"/>
    </row>
    <row r="77" spans="1:34" s="51" customFormat="1" ht="15" customHeight="1">
      <c r="A77" s="78"/>
      <c r="B77" s="78"/>
      <c r="C77" s="77" t="s">
        <v>54</v>
      </c>
      <c r="D77" s="700"/>
      <c r="E77" s="72"/>
      <c r="F77" s="72"/>
      <c r="G77" s="72"/>
      <c r="H77" s="72"/>
      <c r="I77" s="72"/>
      <c r="J77" s="72"/>
      <c r="K77" s="72"/>
      <c r="L77" s="72"/>
      <c r="M77" s="72"/>
      <c r="N77" s="72"/>
      <c r="O77" s="616"/>
      <c r="P77" s="72"/>
      <c r="Q77" s="72"/>
      <c r="R77" s="70">
        <f t="shared" si="69"/>
        <v>1.1000000000000001</v>
      </c>
      <c r="S77" s="609">
        <f t="shared" si="70"/>
        <v>0</v>
      </c>
      <c r="T77" s="610"/>
      <c r="U77" s="609">
        <f t="shared" si="71"/>
        <v>0</v>
      </c>
      <c r="V77" s="610"/>
      <c r="W77" s="609">
        <f t="shared" si="72"/>
        <v>0</v>
      </c>
      <c r="X77" s="610"/>
      <c r="Y77" s="609">
        <f t="shared" si="73"/>
        <v>0</v>
      </c>
      <c r="Z77" s="610"/>
      <c r="AA77" s="609">
        <f t="shared" si="74"/>
        <v>0</v>
      </c>
      <c r="AB77" s="610"/>
      <c r="AC77" s="127">
        <f t="shared" si="75"/>
        <v>0</v>
      </c>
      <c r="AD77" s="102"/>
      <c r="AG77" s="38"/>
    </row>
    <row r="78" spans="1:34" s="51" customFormat="1" ht="15" customHeight="1">
      <c r="A78" s="78"/>
      <c r="B78" s="78"/>
      <c r="C78" s="77" t="s">
        <v>353</v>
      </c>
      <c r="D78" s="700" t="s">
        <v>378</v>
      </c>
      <c r="E78" s="72"/>
      <c r="F78" s="72"/>
      <c r="G78" s="72"/>
      <c r="H78" s="72"/>
      <c r="I78" s="72"/>
      <c r="J78" s="72"/>
      <c r="K78" s="72"/>
      <c r="L78" s="72"/>
      <c r="M78" s="72"/>
      <c r="N78" s="72"/>
      <c r="O78" s="616"/>
      <c r="P78" s="72"/>
      <c r="Q78" s="72"/>
      <c r="R78" s="70">
        <f t="shared" si="69"/>
        <v>1.1000000000000001</v>
      </c>
      <c r="S78" s="609">
        <f t="shared" si="70"/>
        <v>0</v>
      </c>
      <c r="T78" s="610"/>
      <c r="U78" s="609">
        <f t="shared" si="71"/>
        <v>0</v>
      </c>
      <c r="V78" s="610"/>
      <c r="W78" s="609">
        <f t="shared" si="72"/>
        <v>0</v>
      </c>
      <c r="X78" s="610"/>
      <c r="Y78" s="609">
        <f t="shared" si="73"/>
        <v>0</v>
      </c>
      <c r="Z78" s="610"/>
      <c r="AA78" s="609">
        <f t="shared" si="74"/>
        <v>0</v>
      </c>
      <c r="AB78" s="610"/>
      <c r="AC78" s="127">
        <f t="shared" si="75"/>
        <v>0</v>
      </c>
      <c r="AD78" s="102"/>
      <c r="AG78" s="38"/>
    </row>
    <row r="79" spans="1:34" s="51" customFormat="1" ht="15" customHeight="1">
      <c r="A79" s="78"/>
      <c r="B79" s="78"/>
      <c r="C79" s="77" t="s">
        <v>264</v>
      </c>
      <c r="D79" s="700"/>
      <c r="E79" s="72"/>
      <c r="F79" s="72"/>
      <c r="G79" s="72"/>
      <c r="H79" s="72"/>
      <c r="I79" s="72"/>
      <c r="J79" s="72"/>
      <c r="K79" s="72"/>
      <c r="L79" s="72"/>
      <c r="M79" s="72"/>
      <c r="N79" s="72"/>
      <c r="O79" s="616"/>
      <c r="P79" s="72"/>
      <c r="Q79" s="72"/>
      <c r="R79" s="70">
        <f t="shared" si="69"/>
        <v>1</v>
      </c>
      <c r="S79" s="609">
        <f t="shared" si="70"/>
        <v>0</v>
      </c>
      <c r="T79" s="610"/>
      <c r="U79" s="609">
        <f t="shared" si="71"/>
        <v>0</v>
      </c>
      <c r="V79" s="610"/>
      <c r="W79" s="609">
        <f t="shared" si="72"/>
        <v>0</v>
      </c>
      <c r="X79" s="610"/>
      <c r="Y79" s="609">
        <f t="shared" si="73"/>
        <v>0</v>
      </c>
      <c r="Z79" s="610"/>
      <c r="AA79" s="609">
        <f t="shared" si="74"/>
        <v>0</v>
      </c>
      <c r="AB79" s="610"/>
      <c r="AC79" s="127">
        <f t="shared" si="75"/>
        <v>0</v>
      </c>
      <c r="AD79" s="102"/>
      <c r="AG79" s="38"/>
    </row>
    <row r="80" spans="1:34" s="51" customFormat="1" ht="15" customHeight="1">
      <c r="A80" s="78"/>
      <c r="B80" s="78"/>
      <c r="C80" s="77" t="s">
        <v>28</v>
      </c>
      <c r="D80" s="700"/>
      <c r="E80" s="72"/>
      <c r="F80" s="72"/>
      <c r="G80" s="72"/>
      <c r="H80" s="72"/>
      <c r="I80" s="72"/>
      <c r="J80" s="72"/>
      <c r="K80" s="72"/>
      <c r="L80" s="72"/>
      <c r="M80" s="72"/>
      <c r="N80" s="72"/>
      <c r="O80" s="616"/>
      <c r="P80" s="72"/>
      <c r="Q80" s="72"/>
      <c r="R80" s="70">
        <f t="shared" si="69"/>
        <v>1</v>
      </c>
      <c r="S80" s="609">
        <f t="shared" si="70"/>
        <v>0</v>
      </c>
      <c r="T80" s="610"/>
      <c r="U80" s="609">
        <f t="shared" si="71"/>
        <v>0</v>
      </c>
      <c r="V80" s="610"/>
      <c r="W80" s="609">
        <f t="shared" si="72"/>
        <v>0</v>
      </c>
      <c r="X80" s="610"/>
      <c r="Y80" s="609">
        <f t="shared" si="73"/>
        <v>0</v>
      </c>
      <c r="Z80" s="610"/>
      <c r="AA80" s="609">
        <f t="shared" si="74"/>
        <v>0</v>
      </c>
      <c r="AB80" s="610"/>
      <c r="AC80" s="127">
        <f t="shared" si="75"/>
        <v>0</v>
      </c>
      <c r="AD80" s="102"/>
      <c r="AG80" s="38"/>
    </row>
    <row r="81" spans="1:34" s="51" customFormat="1" ht="15" customHeight="1">
      <c r="A81" s="78"/>
      <c r="B81" s="78"/>
      <c r="C81" s="77" t="s">
        <v>54</v>
      </c>
      <c r="D81" s="700"/>
      <c r="E81" s="72"/>
      <c r="F81" s="72"/>
      <c r="G81" s="72"/>
      <c r="H81" s="72"/>
      <c r="I81" s="72"/>
      <c r="J81" s="72"/>
      <c r="K81" s="72"/>
      <c r="L81" s="72"/>
      <c r="M81" s="72"/>
      <c r="N81" s="72"/>
      <c r="O81" s="616"/>
      <c r="P81" s="72"/>
      <c r="Q81" s="72"/>
      <c r="R81" s="70">
        <f t="shared" si="69"/>
        <v>1.1000000000000001</v>
      </c>
      <c r="S81" s="609">
        <f t="shared" si="70"/>
        <v>0</v>
      </c>
      <c r="T81" s="610"/>
      <c r="U81" s="609">
        <f t="shared" si="71"/>
        <v>0</v>
      </c>
      <c r="V81" s="610"/>
      <c r="W81" s="609">
        <f t="shared" si="72"/>
        <v>0</v>
      </c>
      <c r="X81" s="610"/>
      <c r="Y81" s="609">
        <f t="shared" si="73"/>
        <v>0</v>
      </c>
      <c r="Z81" s="610"/>
      <c r="AA81" s="609">
        <f t="shared" si="74"/>
        <v>0</v>
      </c>
      <c r="AB81" s="610"/>
      <c r="AC81" s="127">
        <f t="shared" si="75"/>
        <v>0</v>
      </c>
      <c r="AD81" s="102"/>
      <c r="AG81" s="38"/>
    </row>
    <row r="82" spans="1:34" s="51" customFormat="1" ht="15" customHeight="1">
      <c r="A82" s="78"/>
      <c r="B82" s="78"/>
      <c r="C82" s="77" t="s">
        <v>353</v>
      </c>
      <c r="D82" s="700" t="s">
        <v>378</v>
      </c>
      <c r="E82" s="72"/>
      <c r="F82" s="72"/>
      <c r="G82" s="72"/>
      <c r="H82" s="72"/>
      <c r="I82" s="72"/>
      <c r="J82" s="72"/>
      <c r="K82" s="72"/>
      <c r="L82" s="72"/>
      <c r="M82" s="72"/>
      <c r="N82" s="72"/>
      <c r="O82" s="616"/>
      <c r="P82" s="72"/>
      <c r="Q82" s="72"/>
      <c r="R82" s="70">
        <f t="shared" si="69"/>
        <v>1.1000000000000001</v>
      </c>
      <c r="S82" s="609">
        <f t="shared" si="70"/>
        <v>0</v>
      </c>
      <c r="T82" s="610"/>
      <c r="U82" s="609">
        <f t="shared" si="71"/>
        <v>0</v>
      </c>
      <c r="V82" s="610"/>
      <c r="W82" s="609">
        <f t="shared" si="72"/>
        <v>0</v>
      </c>
      <c r="X82" s="610"/>
      <c r="Y82" s="609">
        <f t="shared" si="73"/>
        <v>0</v>
      </c>
      <c r="Z82" s="610"/>
      <c r="AA82" s="609">
        <f t="shared" si="74"/>
        <v>0</v>
      </c>
      <c r="AB82" s="610"/>
      <c r="AC82" s="127">
        <f t="shared" si="75"/>
        <v>0</v>
      </c>
      <c r="AD82" s="102"/>
      <c r="AG82" s="38"/>
    </row>
    <row r="83" spans="1:34" s="51" customFormat="1" ht="15" customHeight="1">
      <c r="A83" s="78"/>
      <c r="B83" s="78"/>
      <c r="C83" s="77" t="s">
        <v>264</v>
      </c>
      <c r="D83" s="700"/>
      <c r="E83" s="72"/>
      <c r="F83" s="72"/>
      <c r="G83" s="72"/>
      <c r="H83" s="72"/>
      <c r="I83" s="72"/>
      <c r="J83" s="72"/>
      <c r="K83" s="72"/>
      <c r="L83" s="72"/>
      <c r="M83" s="72"/>
      <c r="N83" s="72"/>
      <c r="O83" s="616"/>
      <c r="P83" s="72"/>
      <c r="Q83" s="72"/>
      <c r="R83" s="70">
        <f t="shared" si="69"/>
        <v>1</v>
      </c>
      <c r="S83" s="609">
        <f t="shared" si="70"/>
        <v>0</v>
      </c>
      <c r="T83" s="610"/>
      <c r="U83" s="609">
        <f t="shared" si="71"/>
        <v>0</v>
      </c>
      <c r="V83" s="610"/>
      <c r="W83" s="609">
        <f t="shared" si="72"/>
        <v>0</v>
      </c>
      <c r="X83" s="610"/>
      <c r="Y83" s="609">
        <f t="shared" si="73"/>
        <v>0</v>
      </c>
      <c r="Z83" s="610"/>
      <c r="AA83" s="609">
        <f t="shared" si="74"/>
        <v>0</v>
      </c>
      <c r="AB83" s="610"/>
      <c r="AC83" s="127">
        <f t="shared" si="75"/>
        <v>0</v>
      </c>
      <c r="AD83" s="102"/>
      <c r="AG83" s="38"/>
    </row>
    <row r="84" spans="1:34" s="51" customFormat="1" ht="15" customHeight="1">
      <c r="A84" s="78"/>
      <c r="B84" s="78"/>
      <c r="C84" s="77" t="s">
        <v>28</v>
      </c>
      <c r="D84" s="700"/>
      <c r="E84" s="72"/>
      <c r="F84" s="72"/>
      <c r="G84" s="72"/>
      <c r="H84" s="72"/>
      <c r="I84" s="72"/>
      <c r="J84" s="72"/>
      <c r="K84" s="72"/>
      <c r="L84" s="72"/>
      <c r="M84" s="72"/>
      <c r="N84" s="72"/>
      <c r="O84" s="616"/>
      <c r="P84" s="72"/>
      <c r="Q84" s="72"/>
      <c r="R84" s="70">
        <f t="shared" si="69"/>
        <v>1</v>
      </c>
      <c r="S84" s="609">
        <f t="shared" si="70"/>
        <v>0</v>
      </c>
      <c r="T84" s="610"/>
      <c r="U84" s="609">
        <f t="shared" si="71"/>
        <v>0</v>
      </c>
      <c r="V84" s="610"/>
      <c r="W84" s="609">
        <f t="shared" si="72"/>
        <v>0</v>
      </c>
      <c r="X84" s="610"/>
      <c r="Y84" s="609">
        <f t="shared" si="73"/>
        <v>0</v>
      </c>
      <c r="Z84" s="610"/>
      <c r="AA84" s="609">
        <f t="shared" si="74"/>
        <v>0</v>
      </c>
      <c r="AB84" s="610"/>
      <c r="AC84" s="127">
        <f t="shared" si="75"/>
        <v>0</v>
      </c>
      <c r="AD84" s="102"/>
      <c r="AG84" s="38"/>
    </row>
    <row r="85" spans="1:34" s="51" customFormat="1" ht="15" customHeight="1">
      <c r="A85" s="78"/>
      <c r="B85" s="78"/>
      <c r="C85" s="77" t="s">
        <v>54</v>
      </c>
      <c r="D85" s="700"/>
      <c r="E85" s="72"/>
      <c r="F85" s="72"/>
      <c r="G85" s="72"/>
      <c r="H85" s="72"/>
      <c r="I85" s="72"/>
      <c r="J85" s="72"/>
      <c r="K85" s="72"/>
      <c r="L85" s="72"/>
      <c r="M85" s="72"/>
      <c r="N85" s="72"/>
      <c r="O85" s="616"/>
      <c r="P85" s="72"/>
      <c r="Q85" s="72"/>
      <c r="R85" s="70">
        <f t="shared" si="69"/>
        <v>1.1000000000000001</v>
      </c>
      <c r="S85" s="609">
        <f t="shared" si="70"/>
        <v>0</v>
      </c>
      <c r="T85" s="610"/>
      <c r="U85" s="609">
        <f t="shared" si="71"/>
        <v>0</v>
      </c>
      <c r="V85" s="610"/>
      <c r="W85" s="609">
        <f t="shared" si="72"/>
        <v>0</v>
      </c>
      <c r="X85" s="610"/>
      <c r="Y85" s="609">
        <f t="shared" si="73"/>
        <v>0</v>
      </c>
      <c r="Z85" s="610"/>
      <c r="AA85" s="609">
        <f t="shared" si="74"/>
        <v>0</v>
      </c>
      <c r="AB85" s="610"/>
      <c r="AC85" s="127">
        <f t="shared" si="75"/>
        <v>0</v>
      </c>
      <c r="AD85" s="102"/>
      <c r="AG85" s="38"/>
    </row>
    <row r="86" spans="1:34" s="51" customFormat="1" ht="15" customHeight="1">
      <c r="A86" s="78"/>
      <c r="B86" s="78"/>
      <c r="C86" s="77" t="s">
        <v>353</v>
      </c>
      <c r="D86" s="700" t="s">
        <v>378</v>
      </c>
      <c r="E86" s="72"/>
      <c r="F86" s="72"/>
      <c r="G86" s="72"/>
      <c r="H86" s="72"/>
      <c r="I86" s="72"/>
      <c r="J86" s="72"/>
      <c r="K86" s="72"/>
      <c r="L86" s="72"/>
      <c r="M86" s="72"/>
      <c r="N86" s="72"/>
      <c r="O86" s="616"/>
      <c r="P86" s="72"/>
      <c r="Q86" s="72"/>
      <c r="R86" s="70">
        <f t="shared" si="69"/>
        <v>1.1000000000000001</v>
      </c>
      <c r="S86" s="609">
        <f t="shared" si="70"/>
        <v>0</v>
      </c>
      <c r="T86" s="610"/>
      <c r="U86" s="609">
        <f t="shared" si="71"/>
        <v>0</v>
      </c>
      <c r="V86" s="610"/>
      <c r="W86" s="609">
        <f t="shared" si="72"/>
        <v>0</v>
      </c>
      <c r="X86" s="610"/>
      <c r="Y86" s="609">
        <f t="shared" si="73"/>
        <v>0</v>
      </c>
      <c r="Z86" s="610"/>
      <c r="AA86" s="609">
        <f t="shared" si="74"/>
        <v>0</v>
      </c>
      <c r="AB86" s="610"/>
      <c r="AC86" s="127">
        <f t="shared" si="75"/>
        <v>0</v>
      </c>
      <c r="AD86" s="102"/>
      <c r="AG86" s="38"/>
      <c r="AH86" s="38"/>
    </row>
    <row r="87" spans="1:34" s="51" customFormat="1" ht="15" customHeight="1">
      <c r="A87" s="78"/>
      <c r="B87" s="78"/>
      <c r="C87" s="77" t="s">
        <v>264</v>
      </c>
      <c r="D87" s="700"/>
      <c r="E87" s="72"/>
      <c r="F87" s="72"/>
      <c r="G87" s="72"/>
      <c r="H87" s="72"/>
      <c r="I87" s="72"/>
      <c r="J87" s="72"/>
      <c r="K87" s="72"/>
      <c r="L87" s="72"/>
      <c r="M87" s="72"/>
      <c r="N87" s="72"/>
      <c r="O87" s="616"/>
      <c r="P87" s="72"/>
      <c r="Q87" s="72"/>
      <c r="R87" s="70">
        <f t="shared" si="69"/>
        <v>1</v>
      </c>
      <c r="S87" s="609">
        <f t="shared" si="70"/>
        <v>0</v>
      </c>
      <c r="T87" s="610"/>
      <c r="U87" s="609">
        <f t="shared" si="71"/>
        <v>0</v>
      </c>
      <c r="V87" s="610"/>
      <c r="W87" s="609">
        <f t="shared" si="72"/>
        <v>0</v>
      </c>
      <c r="X87" s="610"/>
      <c r="Y87" s="609">
        <f t="shared" si="73"/>
        <v>0</v>
      </c>
      <c r="Z87" s="610"/>
      <c r="AA87" s="609">
        <f t="shared" si="74"/>
        <v>0</v>
      </c>
      <c r="AB87" s="610"/>
      <c r="AC87" s="127">
        <f t="shared" si="75"/>
        <v>0</v>
      </c>
      <c r="AD87" s="102"/>
    </row>
    <row r="88" spans="1:34" s="51" customFormat="1" ht="15" customHeight="1">
      <c r="A88" s="78"/>
      <c r="B88" s="78"/>
      <c r="C88" s="77" t="s">
        <v>28</v>
      </c>
      <c r="D88" s="700"/>
      <c r="E88" s="72"/>
      <c r="F88" s="72"/>
      <c r="G88" s="72"/>
      <c r="H88" s="72"/>
      <c r="I88" s="72"/>
      <c r="J88" s="72"/>
      <c r="K88" s="72"/>
      <c r="L88" s="72"/>
      <c r="M88" s="72"/>
      <c r="N88" s="72"/>
      <c r="O88" s="616"/>
      <c r="P88" s="72"/>
      <c r="Q88" s="72"/>
      <c r="R88" s="70">
        <f t="shared" si="69"/>
        <v>1</v>
      </c>
      <c r="S88" s="609">
        <f t="shared" si="70"/>
        <v>0</v>
      </c>
      <c r="T88" s="610"/>
      <c r="U88" s="609">
        <f t="shared" si="71"/>
        <v>0</v>
      </c>
      <c r="V88" s="610"/>
      <c r="W88" s="609">
        <f t="shared" si="72"/>
        <v>0</v>
      </c>
      <c r="X88" s="610"/>
      <c r="Y88" s="609">
        <f t="shared" si="73"/>
        <v>0</v>
      </c>
      <c r="Z88" s="610"/>
      <c r="AA88" s="609">
        <f t="shared" si="74"/>
        <v>0</v>
      </c>
      <c r="AB88" s="610"/>
      <c r="AC88" s="127">
        <f t="shared" si="75"/>
        <v>0</v>
      </c>
      <c r="AD88" s="102"/>
    </row>
    <row r="89" spans="1:34" s="51" customFormat="1" ht="15" customHeight="1">
      <c r="A89" s="78"/>
      <c r="B89" s="78"/>
      <c r="C89" s="77" t="s">
        <v>54</v>
      </c>
      <c r="D89" s="700"/>
      <c r="E89" s="72"/>
      <c r="F89" s="72"/>
      <c r="G89" s="72"/>
      <c r="H89" s="72"/>
      <c r="I89" s="72"/>
      <c r="J89" s="72"/>
      <c r="K89" s="72"/>
      <c r="L89" s="72"/>
      <c r="M89" s="72"/>
      <c r="N89" s="72"/>
      <c r="O89" s="616"/>
      <c r="P89" s="72"/>
      <c r="Q89" s="72"/>
      <c r="R89" s="70">
        <f t="shared" si="69"/>
        <v>1.1000000000000001</v>
      </c>
      <c r="S89" s="609">
        <f t="shared" si="70"/>
        <v>0</v>
      </c>
      <c r="T89" s="610"/>
      <c r="U89" s="609">
        <f t="shared" si="71"/>
        <v>0</v>
      </c>
      <c r="V89" s="610"/>
      <c r="W89" s="609">
        <f t="shared" si="72"/>
        <v>0</v>
      </c>
      <c r="X89" s="610"/>
      <c r="Y89" s="609">
        <f t="shared" si="73"/>
        <v>0</v>
      </c>
      <c r="Z89" s="610"/>
      <c r="AA89" s="609">
        <f t="shared" si="74"/>
        <v>0</v>
      </c>
      <c r="AB89" s="610"/>
      <c r="AC89" s="127">
        <f t="shared" si="75"/>
        <v>0</v>
      </c>
      <c r="AD89" s="102"/>
    </row>
    <row r="90" spans="1:34" s="51" customFormat="1" ht="15" customHeight="1">
      <c r="A90" s="78"/>
      <c r="B90" s="78"/>
      <c r="C90" s="77" t="s">
        <v>353</v>
      </c>
      <c r="D90" s="700" t="s">
        <v>378</v>
      </c>
      <c r="E90" s="72"/>
      <c r="F90" s="72"/>
      <c r="G90" s="72"/>
      <c r="H90" s="72"/>
      <c r="I90" s="72"/>
      <c r="J90" s="72"/>
      <c r="K90" s="72"/>
      <c r="L90" s="72"/>
      <c r="M90" s="72"/>
      <c r="N90" s="72"/>
      <c r="O90" s="616"/>
      <c r="P90" s="72"/>
      <c r="Q90" s="72"/>
      <c r="R90" s="70">
        <f t="shared" si="69"/>
        <v>1.1000000000000001</v>
      </c>
      <c r="S90" s="609">
        <f t="shared" si="70"/>
        <v>0</v>
      </c>
      <c r="T90" s="610"/>
      <c r="U90" s="609">
        <f t="shared" si="71"/>
        <v>0</v>
      </c>
      <c r="V90" s="610"/>
      <c r="W90" s="609">
        <f t="shared" si="72"/>
        <v>0</v>
      </c>
      <c r="X90" s="610"/>
      <c r="Y90" s="609">
        <f t="shared" si="73"/>
        <v>0</v>
      </c>
      <c r="Z90" s="610"/>
      <c r="AA90" s="609">
        <f t="shared" si="74"/>
        <v>0</v>
      </c>
      <c r="AB90" s="610"/>
      <c r="AC90" s="127">
        <f t="shared" si="75"/>
        <v>0</v>
      </c>
      <c r="AD90" s="102"/>
    </row>
    <row r="91" spans="1:34" s="51" customFormat="1" ht="15" customHeight="1">
      <c r="A91" s="78"/>
      <c r="B91" s="78"/>
      <c r="C91" s="77" t="s">
        <v>264</v>
      </c>
      <c r="D91" s="700"/>
      <c r="E91" s="72"/>
      <c r="F91" s="72"/>
      <c r="G91" s="72"/>
      <c r="H91" s="72"/>
      <c r="I91" s="72"/>
      <c r="J91" s="72"/>
      <c r="K91" s="72"/>
      <c r="L91" s="72"/>
      <c r="M91" s="72"/>
      <c r="N91" s="72"/>
      <c r="O91" s="616"/>
      <c r="P91" s="72"/>
      <c r="Q91" s="72"/>
      <c r="R91" s="70">
        <f t="shared" si="69"/>
        <v>1</v>
      </c>
      <c r="S91" s="609">
        <f t="shared" si="70"/>
        <v>0</v>
      </c>
      <c r="T91" s="610"/>
      <c r="U91" s="609">
        <f t="shared" si="71"/>
        <v>0</v>
      </c>
      <c r="V91" s="610"/>
      <c r="W91" s="609">
        <f t="shared" si="72"/>
        <v>0</v>
      </c>
      <c r="X91" s="610"/>
      <c r="Y91" s="609">
        <f t="shared" si="73"/>
        <v>0</v>
      </c>
      <c r="Z91" s="610"/>
      <c r="AA91" s="609">
        <f t="shared" si="74"/>
        <v>0</v>
      </c>
      <c r="AB91" s="610"/>
      <c r="AC91" s="127">
        <f t="shared" si="75"/>
        <v>0</v>
      </c>
      <c r="AD91" s="102"/>
      <c r="AG91" s="38"/>
    </row>
    <row r="92" spans="1:34" s="51" customFormat="1" ht="15" customHeight="1">
      <c r="A92" s="78"/>
      <c r="B92" s="78"/>
      <c r="C92" s="77" t="s">
        <v>28</v>
      </c>
      <c r="D92" s="700"/>
      <c r="E92" s="72"/>
      <c r="F92" s="72"/>
      <c r="G92" s="72"/>
      <c r="H92" s="72"/>
      <c r="I92" s="72"/>
      <c r="J92" s="72"/>
      <c r="K92" s="72"/>
      <c r="L92" s="72"/>
      <c r="M92" s="72"/>
      <c r="N92" s="72"/>
      <c r="O92" s="616"/>
      <c r="P92" s="72"/>
      <c r="Q92" s="72"/>
      <c r="R92" s="70">
        <f t="shared" si="69"/>
        <v>1</v>
      </c>
      <c r="S92" s="609">
        <f t="shared" si="70"/>
        <v>0</v>
      </c>
      <c r="T92" s="610"/>
      <c r="U92" s="609">
        <f t="shared" si="71"/>
        <v>0</v>
      </c>
      <c r="V92" s="610"/>
      <c r="W92" s="609">
        <f t="shared" si="72"/>
        <v>0</v>
      </c>
      <c r="X92" s="610"/>
      <c r="Y92" s="609">
        <f t="shared" si="73"/>
        <v>0</v>
      </c>
      <c r="Z92" s="610"/>
      <c r="AA92" s="609">
        <f t="shared" si="74"/>
        <v>0</v>
      </c>
      <c r="AB92" s="610"/>
      <c r="AC92" s="127">
        <f t="shared" si="75"/>
        <v>0</v>
      </c>
      <c r="AD92" s="102"/>
      <c r="AG92" s="38"/>
    </row>
    <row r="93" spans="1:34" s="51" customFormat="1" ht="15" customHeight="1">
      <c r="A93" s="78"/>
      <c r="B93" s="78"/>
      <c r="C93" s="77" t="s">
        <v>54</v>
      </c>
      <c r="D93" s="700"/>
      <c r="E93" s="72"/>
      <c r="F93" s="72"/>
      <c r="G93" s="72"/>
      <c r="H93" s="72"/>
      <c r="I93" s="72"/>
      <c r="J93" s="72"/>
      <c r="K93" s="72"/>
      <c r="L93" s="72"/>
      <c r="M93" s="72"/>
      <c r="N93" s="72"/>
      <c r="O93" s="616"/>
      <c r="P93" s="72"/>
      <c r="Q93" s="72"/>
      <c r="R93" s="70">
        <f t="shared" si="69"/>
        <v>1.1000000000000001</v>
      </c>
      <c r="S93" s="609">
        <f t="shared" si="70"/>
        <v>0</v>
      </c>
      <c r="T93" s="610"/>
      <c r="U93" s="609">
        <f t="shared" si="71"/>
        <v>0</v>
      </c>
      <c r="V93" s="610"/>
      <c r="W93" s="609">
        <f t="shared" si="72"/>
        <v>0</v>
      </c>
      <c r="X93" s="610"/>
      <c r="Y93" s="609">
        <f t="shared" si="73"/>
        <v>0</v>
      </c>
      <c r="Z93" s="610"/>
      <c r="AA93" s="609">
        <f t="shared" si="74"/>
        <v>0</v>
      </c>
      <c r="AB93" s="610"/>
      <c r="AC93" s="127">
        <f t="shared" si="75"/>
        <v>0</v>
      </c>
      <c r="AD93" s="102"/>
      <c r="AG93" s="38"/>
    </row>
    <row r="94" spans="1:34" s="51" customFormat="1" ht="15" customHeight="1">
      <c r="A94" s="78"/>
      <c r="B94" s="78"/>
      <c r="C94" s="77" t="s">
        <v>353</v>
      </c>
      <c r="D94" s="700" t="s">
        <v>378</v>
      </c>
      <c r="E94" s="72"/>
      <c r="F94" s="72"/>
      <c r="G94" s="72"/>
      <c r="H94" s="72"/>
      <c r="I94" s="72"/>
      <c r="J94" s="72"/>
      <c r="K94" s="72"/>
      <c r="L94" s="72"/>
      <c r="M94" s="72"/>
      <c r="N94" s="72"/>
      <c r="O94" s="616"/>
      <c r="P94" s="72"/>
      <c r="Q94" s="72"/>
      <c r="R94" s="70">
        <f t="shared" si="69"/>
        <v>1.1000000000000001</v>
      </c>
      <c r="S94" s="609">
        <f t="shared" si="70"/>
        <v>0</v>
      </c>
      <c r="T94" s="610"/>
      <c r="U94" s="609">
        <f t="shared" si="71"/>
        <v>0</v>
      </c>
      <c r="V94" s="610"/>
      <c r="W94" s="609">
        <f t="shared" si="72"/>
        <v>0</v>
      </c>
      <c r="X94" s="610"/>
      <c r="Y94" s="609">
        <f t="shared" si="73"/>
        <v>0</v>
      </c>
      <c r="Z94" s="610"/>
      <c r="AA94" s="609">
        <f t="shared" si="74"/>
        <v>0</v>
      </c>
      <c r="AB94" s="610"/>
      <c r="AC94" s="127">
        <f t="shared" si="75"/>
        <v>0</v>
      </c>
      <c r="AD94" s="102"/>
      <c r="AG94" s="38"/>
    </row>
    <row r="95" spans="1:34" s="51" customFormat="1" ht="15" customHeight="1">
      <c r="A95" s="78"/>
      <c r="B95" s="78"/>
      <c r="C95" s="77" t="s">
        <v>264</v>
      </c>
      <c r="D95" s="700"/>
      <c r="E95" s="72"/>
      <c r="F95" s="72"/>
      <c r="G95" s="72"/>
      <c r="H95" s="72"/>
      <c r="I95" s="72"/>
      <c r="J95" s="72"/>
      <c r="K95" s="72"/>
      <c r="L95" s="72"/>
      <c r="M95" s="72"/>
      <c r="N95" s="72"/>
      <c r="O95" s="616"/>
      <c r="P95" s="72"/>
      <c r="Q95" s="72"/>
      <c r="R95" s="70">
        <f t="shared" si="69"/>
        <v>1</v>
      </c>
      <c r="S95" s="609">
        <f t="shared" si="70"/>
        <v>0</v>
      </c>
      <c r="T95" s="610"/>
      <c r="U95" s="609">
        <f t="shared" si="71"/>
        <v>0</v>
      </c>
      <c r="V95" s="610"/>
      <c r="W95" s="609">
        <f t="shared" si="72"/>
        <v>0</v>
      </c>
      <c r="X95" s="610"/>
      <c r="Y95" s="609">
        <f t="shared" si="73"/>
        <v>0</v>
      </c>
      <c r="Z95" s="610"/>
      <c r="AA95" s="609">
        <f t="shared" si="74"/>
        <v>0</v>
      </c>
      <c r="AB95" s="610"/>
      <c r="AC95" s="127">
        <f t="shared" si="75"/>
        <v>0</v>
      </c>
      <c r="AD95" s="102"/>
      <c r="AG95" s="38"/>
    </row>
    <row r="96" spans="1:34" s="51" customFormat="1" ht="15" customHeight="1">
      <c r="A96" s="78"/>
      <c r="B96" s="78"/>
      <c r="C96" s="77" t="s">
        <v>28</v>
      </c>
      <c r="D96" s="700"/>
      <c r="E96" s="72"/>
      <c r="F96" s="72"/>
      <c r="G96" s="72"/>
      <c r="H96" s="72"/>
      <c r="I96" s="72"/>
      <c r="J96" s="72"/>
      <c r="K96" s="72"/>
      <c r="L96" s="72"/>
      <c r="M96" s="72"/>
      <c r="N96" s="72"/>
      <c r="O96" s="616"/>
      <c r="P96" s="72"/>
      <c r="Q96" s="72"/>
      <c r="R96" s="70">
        <f t="shared" si="69"/>
        <v>1</v>
      </c>
      <c r="S96" s="609">
        <f t="shared" si="70"/>
        <v>0</v>
      </c>
      <c r="T96" s="610"/>
      <c r="U96" s="609">
        <f t="shared" si="71"/>
        <v>0</v>
      </c>
      <c r="V96" s="610"/>
      <c r="W96" s="609">
        <f t="shared" si="72"/>
        <v>0</v>
      </c>
      <c r="X96" s="610"/>
      <c r="Y96" s="609">
        <f t="shared" si="73"/>
        <v>0</v>
      </c>
      <c r="Z96" s="610"/>
      <c r="AA96" s="609">
        <f t="shared" si="74"/>
        <v>0</v>
      </c>
      <c r="AB96" s="610"/>
      <c r="AC96" s="127">
        <f t="shared" si="75"/>
        <v>0</v>
      </c>
      <c r="AD96" s="102"/>
      <c r="AG96" s="38"/>
    </row>
    <row r="97" spans="1:34" s="51" customFormat="1" ht="15" customHeight="1">
      <c r="A97" s="78"/>
      <c r="B97" s="78"/>
      <c r="C97" s="77" t="s">
        <v>54</v>
      </c>
      <c r="D97" s="700"/>
      <c r="E97" s="72"/>
      <c r="F97" s="72"/>
      <c r="G97" s="72"/>
      <c r="H97" s="72"/>
      <c r="I97" s="72"/>
      <c r="J97" s="72"/>
      <c r="K97" s="72"/>
      <c r="L97" s="72"/>
      <c r="M97" s="72"/>
      <c r="N97" s="72"/>
      <c r="O97" s="616"/>
      <c r="P97" s="72"/>
      <c r="Q97" s="72"/>
      <c r="R97" s="70">
        <f t="shared" si="69"/>
        <v>1.1000000000000001</v>
      </c>
      <c r="S97" s="609">
        <f t="shared" si="70"/>
        <v>0</v>
      </c>
      <c r="T97" s="610"/>
      <c r="U97" s="609">
        <f t="shared" si="71"/>
        <v>0</v>
      </c>
      <c r="V97" s="610"/>
      <c r="W97" s="609">
        <f t="shared" si="72"/>
        <v>0</v>
      </c>
      <c r="X97" s="610"/>
      <c r="Y97" s="609">
        <f t="shared" si="73"/>
        <v>0</v>
      </c>
      <c r="Z97" s="610"/>
      <c r="AA97" s="609">
        <f t="shared" si="74"/>
        <v>0</v>
      </c>
      <c r="AB97" s="610"/>
      <c r="AC97" s="127">
        <f t="shared" si="75"/>
        <v>0</v>
      </c>
      <c r="AD97" s="102"/>
      <c r="AG97" s="38"/>
    </row>
    <row r="98" spans="1:34" s="51" customFormat="1" ht="15" customHeight="1">
      <c r="A98" s="78"/>
      <c r="B98" s="78"/>
      <c r="C98" s="77" t="s">
        <v>353</v>
      </c>
      <c r="D98" s="700" t="s">
        <v>378</v>
      </c>
      <c r="E98" s="72"/>
      <c r="F98" s="72"/>
      <c r="G98" s="72"/>
      <c r="H98" s="72"/>
      <c r="I98" s="72"/>
      <c r="J98" s="72"/>
      <c r="K98" s="72"/>
      <c r="L98" s="72"/>
      <c r="M98" s="72"/>
      <c r="N98" s="72"/>
      <c r="O98" s="616"/>
      <c r="P98" s="72"/>
      <c r="Q98" s="72"/>
      <c r="R98" s="70">
        <f t="shared" si="69"/>
        <v>1.1000000000000001</v>
      </c>
      <c r="S98" s="609">
        <f t="shared" si="70"/>
        <v>0</v>
      </c>
      <c r="T98" s="610"/>
      <c r="U98" s="609">
        <f t="shared" si="71"/>
        <v>0</v>
      </c>
      <c r="V98" s="610"/>
      <c r="W98" s="609">
        <f t="shared" si="72"/>
        <v>0</v>
      </c>
      <c r="X98" s="610"/>
      <c r="Y98" s="609">
        <f t="shared" si="73"/>
        <v>0</v>
      </c>
      <c r="Z98" s="610"/>
      <c r="AA98" s="609">
        <f t="shared" si="74"/>
        <v>0</v>
      </c>
      <c r="AB98" s="610"/>
      <c r="AC98" s="127">
        <f t="shared" si="75"/>
        <v>0</v>
      </c>
      <c r="AD98" s="102"/>
      <c r="AG98" s="38"/>
    </row>
    <row r="99" spans="1:34" s="51" customFormat="1" ht="15" customHeight="1">
      <c r="A99" s="78"/>
      <c r="B99" s="78"/>
      <c r="C99" s="77" t="s">
        <v>264</v>
      </c>
      <c r="D99" s="700"/>
      <c r="E99" s="72"/>
      <c r="F99" s="72"/>
      <c r="G99" s="72"/>
      <c r="H99" s="72"/>
      <c r="I99" s="72"/>
      <c r="J99" s="72"/>
      <c r="K99" s="72"/>
      <c r="L99" s="72"/>
      <c r="M99" s="72"/>
      <c r="N99" s="72"/>
      <c r="O99" s="616"/>
      <c r="P99" s="72"/>
      <c r="Q99" s="72"/>
      <c r="R99" s="70">
        <f t="shared" si="69"/>
        <v>1</v>
      </c>
      <c r="S99" s="609">
        <f t="shared" si="70"/>
        <v>0</v>
      </c>
      <c r="T99" s="610"/>
      <c r="U99" s="609">
        <f t="shared" si="71"/>
        <v>0</v>
      </c>
      <c r="V99" s="610"/>
      <c r="W99" s="609">
        <f t="shared" si="72"/>
        <v>0</v>
      </c>
      <c r="X99" s="610"/>
      <c r="Y99" s="609">
        <f t="shared" si="73"/>
        <v>0</v>
      </c>
      <c r="Z99" s="610"/>
      <c r="AA99" s="609">
        <f t="shared" si="74"/>
        <v>0</v>
      </c>
      <c r="AB99" s="610"/>
      <c r="AC99" s="127">
        <f t="shared" si="75"/>
        <v>0</v>
      </c>
      <c r="AD99" s="102"/>
      <c r="AG99" s="38"/>
    </row>
    <row r="100" spans="1:34" s="51" customFormat="1" ht="15" customHeight="1">
      <c r="A100" s="78"/>
      <c r="B100" s="78"/>
      <c r="C100" s="77" t="s">
        <v>28</v>
      </c>
      <c r="D100" s="700"/>
      <c r="E100" s="72"/>
      <c r="F100" s="72"/>
      <c r="G100" s="72"/>
      <c r="H100" s="72"/>
      <c r="I100" s="72"/>
      <c r="J100" s="72"/>
      <c r="K100" s="72"/>
      <c r="L100" s="72"/>
      <c r="M100" s="72"/>
      <c r="N100" s="72"/>
      <c r="O100" s="616"/>
      <c r="P100" s="72"/>
      <c r="Q100" s="72"/>
      <c r="R100" s="70">
        <f t="shared" si="69"/>
        <v>1</v>
      </c>
      <c r="S100" s="609">
        <f t="shared" si="70"/>
        <v>0</v>
      </c>
      <c r="T100" s="610"/>
      <c r="U100" s="609">
        <f t="shared" si="71"/>
        <v>0</v>
      </c>
      <c r="V100" s="610"/>
      <c r="W100" s="609">
        <f t="shared" si="72"/>
        <v>0</v>
      </c>
      <c r="X100" s="610"/>
      <c r="Y100" s="609">
        <f t="shared" si="73"/>
        <v>0</v>
      </c>
      <c r="Z100" s="610"/>
      <c r="AA100" s="609">
        <f t="shared" si="74"/>
        <v>0</v>
      </c>
      <c r="AB100" s="610"/>
      <c r="AC100" s="127">
        <f t="shared" si="75"/>
        <v>0</v>
      </c>
      <c r="AD100" s="102"/>
      <c r="AG100" s="38"/>
    </row>
    <row r="101" spans="1:34" s="51" customFormat="1" ht="15" customHeight="1">
      <c r="A101" s="78"/>
      <c r="B101" s="78"/>
      <c r="C101" s="77" t="s">
        <v>54</v>
      </c>
      <c r="D101" s="700"/>
      <c r="E101" s="72"/>
      <c r="F101" s="72"/>
      <c r="G101" s="72"/>
      <c r="H101" s="72"/>
      <c r="I101" s="72"/>
      <c r="J101" s="72"/>
      <c r="K101" s="72"/>
      <c r="L101" s="72"/>
      <c r="M101" s="72"/>
      <c r="N101" s="72"/>
      <c r="O101" s="616"/>
      <c r="P101" s="72"/>
      <c r="Q101" s="72"/>
      <c r="R101" s="70">
        <f t="shared" si="69"/>
        <v>1.1000000000000001</v>
      </c>
      <c r="S101" s="609">
        <f t="shared" si="70"/>
        <v>0</v>
      </c>
      <c r="T101" s="610"/>
      <c r="U101" s="609">
        <f t="shared" si="71"/>
        <v>0</v>
      </c>
      <c r="V101" s="610"/>
      <c r="W101" s="609">
        <f t="shared" si="72"/>
        <v>0</v>
      </c>
      <c r="X101" s="610"/>
      <c r="Y101" s="609">
        <f t="shared" si="73"/>
        <v>0</v>
      </c>
      <c r="Z101" s="610"/>
      <c r="AA101" s="609">
        <f t="shared" si="74"/>
        <v>0</v>
      </c>
      <c r="AB101" s="610"/>
      <c r="AC101" s="127">
        <f t="shared" si="75"/>
        <v>0</v>
      </c>
      <c r="AD101" s="102"/>
      <c r="AG101" s="38"/>
      <c r="AH101" s="38"/>
    </row>
    <row r="102" spans="1:34" s="51" customFormat="1" ht="15" customHeight="1">
      <c r="A102" s="78"/>
      <c r="B102" s="78"/>
      <c r="C102" s="144"/>
      <c r="D102" s="48"/>
      <c r="E102" s="79"/>
      <c r="F102" s="79"/>
      <c r="G102" s="79"/>
      <c r="H102" s="79"/>
      <c r="I102" s="79"/>
      <c r="J102" s="79"/>
      <c r="K102" s="79"/>
      <c r="L102" s="79"/>
      <c r="M102" s="79"/>
      <c r="N102" s="79"/>
      <c r="O102" s="648" t="s">
        <v>186</v>
      </c>
      <c r="P102" s="649"/>
      <c r="Q102" s="649"/>
      <c r="R102" s="650"/>
      <c r="S102" s="614">
        <f>SUM(S70:S101)</f>
        <v>0</v>
      </c>
      <c r="T102" s="615"/>
      <c r="U102" s="614">
        <f>SUM(U70:U101)</f>
        <v>0</v>
      </c>
      <c r="V102" s="615"/>
      <c r="W102" s="614">
        <f>SUM(W70:W101)</f>
        <v>0</v>
      </c>
      <c r="X102" s="615"/>
      <c r="Y102" s="614">
        <f>SUM(Y70:Y101)</f>
        <v>0</v>
      </c>
      <c r="Z102" s="615"/>
      <c r="AA102" s="614">
        <f>SUM(AA70:AA101)</f>
        <v>0</v>
      </c>
      <c r="AB102" s="615"/>
      <c r="AC102" s="130">
        <f>SUM(S102:AB102)</f>
        <v>0</v>
      </c>
      <c r="AD102" s="102"/>
      <c r="AG102" s="38"/>
    </row>
    <row r="103" spans="1:34" s="51" customFormat="1" ht="14.25" customHeight="1">
      <c r="A103" s="78"/>
      <c r="B103" s="78"/>
      <c r="C103" s="144"/>
      <c r="D103" s="48"/>
      <c r="E103" s="651" t="s">
        <v>221</v>
      </c>
      <c r="F103" s="651"/>
      <c r="G103" s="651"/>
      <c r="H103" s="651"/>
      <c r="I103" s="651"/>
      <c r="J103" s="651"/>
      <c r="K103" s="651"/>
      <c r="L103" s="651"/>
      <c r="M103" s="651"/>
      <c r="N103" s="651"/>
      <c r="O103" s="656" t="s">
        <v>376</v>
      </c>
      <c r="P103" s="656" t="s">
        <v>377</v>
      </c>
      <c r="Q103" s="656" t="s">
        <v>76</v>
      </c>
      <c r="R103" s="715" t="s">
        <v>355</v>
      </c>
      <c r="S103" s="173"/>
      <c r="T103" s="174"/>
      <c r="U103" s="173"/>
      <c r="V103" s="174"/>
      <c r="W103" s="173"/>
      <c r="X103" s="174"/>
      <c r="Y103" s="173"/>
      <c r="Z103" s="174"/>
      <c r="AA103" s="173"/>
      <c r="AB103" s="174"/>
      <c r="AC103" s="175"/>
      <c r="AD103" s="102"/>
      <c r="AG103" s="38"/>
    </row>
    <row r="104" spans="1:34" s="51" customFormat="1" ht="33.950000000000003" customHeight="1">
      <c r="A104" s="78"/>
      <c r="B104" s="78"/>
      <c r="C104" s="131" t="s">
        <v>77</v>
      </c>
      <c r="D104" s="79" t="s">
        <v>184</v>
      </c>
      <c r="E104" s="525" t="str">
        <f>S8</f>
        <v>Year 1</v>
      </c>
      <c r="F104" s="525" t="str">
        <f>U8</f>
        <v>Year 2</v>
      </c>
      <c r="G104" s="525" t="str">
        <f>W8</f>
        <v>Year 3</v>
      </c>
      <c r="H104" s="525" t="str">
        <f>Y8</f>
        <v>Year 4</v>
      </c>
      <c r="I104" s="525" t="str">
        <f>AA8</f>
        <v>Year 5</v>
      </c>
      <c r="J104" s="83"/>
      <c r="K104" s="83"/>
      <c r="L104" s="83"/>
      <c r="M104" s="83"/>
      <c r="N104" s="83"/>
      <c r="O104" s="642"/>
      <c r="P104" s="642"/>
      <c r="Q104" s="654"/>
      <c r="R104" s="716"/>
      <c r="S104" s="170"/>
      <c r="T104" s="139"/>
      <c r="U104" s="170"/>
      <c r="V104" s="139"/>
      <c r="W104" s="170"/>
      <c r="X104" s="139"/>
      <c r="Y104" s="170"/>
      <c r="Z104" s="139"/>
      <c r="AA104" s="170"/>
      <c r="AB104" s="139"/>
      <c r="AC104" s="140"/>
      <c r="AD104" s="102"/>
      <c r="AG104" s="38"/>
    </row>
    <row r="105" spans="1:34" ht="15" customHeight="1">
      <c r="C105" s="77" t="s">
        <v>353</v>
      </c>
      <c r="D105" s="700" t="s">
        <v>378</v>
      </c>
      <c r="E105" s="72"/>
      <c r="F105" s="72"/>
      <c r="G105" s="72"/>
      <c r="H105" s="72"/>
      <c r="I105" s="72"/>
      <c r="J105" s="72"/>
      <c r="K105" s="72"/>
      <c r="L105" s="72"/>
      <c r="M105" s="72"/>
      <c r="N105" s="72"/>
      <c r="O105" s="616"/>
      <c r="P105" s="72"/>
      <c r="Q105" s="72"/>
      <c r="R105" s="70">
        <f t="shared" ref="R105:R112" si="76">VLOOKUP(C105,TravelIncrease,2,0)</f>
        <v>1.1000000000000001</v>
      </c>
      <c r="S105" s="609">
        <f>E105*P105*Q105</f>
        <v>0</v>
      </c>
      <c r="T105" s="610"/>
      <c r="U105" s="609">
        <f>F105*P105*Q105*R105</f>
        <v>0</v>
      </c>
      <c r="V105" s="610"/>
      <c r="W105" s="609">
        <f>G105*P105*Q105*(R105^2)</f>
        <v>0</v>
      </c>
      <c r="X105" s="610"/>
      <c r="Y105" s="609">
        <f>H105*P105*Q105*(R105^3)</f>
        <v>0</v>
      </c>
      <c r="Z105" s="610"/>
      <c r="AA105" s="609">
        <f>I105*P105*Q105*(R105^4)</f>
        <v>0</v>
      </c>
      <c r="AB105" s="610"/>
      <c r="AC105" s="127">
        <f>SUM(S105+U105+W105+Y105+AA105)</f>
        <v>0</v>
      </c>
      <c r="AD105" s="128"/>
    </row>
    <row r="106" spans="1:34" ht="15" customHeight="1">
      <c r="C106" s="77" t="s">
        <v>264</v>
      </c>
      <c r="D106" s="700"/>
      <c r="E106" s="72"/>
      <c r="F106" s="72"/>
      <c r="G106" s="72"/>
      <c r="H106" s="72"/>
      <c r="I106" s="72"/>
      <c r="J106" s="72"/>
      <c r="K106" s="72"/>
      <c r="L106" s="72"/>
      <c r="M106" s="72"/>
      <c r="N106" s="72"/>
      <c r="O106" s="616"/>
      <c r="P106" s="72"/>
      <c r="Q106" s="72"/>
      <c r="R106" s="70">
        <f t="shared" si="76"/>
        <v>1</v>
      </c>
      <c r="S106" s="609">
        <f t="shared" ref="S106:S112" si="77">E106*P106*Q106</f>
        <v>0</v>
      </c>
      <c r="T106" s="610"/>
      <c r="U106" s="609">
        <f t="shared" ref="U106:U112" si="78">F106*P106*Q106*R106</f>
        <v>0</v>
      </c>
      <c r="V106" s="610"/>
      <c r="W106" s="609">
        <f t="shared" ref="W106:W112" si="79">G106*P106*Q106*(R106^2)</f>
        <v>0</v>
      </c>
      <c r="X106" s="610"/>
      <c r="Y106" s="609">
        <f t="shared" ref="Y106:Y112" si="80">H106*P106*Q106*(R106^3)</f>
        <v>0</v>
      </c>
      <c r="Z106" s="610"/>
      <c r="AA106" s="609">
        <f t="shared" ref="AA106:AA112" si="81">I106*P106*Q106*(R106^4)</f>
        <v>0</v>
      </c>
      <c r="AB106" s="610"/>
      <c r="AC106" s="127">
        <f t="shared" ref="AC106:AC112" si="82">SUM(S106+U106+W106+Y106+AA106)</f>
        <v>0</v>
      </c>
      <c r="AD106" s="128"/>
    </row>
    <row r="107" spans="1:34" ht="15" customHeight="1">
      <c r="C107" s="77" t="s">
        <v>28</v>
      </c>
      <c r="D107" s="700"/>
      <c r="E107" s="72"/>
      <c r="F107" s="72"/>
      <c r="G107" s="72"/>
      <c r="H107" s="72"/>
      <c r="I107" s="72"/>
      <c r="J107" s="72"/>
      <c r="K107" s="72"/>
      <c r="L107" s="72"/>
      <c r="M107" s="72"/>
      <c r="N107" s="72"/>
      <c r="O107" s="616"/>
      <c r="P107" s="72"/>
      <c r="Q107" s="72"/>
      <c r="R107" s="70">
        <f t="shared" si="76"/>
        <v>1</v>
      </c>
      <c r="S107" s="609">
        <f t="shared" si="77"/>
        <v>0</v>
      </c>
      <c r="T107" s="610"/>
      <c r="U107" s="609">
        <f t="shared" si="78"/>
        <v>0</v>
      </c>
      <c r="V107" s="610"/>
      <c r="W107" s="609">
        <f t="shared" si="79"/>
        <v>0</v>
      </c>
      <c r="X107" s="610"/>
      <c r="Y107" s="609">
        <f t="shared" si="80"/>
        <v>0</v>
      </c>
      <c r="Z107" s="610"/>
      <c r="AA107" s="609">
        <f t="shared" si="81"/>
        <v>0</v>
      </c>
      <c r="AB107" s="610"/>
      <c r="AC107" s="127">
        <f t="shared" si="82"/>
        <v>0</v>
      </c>
      <c r="AD107" s="128"/>
    </row>
    <row r="108" spans="1:34" ht="15" customHeight="1">
      <c r="C108" s="77" t="s">
        <v>54</v>
      </c>
      <c r="D108" s="700"/>
      <c r="E108" s="72"/>
      <c r="F108" s="72"/>
      <c r="G108" s="72"/>
      <c r="H108" s="72"/>
      <c r="I108" s="72"/>
      <c r="J108" s="72"/>
      <c r="K108" s="72"/>
      <c r="L108" s="72"/>
      <c r="M108" s="72"/>
      <c r="N108" s="72"/>
      <c r="O108" s="616"/>
      <c r="P108" s="72"/>
      <c r="Q108" s="72"/>
      <c r="R108" s="70">
        <f t="shared" si="76"/>
        <v>1.1000000000000001</v>
      </c>
      <c r="S108" s="609">
        <f t="shared" si="77"/>
        <v>0</v>
      </c>
      <c r="T108" s="610"/>
      <c r="U108" s="609">
        <f t="shared" si="78"/>
        <v>0</v>
      </c>
      <c r="V108" s="610"/>
      <c r="W108" s="609">
        <f t="shared" si="79"/>
        <v>0</v>
      </c>
      <c r="X108" s="610"/>
      <c r="Y108" s="609">
        <f t="shared" si="80"/>
        <v>0</v>
      </c>
      <c r="Z108" s="610"/>
      <c r="AA108" s="609">
        <f t="shared" si="81"/>
        <v>0</v>
      </c>
      <c r="AB108" s="610"/>
      <c r="AC108" s="127">
        <f t="shared" si="82"/>
        <v>0</v>
      </c>
      <c r="AD108" s="128"/>
    </row>
    <row r="109" spans="1:34" ht="15" customHeight="1">
      <c r="C109" s="77" t="s">
        <v>353</v>
      </c>
      <c r="D109" s="700" t="s">
        <v>378</v>
      </c>
      <c r="E109" s="72"/>
      <c r="F109" s="72"/>
      <c r="G109" s="72"/>
      <c r="H109" s="72"/>
      <c r="I109" s="72"/>
      <c r="J109" s="72"/>
      <c r="K109" s="72"/>
      <c r="L109" s="72"/>
      <c r="M109" s="72"/>
      <c r="N109" s="72"/>
      <c r="O109" s="616"/>
      <c r="P109" s="72"/>
      <c r="Q109" s="72"/>
      <c r="R109" s="70">
        <f t="shared" si="76"/>
        <v>1.1000000000000001</v>
      </c>
      <c r="S109" s="609">
        <f t="shared" si="77"/>
        <v>0</v>
      </c>
      <c r="T109" s="610"/>
      <c r="U109" s="609">
        <f t="shared" si="78"/>
        <v>0</v>
      </c>
      <c r="V109" s="610"/>
      <c r="W109" s="609">
        <f t="shared" si="79"/>
        <v>0</v>
      </c>
      <c r="X109" s="610"/>
      <c r="Y109" s="609">
        <f t="shared" si="80"/>
        <v>0</v>
      </c>
      <c r="Z109" s="610"/>
      <c r="AA109" s="609">
        <f t="shared" si="81"/>
        <v>0</v>
      </c>
      <c r="AB109" s="610"/>
      <c r="AC109" s="127">
        <f t="shared" si="82"/>
        <v>0</v>
      </c>
      <c r="AD109" s="128"/>
    </row>
    <row r="110" spans="1:34" ht="15" customHeight="1">
      <c r="C110" s="77" t="s">
        <v>264</v>
      </c>
      <c r="D110" s="700"/>
      <c r="E110" s="72"/>
      <c r="F110" s="72"/>
      <c r="G110" s="72"/>
      <c r="H110" s="72"/>
      <c r="I110" s="72"/>
      <c r="J110" s="72"/>
      <c r="K110" s="72"/>
      <c r="L110" s="72"/>
      <c r="M110" s="72"/>
      <c r="N110" s="72"/>
      <c r="O110" s="616"/>
      <c r="P110" s="72"/>
      <c r="Q110" s="72"/>
      <c r="R110" s="70">
        <f t="shared" si="76"/>
        <v>1</v>
      </c>
      <c r="S110" s="609">
        <f t="shared" si="77"/>
        <v>0</v>
      </c>
      <c r="T110" s="610"/>
      <c r="U110" s="609">
        <f t="shared" si="78"/>
        <v>0</v>
      </c>
      <c r="V110" s="610"/>
      <c r="W110" s="609">
        <f t="shared" si="79"/>
        <v>0</v>
      </c>
      <c r="X110" s="610"/>
      <c r="Y110" s="609">
        <f t="shared" si="80"/>
        <v>0</v>
      </c>
      <c r="Z110" s="610"/>
      <c r="AA110" s="609">
        <f t="shared" si="81"/>
        <v>0</v>
      </c>
      <c r="AB110" s="610"/>
      <c r="AC110" s="127">
        <f t="shared" si="82"/>
        <v>0</v>
      </c>
      <c r="AD110" s="128"/>
    </row>
    <row r="111" spans="1:34" ht="15" customHeight="1">
      <c r="C111" s="77" t="s">
        <v>28</v>
      </c>
      <c r="D111" s="700"/>
      <c r="E111" s="72"/>
      <c r="F111" s="72"/>
      <c r="G111" s="72"/>
      <c r="H111" s="72"/>
      <c r="I111" s="72"/>
      <c r="J111" s="72"/>
      <c r="K111" s="72"/>
      <c r="L111" s="72"/>
      <c r="M111" s="72"/>
      <c r="N111" s="72"/>
      <c r="O111" s="616"/>
      <c r="P111" s="72"/>
      <c r="Q111" s="72"/>
      <c r="R111" s="70">
        <f t="shared" si="76"/>
        <v>1</v>
      </c>
      <c r="S111" s="609">
        <f t="shared" si="77"/>
        <v>0</v>
      </c>
      <c r="T111" s="610"/>
      <c r="U111" s="609">
        <f t="shared" si="78"/>
        <v>0</v>
      </c>
      <c r="V111" s="610"/>
      <c r="W111" s="609">
        <f t="shared" si="79"/>
        <v>0</v>
      </c>
      <c r="X111" s="610"/>
      <c r="Y111" s="609">
        <f t="shared" si="80"/>
        <v>0</v>
      </c>
      <c r="Z111" s="610"/>
      <c r="AA111" s="609">
        <f t="shared" si="81"/>
        <v>0</v>
      </c>
      <c r="AB111" s="610"/>
      <c r="AC111" s="127">
        <f t="shared" si="82"/>
        <v>0</v>
      </c>
      <c r="AD111" s="128"/>
    </row>
    <row r="112" spans="1:34" ht="15" customHeight="1">
      <c r="C112" s="77" t="s">
        <v>54</v>
      </c>
      <c r="D112" s="700"/>
      <c r="E112" s="72"/>
      <c r="F112" s="72"/>
      <c r="G112" s="72"/>
      <c r="H112" s="72"/>
      <c r="I112" s="72"/>
      <c r="J112" s="72"/>
      <c r="K112" s="72"/>
      <c r="L112" s="72"/>
      <c r="M112" s="72"/>
      <c r="N112" s="72"/>
      <c r="O112" s="616"/>
      <c r="P112" s="72"/>
      <c r="Q112" s="72"/>
      <c r="R112" s="70">
        <f t="shared" si="76"/>
        <v>1.1000000000000001</v>
      </c>
      <c r="S112" s="609">
        <f t="shared" si="77"/>
        <v>0</v>
      </c>
      <c r="T112" s="610"/>
      <c r="U112" s="609">
        <f t="shared" si="78"/>
        <v>0</v>
      </c>
      <c r="V112" s="610"/>
      <c r="W112" s="609">
        <f t="shared" si="79"/>
        <v>0</v>
      </c>
      <c r="X112" s="610"/>
      <c r="Y112" s="609">
        <f t="shared" si="80"/>
        <v>0</v>
      </c>
      <c r="Z112" s="610"/>
      <c r="AA112" s="609">
        <f t="shared" si="81"/>
        <v>0</v>
      </c>
      <c r="AB112" s="610"/>
      <c r="AC112" s="127">
        <f t="shared" si="82"/>
        <v>0</v>
      </c>
      <c r="AD112" s="128"/>
    </row>
    <row r="113" spans="1:33" ht="15" customHeight="1">
      <c r="C113" s="144"/>
      <c r="D113" s="48"/>
      <c r="E113" s="48"/>
      <c r="F113" s="48"/>
      <c r="G113" s="48"/>
      <c r="H113" s="48"/>
      <c r="I113" s="48"/>
      <c r="J113" s="48"/>
      <c r="K113" s="48"/>
      <c r="L113" s="48"/>
      <c r="M113" s="48"/>
      <c r="N113" s="48"/>
      <c r="O113" s="648" t="s">
        <v>185</v>
      </c>
      <c r="P113" s="649"/>
      <c r="Q113" s="649"/>
      <c r="R113" s="650"/>
      <c r="S113" s="614">
        <f>SUM(S105:S112)</f>
        <v>0</v>
      </c>
      <c r="T113" s="615"/>
      <c r="U113" s="614">
        <f>SUM(U105:U112)</f>
        <v>0</v>
      </c>
      <c r="V113" s="615"/>
      <c r="W113" s="614">
        <f>SUM(W105:W112)</f>
        <v>0</v>
      </c>
      <c r="X113" s="615"/>
      <c r="Y113" s="614">
        <f>SUM(Y105:Y112)</f>
        <v>0</v>
      </c>
      <c r="Z113" s="615"/>
      <c r="AA113" s="614">
        <f>SUM(AA105:AA112)</f>
        <v>0</v>
      </c>
      <c r="AB113" s="615"/>
      <c r="AC113" s="149">
        <f>SUM(S113:AB113)</f>
        <v>0</v>
      </c>
      <c r="AD113" s="128"/>
    </row>
    <row r="114" spans="1:33" s="51" customFormat="1" ht="15" customHeight="1">
      <c r="A114" s="78"/>
      <c r="B114" s="78"/>
      <c r="C114" s="586" t="s">
        <v>294</v>
      </c>
      <c r="D114" s="587"/>
      <c r="E114" s="587"/>
      <c r="F114" s="587"/>
      <c r="G114" s="587"/>
      <c r="H114" s="587"/>
      <c r="I114" s="587"/>
      <c r="J114" s="587"/>
      <c r="K114" s="587"/>
      <c r="L114" s="587"/>
      <c r="M114" s="587"/>
      <c r="N114" s="587"/>
      <c r="O114" s="587"/>
      <c r="P114" s="587"/>
      <c r="Q114" s="587"/>
      <c r="R114" s="588"/>
      <c r="S114" s="643">
        <f>SUM(S102,S113)</f>
        <v>0</v>
      </c>
      <c r="T114" s="615"/>
      <c r="U114" s="643">
        <f>SUM(U102,U113)</f>
        <v>0</v>
      </c>
      <c r="V114" s="615"/>
      <c r="W114" s="643">
        <f>SUM(W102,W113)</f>
        <v>0</v>
      </c>
      <c r="X114" s="615"/>
      <c r="Y114" s="643">
        <f>SUM(Y102,Y113)</f>
        <v>0</v>
      </c>
      <c r="Z114" s="615"/>
      <c r="AA114" s="643">
        <f>SUM(AA102,AA113)</f>
        <v>0</v>
      </c>
      <c r="AB114" s="615"/>
      <c r="AC114" s="161">
        <f>SUM(S114:AB114)</f>
        <v>0</v>
      </c>
      <c r="AD114" s="102"/>
    </row>
    <row r="115" spans="1:33" ht="15" customHeight="1">
      <c r="A115" s="78">
        <v>3000</v>
      </c>
      <c r="B115" s="78"/>
      <c r="C115" s="589" t="s">
        <v>306</v>
      </c>
      <c r="D115" s="590"/>
      <c r="E115" s="613" t="s">
        <v>184</v>
      </c>
      <c r="F115" s="698"/>
      <c r="G115" s="698"/>
      <c r="H115" s="698"/>
      <c r="I115" s="698"/>
      <c r="J115" s="698"/>
      <c r="K115" s="698"/>
      <c r="L115" s="698"/>
      <c r="M115" s="698"/>
      <c r="N115" s="698"/>
      <c r="O115" s="698"/>
      <c r="P115" s="698"/>
      <c r="Q115" s="698"/>
      <c r="R115" s="699"/>
      <c r="S115" s="176"/>
      <c r="T115" s="177"/>
      <c r="U115" s="176"/>
      <c r="V115" s="177"/>
      <c r="W115" s="176"/>
      <c r="X115" s="177"/>
      <c r="Y115" s="176"/>
      <c r="Z115" s="177"/>
      <c r="AA115" s="176"/>
      <c r="AB115" s="177"/>
      <c r="AC115" s="167"/>
      <c r="AD115" s="128"/>
    </row>
    <row r="116" spans="1:33" ht="15" customHeight="1">
      <c r="C116" s="611" t="s">
        <v>48</v>
      </c>
      <c r="D116" s="584"/>
      <c r="E116" s="584"/>
      <c r="F116" s="584"/>
      <c r="G116" s="584"/>
      <c r="H116" s="584"/>
      <c r="I116" s="584"/>
      <c r="J116" s="584"/>
      <c r="K116" s="584"/>
      <c r="L116" s="584"/>
      <c r="M116" s="584"/>
      <c r="N116" s="584"/>
      <c r="O116" s="584"/>
      <c r="P116" s="584"/>
      <c r="Q116" s="584"/>
      <c r="R116" s="585"/>
      <c r="S116" s="609">
        <v>0</v>
      </c>
      <c r="T116" s="610"/>
      <c r="U116" s="609">
        <v>0</v>
      </c>
      <c r="V116" s="610"/>
      <c r="W116" s="609">
        <v>0</v>
      </c>
      <c r="X116" s="610"/>
      <c r="Y116" s="609">
        <v>0</v>
      </c>
      <c r="Z116" s="610"/>
      <c r="AA116" s="609">
        <v>0</v>
      </c>
      <c r="AB116" s="610"/>
      <c r="AC116" s="127">
        <f t="shared" ref="AC116:AC120" si="83">SUM(S116+U116+W116+Y116+AA116)</f>
        <v>0</v>
      </c>
      <c r="AD116" s="128"/>
    </row>
    <row r="117" spans="1:33" ht="15" customHeight="1">
      <c r="C117" s="611" t="s">
        <v>48</v>
      </c>
      <c r="D117" s="584"/>
      <c r="E117" s="584"/>
      <c r="F117" s="584"/>
      <c r="G117" s="584"/>
      <c r="H117" s="584"/>
      <c r="I117" s="584"/>
      <c r="J117" s="584"/>
      <c r="K117" s="584"/>
      <c r="L117" s="584"/>
      <c r="M117" s="584"/>
      <c r="N117" s="584"/>
      <c r="O117" s="584"/>
      <c r="P117" s="584"/>
      <c r="Q117" s="584"/>
      <c r="R117" s="585"/>
      <c r="S117" s="609">
        <v>0</v>
      </c>
      <c r="T117" s="610"/>
      <c r="U117" s="609">
        <v>0</v>
      </c>
      <c r="V117" s="610"/>
      <c r="W117" s="609">
        <v>0</v>
      </c>
      <c r="X117" s="610"/>
      <c r="Y117" s="609">
        <v>0</v>
      </c>
      <c r="Z117" s="610"/>
      <c r="AA117" s="609">
        <v>0</v>
      </c>
      <c r="AB117" s="610"/>
      <c r="AC117" s="127">
        <f t="shared" si="83"/>
        <v>0</v>
      </c>
      <c r="AD117" s="128"/>
    </row>
    <row r="118" spans="1:33" ht="15" customHeight="1">
      <c r="C118" s="611" t="s">
        <v>48</v>
      </c>
      <c r="D118" s="584"/>
      <c r="E118" s="584"/>
      <c r="F118" s="584"/>
      <c r="G118" s="584"/>
      <c r="H118" s="584"/>
      <c r="I118" s="584"/>
      <c r="J118" s="584"/>
      <c r="K118" s="584"/>
      <c r="L118" s="584"/>
      <c r="M118" s="584"/>
      <c r="N118" s="584"/>
      <c r="O118" s="584"/>
      <c r="P118" s="584"/>
      <c r="Q118" s="584"/>
      <c r="R118" s="585"/>
      <c r="S118" s="609">
        <v>0</v>
      </c>
      <c r="T118" s="610"/>
      <c r="U118" s="609">
        <v>0</v>
      </c>
      <c r="V118" s="610"/>
      <c r="W118" s="609">
        <v>0</v>
      </c>
      <c r="X118" s="610"/>
      <c r="Y118" s="609">
        <v>0</v>
      </c>
      <c r="Z118" s="610"/>
      <c r="AA118" s="609">
        <v>0</v>
      </c>
      <c r="AB118" s="610"/>
      <c r="AC118" s="127">
        <f t="shared" si="83"/>
        <v>0</v>
      </c>
      <c r="AD118" s="128"/>
    </row>
    <row r="119" spans="1:33" ht="15" customHeight="1">
      <c r="C119" s="611" t="s">
        <v>48</v>
      </c>
      <c r="D119" s="584"/>
      <c r="E119" s="584"/>
      <c r="F119" s="584"/>
      <c r="G119" s="584"/>
      <c r="H119" s="584"/>
      <c r="I119" s="584"/>
      <c r="J119" s="584"/>
      <c r="K119" s="584"/>
      <c r="L119" s="584"/>
      <c r="M119" s="584"/>
      <c r="N119" s="584"/>
      <c r="O119" s="584"/>
      <c r="P119" s="584"/>
      <c r="Q119" s="584"/>
      <c r="R119" s="585"/>
      <c r="S119" s="609">
        <v>0</v>
      </c>
      <c r="T119" s="610"/>
      <c r="U119" s="609">
        <v>0</v>
      </c>
      <c r="V119" s="610"/>
      <c r="W119" s="609">
        <v>0</v>
      </c>
      <c r="X119" s="610"/>
      <c r="Y119" s="609">
        <v>0</v>
      </c>
      <c r="Z119" s="610"/>
      <c r="AA119" s="609">
        <v>0</v>
      </c>
      <c r="AB119" s="610"/>
      <c r="AC119" s="127">
        <f t="shared" si="83"/>
        <v>0</v>
      </c>
      <c r="AD119" s="128"/>
    </row>
    <row r="120" spans="1:33" ht="15" customHeight="1">
      <c r="C120" s="611" t="s">
        <v>48</v>
      </c>
      <c r="D120" s="584"/>
      <c r="E120" s="584"/>
      <c r="F120" s="584"/>
      <c r="G120" s="584"/>
      <c r="H120" s="584"/>
      <c r="I120" s="584"/>
      <c r="J120" s="584"/>
      <c r="K120" s="584"/>
      <c r="L120" s="584"/>
      <c r="M120" s="584"/>
      <c r="N120" s="584"/>
      <c r="O120" s="584"/>
      <c r="P120" s="584"/>
      <c r="Q120" s="584"/>
      <c r="R120" s="585"/>
      <c r="S120" s="609">
        <v>0</v>
      </c>
      <c r="T120" s="610"/>
      <c r="U120" s="609">
        <v>0</v>
      </c>
      <c r="V120" s="610"/>
      <c r="W120" s="609">
        <v>0</v>
      </c>
      <c r="X120" s="610"/>
      <c r="Y120" s="609">
        <v>0</v>
      </c>
      <c r="Z120" s="610"/>
      <c r="AA120" s="609">
        <v>0</v>
      </c>
      <c r="AB120" s="610"/>
      <c r="AC120" s="127">
        <f t="shared" si="83"/>
        <v>0</v>
      </c>
      <c r="AD120" s="128"/>
    </row>
    <row r="121" spans="1:33" ht="15" customHeight="1">
      <c r="A121" s="695" t="s">
        <v>202</v>
      </c>
      <c r="C121" s="575"/>
      <c r="D121" s="567"/>
      <c r="E121" s="567"/>
      <c r="F121" s="567"/>
      <c r="G121" s="567"/>
      <c r="H121" s="567"/>
      <c r="I121" s="567"/>
      <c r="J121" s="567"/>
      <c r="K121" s="567"/>
      <c r="L121" s="567"/>
      <c r="M121" s="567"/>
      <c r="N121" s="568"/>
      <c r="O121" s="645" t="s">
        <v>3</v>
      </c>
      <c r="P121" s="649"/>
      <c r="Q121" s="649"/>
      <c r="R121" s="650"/>
      <c r="S121" s="614">
        <f>SUM(S116:S120)</f>
        <v>0</v>
      </c>
      <c r="T121" s="615"/>
      <c r="U121" s="614">
        <f>SUM(U116:U120)</f>
        <v>0</v>
      </c>
      <c r="V121" s="615"/>
      <c r="W121" s="614">
        <f>SUM(W116:W120)</f>
        <v>0</v>
      </c>
      <c r="X121" s="615"/>
      <c r="Y121" s="614">
        <f>SUM(Y116:Y120)</f>
        <v>0</v>
      </c>
      <c r="Z121" s="615"/>
      <c r="AA121" s="614">
        <f>SUM(AA116:AA120)</f>
        <v>0</v>
      </c>
      <c r="AB121" s="615"/>
      <c r="AC121" s="149">
        <f>SUM(S121:AB121)</f>
        <v>0</v>
      </c>
      <c r="AD121" s="128"/>
    </row>
    <row r="122" spans="1:33" s="51" customFormat="1" ht="15" customHeight="1">
      <c r="A122" s="696"/>
      <c r="B122" s="78"/>
      <c r="C122" s="665" t="s">
        <v>350</v>
      </c>
      <c r="D122" s="633"/>
      <c r="E122" s="635"/>
      <c r="F122" s="584"/>
      <c r="G122" s="584"/>
      <c r="H122" s="584"/>
      <c r="I122" s="584"/>
      <c r="J122" s="584"/>
      <c r="K122" s="584"/>
      <c r="L122" s="584"/>
      <c r="M122" s="584"/>
      <c r="N122" s="584"/>
      <c r="O122" s="584"/>
      <c r="P122" s="584"/>
      <c r="Q122" s="584"/>
      <c r="R122" s="585"/>
      <c r="S122" s="170"/>
      <c r="T122" s="139"/>
      <c r="U122" s="171"/>
      <c r="V122" s="139"/>
      <c r="W122" s="171"/>
      <c r="X122" s="139"/>
      <c r="Y122" s="171"/>
      <c r="Z122" s="139"/>
      <c r="AA122" s="171"/>
      <c r="AB122" s="139"/>
      <c r="AC122" s="140"/>
      <c r="AD122" s="102"/>
    </row>
    <row r="123" spans="1:33" s="51" customFormat="1" ht="15" customHeight="1">
      <c r="A123" s="78"/>
      <c r="B123" s="78">
        <v>1</v>
      </c>
      <c r="C123" s="583"/>
      <c r="D123" s="584"/>
      <c r="E123" s="637"/>
      <c r="F123" s="584"/>
      <c r="G123" s="584"/>
      <c r="H123" s="584"/>
      <c r="I123" s="584"/>
      <c r="J123" s="584"/>
      <c r="K123" s="584"/>
      <c r="L123" s="584"/>
      <c r="M123" s="584"/>
      <c r="N123" s="584"/>
      <c r="O123" s="584"/>
      <c r="P123" s="584"/>
      <c r="Q123" s="584"/>
      <c r="R123" s="585"/>
      <c r="S123" s="609">
        <v>0</v>
      </c>
      <c r="T123" s="610"/>
      <c r="U123" s="609">
        <v>0</v>
      </c>
      <c r="V123" s="610"/>
      <c r="W123" s="609">
        <v>0</v>
      </c>
      <c r="X123" s="610"/>
      <c r="Y123" s="609">
        <v>0</v>
      </c>
      <c r="Z123" s="610"/>
      <c r="AA123" s="609">
        <v>0</v>
      </c>
      <c r="AB123" s="610"/>
      <c r="AC123" s="127">
        <f t="shared" ref="AC123:AC124" si="84">SUM(S123+U123+W123+Y123+AA123)</f>
        <v>0</v>
      </c>
      <c r="AD123" s="102"/>
    </row>
    <row r="124" spans="1:33" s="51" customFormat="1" ht="15" customHeight="1">
      <c r="A124" s="78"/>
      <c r="B124" s="78">
        <v>2</v>
      </c>
      <c r="C124" s="583"/>
      <c r="D124" s="584"/>
      <c r="E124" s="637"/>
      <c r="F124" s="584"/>
      <c r="G124" s="584"/>
      <c r="H124" s="584"/>
      <c r="I124" s="584"/>
      <c r="J124" s="584"/>
      <c r="K124" s="584"/>
      <c r="L124" s="584"/>
      <c r="M124" s="584"/>
      <c r="N124" s="584"/>
      <c r="O124" s="584"/>
      <c r="P124" s="584"/>
      <c r="Q124" s="584"/>
      <c r="R124" s="585"/>
      <c r="S124" s="609">
        <v>0</v>
      </c>
      <c r="T124" s="610"/>
      <c r="U124" s="609">
        <v>0</v>
      </c>
      <c r="V124" s="610"/>
      <c r="W124" s="609">
        <v>0</v>
      </c>
      <c r="X124" s="610"/>
      <c r="Y124" s="609">
        <v>0</v>
      </c>
      <c r="Z124" s="610"/>
      <c r="AA124" s="609">
        <v>0</v>
      </c>
      <c r="AB124" s="610"/>
      <c r="AC124" s="127">
        <f t="shared" si="84"/>
        <v>0</v>
      </c>
      <c r="AD124" s="102"/>
    </row>
    <row r="125" spans="1:33" s="51" customFormat="1" ht="15" customHeight="1">
      <c r="A125" s="78"/>
      <c r="B125" s="78"/>
      <c r="C125" s="569"/>
      <c r="D125" s="570"/>
      <c r="E125" s="570"/>
      <c r="F125" s="570"/>
      <c r="G125" s="570"/>
      <c r="H125" s="570"/>
      <c r="I125" s="570"/>
      <c r="J125" s="570"/>
      <c r="K125" s="570"/>
      <c r="L125" s="570"/>
      <c r="M125" s="570"/>
      <c r="N125" s="714"/>
      <c r="O125" s="645" t="s">
        <v>135</v>
      </c>
      <c r="P125" s="646"/>
      <c r="Q125" s="646"/>
      <c r="R125" s="647"/>
      <c r="S125" s="614">
        <f>SUM(S123:S124)</f>
        <v>0</v>
      </c>
      <c r="T125" s="615"/>
      <c r="U125" s="614">
        <f>SUM(U123:U124)</f>
        <v>0</v>
      </c>
      <c r="V125" s="615"/>
      <c r="W125" s="614">
        <f>SUM(W123:W124)</f>
        <v>0</v>
      </c>
      <c r="X125" s="615"/>
      <c r="Y125" s="614">
        <f>SUM(Y123:Y124)</f>
        <v>0</v>
      </c>
      <c r="Z125" s="615"/>
      <c r="AA125" s="614">
        <f>SUM(AA123:AA124)</f>
        <v>0</v>
      </c>
      <c r="AB125" s="615"/>
      <c r="AC125" s="149">
        <f>SUM(S125:AB125)</f>
        <v>0</v>
      </c>
      <c r="AD125" s="102"/>
    </row>
    <row r="126" spans="1:33" s="143" customFormat="1" ht="15" customHeight="1">
      <c r="A126" s="178"/>
      <c r="B126" s="178"/>
      <c r="C126" s="586" t="s">
        <v>49</v>
      </c>
      <c r="D126" s="587"/>
      <c r="E126" s="587"/>
      <c r="F126" s="587"/>
      <c r="G126" s="587"/>
      <c r="H126" s="587"/>
      <c r="I126" s="587"/>
      <c r="J126" s="587"/>
      <c r="K126" s="587"/>
      <c r="L126" s="587"/>
      <c r="M126" s="587"/>
      <c r="N126" s="587"/>
      <c r="O126" s="587"/>
      <c r="P126" s="587"/>
      <c r="Q126" s="587"/>
      <c r="R126" s="588"/>
      <c r="S126" s="643">
        <f>SUM(S121+S125)</f>
        <v>0</v>
      </c>
      <c r="T126" s="615"/>
      <c r="U126" s="643">
        <f>SUM(U121+U125)</f>
        <v>0</v>
      </c>
      <c r="V126" s="615"/>
      <c r="W126" s="643">
        <f>SUM(W121+W125)</f>
        <v>0</v>
      </c>
      <c r="X126" s="615"/>
      <c r="Y126" s="643">
        <f>SUM(Y121+Y125)</f>
        <v>0</v>
      </c>
      <c r="Z126" s="615"/>
      <c r="AA126" s="643">
        <f>SUM(AA121+AA125)</f>
        <v>0</v>
      </c>
      <c r="AB126" s="615"/>
      <c r="AC126" s="161">
        <f>SUM(S126:AB126)</f>
        <v>0</v>
      </c>
      <c r="AD126" s="181"/>
    </row>
    <row r="127" spans="1:33" ht="15" customHeight="1">
      <c r="A127" s="78">
        <v>4000</v>
      </c>
      <c r="B127" s="78"/>
      <c r="C127" s="589" t="s">
        <v>295</v>
      </c>
      <c r="D127" s="590"/>
      <c r="E127" s="613" t="s">
        <v>184</v>
      </c>
      <c r="F127" s="698"/>
      <c r="G127" s="698"/>
      <c r="H127" s="698"/>
      <c r="I127" s="698"/>
      <c r="J127" s="698"/>
      <c r="K127" s="698"/>
      <c r="L127" s="698"/>
      <c r="M127" s="698"/>
      <c r="N127" s="698"/>
      <c r="O127" s="698"/>
      <c r="P127" s="698"/>
      <c r="Q127" s="698"/>
      <c r="R127" s="699"/>
      <c r="S127" s="171"/>
      <c r="T127" s="139"/>
      <c r="U127" s="171"/>
      <c r="V127" s="139"/>
      <c r="W127" s="171"/>
      <c r="X127" s="139"/>
      <c r="Y127" s="171"/>
      <c r="Z127" s="139"/>
      <c r="AA127" s="171"/>
      <c r="AB127" s="139"/>
      <c r="AC127" s="140"/>
      <c r="AD127" s="38"/>
    </row>
    <row r="128" spans="1:33" ht="15" customHeight="1">
      <c r="C128" s="611" t="s">
        <v>339</v>
      </c>
      <c r="D128" s="584"/>
      <c r="E128" s="584"/>
      <c r="F128" s="584"/>
      <c r="G128" s="584"/>
      <c r="H128" s="584"/>
      <c r="I128" s="584"/>
      <c r="J128" s="584"/>
      <c r="K128" s="584"/>
      <c r="L128" s="584"/>
      <c r="M128" s="584"/>
      <c r="N128" s="584"/>
      <c r="O128" s="584"/>
      <c r="P128" s="584"/>
      <c r="Q128" s="584"/>
      <c r="R128" s="585"/>
      <c r="S128" s="609">
        <v>0</v>
      </c>
      <c r="T128" s="610"/>
      <c r="U128" s="609">
        <v>0</v>
      </c>
      <c r="V128" s="610"/>
      <c r="W128" s="609">
        <v>0</v>
      </c>
      <c r="X128" s="610"/>
      <c r="Y128" s="609">
        <v>0</v>
      </c>
      <c r="Z128" s="610"/>
      <c r="AA128" s="609">
        <v>0</v>
      </c>
      <c r="AB128" s="610"/>
      <c r="AC128" s="127">
        <f t="shared" ref="AC128:AC132" si="85">SUM(S128+U128+W128+Y128+AA128)</f>
        <v>0</v>
      </c>
      <c r="AD128" s="38"/>
      <c r="AG128" s="183"/>
    </row>
    <row r="129" spans="1:33" ht="15" customHeight="1">
      <c r="C129" s="611" t="s">
        <v>339</v>
      </c>
      <c r="D129" s="584"/>
      <c r="E129" s="584"/>
      <c r="F129" s="584"/>
      <c r="G129" s="584"/>
      <c r="H129" s="584"/>
      <c r="I129" s="584"/>
      <c r="J129" s="584"/>
      <c r="K129" s="584"/>
      <c r="L129" s="584"/>
      <c r="M129" s="584"/>
      <c r="N129" s="584"/>
      <c r="O129" s="584"/>
      <c r="P129" s="584"/>
      <c r="Q129" s="584"/>
      <c r="R129" s="585"/>
      <c r="S129" s="609">
        <v>0</v>
      </c>
      <c r="T129" s="610"/>
      <c r="U129" s="609">
        <v>0</v>
      </c>
      <c r="V129" s="610"/>
      <c r="W129" s="609">
        <v>0</v>
      </c>
      <c r="X129" s="610"/>
      <c r="Y129" s="609">
        <v>0</v>
      </c>
      <c r="Z129" s="610"/>
      <c r="AA129" s="609">
        <v>0</v>
      </c>
      <c r="AB129" s="610"/>
      <c r="AC129" s="127">
        <f t="shared" si="85"/>
        <v>0</v>
      </c>
      <c r="AD129" s="38"/>
      <c r="AG129" s="183"/>
    </row>
    <row r="130" spans="1:33" ht="15" customHeight="1">
      <c r="C130" s="611" t="s">
        <v>339</v>
      </c>
      <c r="D130" s="584"/>
      <c r="E130" s="584"/>
      <c r="F130" s="584"/>
      <c r="G130" s="584"/>
      <c r="H130" s="584"/>
      <c r="I130" s="584"/>
      <c r="J130" s="584"/>
      <c r="K130" s="584"/>
      <c r="L130" s="584"/>
      <c r="M130" s="584"/>
      <c r="N130" s="584"/>
      <c r="O130" s="584"/>
      <c r="P130" s="584"/>
      <c r="Q130" s="584"/>
      <c r="R130" s="585"/>
      <c r="S130" s="609">
        <v>0</v>
      </c>
      <c r="T130" s="610"/>
      <c r="U130" s="609">
        <v>0</v>
      </c>
      <c r="V130" s="610"/>
      <c r="W130" s="609">
        <v>0</v>
      </c>
      <c r="X130" s="610"/>
      <c r="Y130" s="609">
        <v>0</v>
      </c>
      <c r="Z130" s="610"/>
      <c r="AA130" s="609">
        <v>0</v>
      </c>
      <c r="AB130" s="610"/>
      <c r="AC130" s="127">
        <f t="shared" si="85"/>
        <v>0</v>
      </c>
      <c r="AD130" s="38"/>
      <c r="AG130" s="183"/>
    </row>
    <row r="131" spans="1:33" ht="15" customHeight="1">
      <c r="C131" s="611" t="s">
        <v>339</v>
      </c>
      <c r="D131" s="584"/>
      <c r="E131" s="584"/>
      <c r="F131" s="584"/>
      <c r="G131" s="584"/>
      <c r="H131" s="584"/>
      <c r="I131" s="584"/>
      <c r="J131" s="584"/>
      <c r="K131" s="584"/>
      <c r="L131" s="584"/>
      <c r="M131" s="584"/>
      <c r="N131" s="584"/>
      <c r="O131" s="584"/>
      <c r="P131" s="584"/>
      <c r="Q131" s="584"/>
      <c r="R131" s="585"/>
      <c r="S131" s="609">
        <v>0</v>
      </c>
      <c r="T131" s="610"/>
      <c r="U131" s="609">
        <v>0</v>
      </c>
      <c r="V131" s="610"/>
      <c r="W131" s="609">
        <v>0</v>
      </c>
      <c r="X131" s="610"/>
      <c r="Y131" s="609">
        <v>0</v>
      </c>
      <c r="Z131" s="610"/>
      <c r="AA131" s="609">
        <v>0</v>
      </c>
      <c r="AB131" s="610"/>
      <c r="AC131" s="127">
        <f t="shared" si="85"/>
        <v>0</v>
      </c>
      <c r="AD131" s="38"/>
      <c r="AG131" s="183"/>
    </row>
    <row r="132" spans="1:33" ht="15" customHeight="1">
      <c r="C132" s="611" t="s">
        <v>339</v>
      </c>
      <c r="D132" s="584"/>
      <c r="E132" s="584"/>
      <c r="F132" s="584"/>
      <c r="G132" s="584"/>
      <c r="H132" s="584"/>
      <c r="I132" s="584"/>
      <c r="J132" s="584"/>
      <c r="K132" s="584"/>
      <c r="L132" s="584"/>
      <c r="M132" s="584"/>
      <c r="N132" s="584"/>
      <c r="O132" s="584"/>
      <c r="P132" s="584"/>
      <c r="Q132" s="584"/>
      <c r="R132" s="585"/>
      <c r="S132" s="609">
        <v>0</v>
      </c>
      <c r="T132" s="610"/>
      <c r="U132" s="609">
        <v>0</v>
      </c>
      <c r="V132" s="610"/>
      <c r="W132" s="609">
        <v>0</v>
      </c>
      <c r="X132" s="610"/>
      <c r="Y132" s="609">
        <v>0</v>
      </c>
      <c r="Z132" s="610"/>
      <c r="AA132" s="609">
        <v>0</v>
      </c>
      <c r="AB132" s="610"/>
      <c r="AC132" s="127">
        <f t="shared" si="85"/>
        <v>0</v>
      </c>
      <c r="AD132" s="38"/>
      <c r="AG132" s="183"/>
    </row>
    <row r="133" spans="1:33" s="143" customFormat="1" ht="16.5" customHeight="1">
      <c r="A133" s="178"/>
      <c r="B133" s="178"/>
      <c r="C133" s="586" t="s">
        <v>296</v>
      </c>
      <c r="D133" s="587"/>
      <c r="E133" s="587"/>
      <c r="F133" s="587"/>
      <c r="G133" s="587"/>
      <c r="H133" s="587"/>
      <c r="I133" s="587"/>
      <c r="J133" s="587"/>
      <c r="K133" s="587"/>
      <c r="L133" s="587"/>
      <c r="M133" s="587"/>
      <c r="N133" s="587"/>
      <c r="O133" s="587"/>
      <c r="P133" s="587"/>
      <c r="Q133" s="587"/>
      <c r="R133" s="588"/>
      <c r="S133" s="643">
        <f>SUM(S128:S132)</f>
        <v>0</v>
      </c>
      <c r="T133" s="615"/>
      <c r="U133" s="643">
        <f>SUM(U128:U132)</f>
        <v>0</v>
      </c>
      <c r="V133" s="615"/>
      <c r="W133" s="643">
        <f>SUM(W128:W132)</f>
        <v>0</v>
      </c>
      <c r="X133" s="615"/>
      <c r="Y133" s="643">
        <f>SUM(Y128:Y132)</f>
        <v>0</v>
      </c>
      <c r="Z133" s="615"/>
      <c r="AA133" s="643">
        <f>SUM(AA128:AA132)</f>
        <v>0</v>
      </c>
      <c r="AB133" s="615"/>
      <c r="AC133" s="161">
        <f>SUM(S133:AB133)</f>
        <v>0</v>
      </c>
      <c r="AD133" s="181"/>
      <c r="AG133" s="183"/>
    </row>
    <row r="134" spans="1:33" s="516" customFormat="1" ht="15" customHeight="1">
      <c r="A134" s="512" t="s">
        <v>461</v>
      </c>
      <c r="B134" s="512"/>
      <c r="C134" s="665" t="s">
        <v>462</v>
      </c>
      <c r="D134" s="633"/>
      <c r="E134" s="633"/>
      <c r="F134" s="633"/>
      <c r="G134" s="633"/>
      <c r="H134" s="633"/>
      <c r="I134" s="633"/>
      <c r="J134" s="633"/>
      <c r="K134" s="633"/>
      <c r="L134" s="633"/>
      <c r="M134" s="633"/>
      <c r="N134" s="633"/>
      <c r="O134" s="633"/>
      <c r="P134" s="633"/>
      <c r="Q134" s="633"/>
      <c r="R134" s="666"/>
      <c r="S134" s="515"/>
      <c r="T134" s="48"/>
      <c r="U134" s="515"/>
      <c r="V134" s="48"/>
      <c r="W134" s="515"/>
      <c r="X134" s="48"/>
      <c r="Y134" s="515"/>
      <c r="Z134" s="48"/>
      <c r="AA134" s="515"/>
      <c r="AB134" s="48"/>
      <c r="AC134" s="515"/>
      <c r="AD134" s="9"/>
      <c r="AE134" s="48"/>
    </row>
    <row r="135" spans="1:33" s="4" customFormat="1" ht="15" customHeight="1">
      <c r="A135" s="49"/>
      <c r="B135" s="49"/>
      <c r="C135" s="611" t="s">
        <v>460</v>
      </c>
      <c r="D135" s="584"/>
      <c r="E135" s="584"/>
      <c r="F135" s="584"/>
      <c r="G135" s="584"/>
      <c r="H135" s="584"/>
      <c r="I135" s="584"/>
      <c r="J135" s="584"/>
      <c r="K135" s="584"/>
      <c r="L135" s="584"/>
      <c r="M135" s="584"/>
      <c r="N135" s="584"/>
      <c r="O135" s="584"/>
      <c r="P135" s="584"/>
      <c r="Q135" s="584"/>
      <c r="R135" s="585"/>
      <c r="S135" s="609">
        <v>0</v>
      </c>
      <c r="T135" s="610"/>
      <c r="U135" s="609">
        <v>0</v>
      </c>
      <c r="V135" s="610"/>
      <c r="W135" s="609">
        <v>0</v>
      </c>
      <c r="X135" s="610"/>
      <c r="Y135" s="609">
        <v>0</v>
      </c>
      <c r="Z135" s="610"/>
      <c r="AA135" s="609">
        <v>0</v>
      </c>
      <c r="AB135" s="610"/>
      <c r="AC135" s="127">
        <f t="shared" ref="AC135:AC139" si="86">SUM(S135+U135+W135+Y135+AA135)</f>
        <v>0</v>
      </c>
      <c r="AD135" s="38"/>
      <c r="AE135" s="38"/>
    </row>
    <row r="136" spans="1:33" s="4" customFormat="1" ht="15" customHeight="1">
      <c r="A136" s="49"/>
      <c r="B136" s="49"/>
      <c r="C136" s="611" t="s">
        <v>460</v>
      </c>
      <c r="D136" s="584"/>
      <c r="E136" s="584"/>
      <c r="F136" s="584"/>
      <c r="G136" s="584"/>
      <c r="H136" s="584"/>
      <c r="I136" s="584"/>
      <c r="J136" s="584"/>
      <c r="K136" s="584"/>
      <c r="L136" s="584"/>
      <c r="M136" s="584"/>
      <c r="N136" s="584"/>
      <c r="O136" s="584"/>
      <c r="P136" s="584"/>
      <c r="Q136" s="584"/>
      <c r="R136" s="585"/>
      <c r="S136" s="609">
        <v>0</v>
      </c>
      <c r="T136" s="610"/>
      <c r="U136" s="609">
        <v>0</v>
      </c>
      <c r="V136" s="610"/>
      <c r="W136" s="609">
        <v>0</v>
      </c>
      <c r="X136" s="610"/>
      <c r="Y136" s="609">
        <v>0</v>
      </c>
      <c r="Z136" s="610"/>
      <c r="AA136" s="609">
        <v>0</v>
      </c>
      <c r="AB136" s="610"/>
      <c r="AC136" s="127">
        <f t="shared" si="86"/>
        <v>0</v>
      </c>
      <c r="AD136" s="38"/>
      <c r="AE136" s="38"/>
    </row>
    <row r="137" spans="1:33" s="4" customFormat="1" ht="15" customHeight="1">
      <c r="A137" s="49"/>
      <c r="B137" s="49"/>
      <c r="C137" s="611" t="s">
        <v>460</v>
      </c>
      <c r="D137" s="584"/>
      <c r="E137" s="584"/>
      <c r="F137" s="584"/>
      <c r="G137" s="584"/>
      <c r="H137" s="584"/>
      <c r="I137" s="584"/>
      <c r="J137" s="584"/>
      <c r="K137" s="584"/>
      <c r="L137" s="584"/>
      <c r="M137" s="584"/>
      <c r="N137" s="584"/>
      <c r="O137" s="584"/>
      <c r="P137" s="584"/>
      <c r="Q137" s="584"/>
      <c r="R137" s="585"/>
      <c r="S137" s="609">
        <v>0</v>
      </c>
      <c r="T137" s="610"/>
      <c r="U137" s="609">
        <v>0</v>
      </c>
      <c r="V137" s="610"/>
      <c r="W137" s="609">
        <v>0</v>
      </c>
      <c r="X137" s="610"/>
      <c r="Y137" s="609">
        <v>0</v>
      </c>
      <c r="Z137" s="610"/>
      <c r="AA137" s="609">
        <v>0</v>
      </c>
      <c r="AB137" s="610"/>
      <c r="AC137" s="127">
        <f t="shared" si="86"/>
        <v>0</v>
      </c>
      <c r="AD137" s="38"/>
      <c r="AE137" s="38"/>
    </row>
    <row r="138" spans="1:33" s="4" customFormat="1" ht="15" customHeight="1">
      <c r="A138" s="49"/>
      <c r="B138" s="49"/>
      <c r="C138" s="611" t="s">
        <v>460</v>
      </c>
      <c r="D138" s="584"/>
      <c r="E138" s="584"/>
      <c r="F138" s="584"/>
      <c r="G138" s="584"/>
      <c r="H138" s="584"/>
      <c r="I138" s="584"/>
      <c r="J138" s="584"/>
      <c r="K138" s="584"/>
      <c r="L138" s="584"/>
      <c r="M138" s="584"/>
      <c r="N138" s="584"/>
      <c r="O138" s="584"/>
      <c r="P138" s="584"/>
      <c r="Q138" s="584"/>
      <c r="R138" s="585"/>
      <c r="S138" s="609">
        <v>0</v>
      </c>
      <c r="T138" s="610"/>
      <c r="U138" s="609">
        <v>0</v>
      </c>
      <c r="V138" s="610"/>
      <c r="W138" s="609">
        <v>0</v>
      </c>
      <c r="X138" s="610"/>
      <c r="Y138" s="609">
        <v>0</v>
      </c>
      <c r="Z138" s="610"/>
      <c r="AA138" s="609">
        <v>0</v>
      </c>
      <c r="AB138" s="610"/>
      <c r="AC138" s="127">
        <f t="shared" si="86"/>
        <v>0</v>
      </c>
      <c r="AD138" s="38"/>
      <c r="AE138" s="38"/>
    </row>
    <row r="139" spans="1:33" s="4" customFormat="1" ht="15" customHeight="1">
      <c r="A139" s="49"/>
      <c r="B139" s="49"/>
      <c r="C139" s="611" t="s">
        <v>460</v>
      </c>
      <c r="D139" s="584"/>
      <c r="E139" s="584"/>
      <c r="F139" s="584"/>
      <c r="G139" s="584"/>
      <c r="H139" s="584"/>
      <c r="I139" s="584"/>
      <c r="J139" s="584"/>
      <c r="K139" s="584"/>
      <c r="L139" s="584"/>
      <c r="M139" s="584"/>
      <c r="N139" s="584"/>
      <c r="O139" s="584"/>
      <c r="P139" s="584"/>
      <c r="Q139" s="584"/>
      <c r="R139" s="585"/>
      <c r="S139" s="609">
        <v>0</v>
      </c>
      <c r="T139" s="610"/>
      <c r="U139" s="609">
        <v>0</v>
      </c>
      <c r="V139" s="610"/>
      <c r="W139" s="609">
        <v>0</v>
      </c>
      <c r="X139" s="610"/>
      <c r="Y139" s="609">
        <v>0</v>
      </c>
      <c r="Z139" s="610"/>
      <c r="AA139" s="609">
        <v>0</v>
      </c>
      <c r="AB139" s="610"/>
      <c r="AC139" s="127">
        <f t="shared" si="86"/>
        <v>0</v>
      </c>
      <c r="AD139" s="38"/>
      <c r="AE139" s="38"/>
    </row>
    <row r="140" spans="1:33" s="182" customFormat="1" ht="15.75">
      <c r="A140" s="178"/>
      <c r="B140" s="178"/>
      <c r="C140" s="657"/>
      <c r="D140" s="658"/>
      <c r="E140" s="658"/>
      <c r="F140" s="658"/>
      <c r="G140" s="658"/>
      <c r="H140" s="658"/>
      <c r="I140" s="658"/>
      <c r="J140" s="658"/>
      <c r="K140" s="658"/>
      <c r="L140" s="658"/>
      <c r="M140" s="658"/>
      <c r="N140" s="659"/>
      <c r="O140" s="660" t="s">
        <v>468</v>
      </c>
      <c r="P140" s="661"/>
      <c r="Q140" s="661"/>
      <c r="R140" s="662"/>
      <c r="S140" s="663">
        <f>SUM(S135:T139)</f>
        <v>0</v>
      </c>
      <c r="T140" s="664"/>
      <c r="U140" s="663">
        <f>SUM(U135:V139)</f>
        <v>0</v>
      </c>
      <c r="V140" s="664"/>
      <c r="W140" s="663">
        <f>SUM(W135:X139)</f>
        <v>0</v>
      </c>
      <c r="X140" s="664"/>
      <c r="Y140" s="663">
        <f>SUM(Y135:Z139)</f>
        <v>0</v>
      </c>
      <c r="Z140" s="664"/>
      <c r="AA140" s="663">
        <f>SUM(AA135:AB139)</f>
        <v>0</v>
      </c>
      <c r="AB140" s="664"/>
      <c r="AC140" s="517">
        <f>SUM(S140:AB140)</f>
        <v>0</v>
      </c>
      <c r="AD140" s="101"/>
      <c r="AE140" s="143"/>
    </row>
    <row r="141" spans="1:33" s="51" customFormat="1" ht="15" customHeight="1">
      <c r="A141" s="78">
        <v>5000</v>
      </c>
      <c r="B141" s="78"/>
      <c r="C141" s="708" t="s">
        <v>304</v>
      </c>
      <c r="D141" s="639"/>
      <c r="E141" s="639"/>
      <c r="F141" s="639"/>
      <c r="G141" s="639"/>
      <c r="H141" s="639"/>
      <c r="I141" s="639"/>
      <c r="J141" s="639"/>
      <c r="K141" s="639"/>
      <c r="L141" s="639"/>
      <c r="M141" s="639"/>
      <c r="N141" s="639"/>
      <c r="O141" s="639"/>
      <c r="P141" s="639"/>
      <c r="Q141" s="639"/>
      <c r="R141" s="709"/>
      <c r="S141" s="176"/>
      <c r="T141" s="139"/>
      <c r="U141" s="171"/>
      <c r="V141" s="139"/>
      <c r="W141" s="171"/>
      <c r="X141" s="139"/>
      <c r="Y141" s="171"/>
      <c r="Z141" s="139"/>
      <c r="AA141" s="171"/>
      <c r="AB141" s="139"/>
      <c r="AC141" s="140"/>
      <c r="AD141" s="102"/>
      <c r="AG141" s="38"/>
    </row>
    <row r="142" spans="1:33" s="51" customFormat="1" ht="15" customHeight="1">
      <c r="A142" s="78"/>
      <c r="B142" s="78"/>
      <c r="C142" s="583"/>
      <c r="D142" s="584"/>
      <c r="E142" s="584"/>
      <c r="F142" s="584"/>
      <c r="G142" s="584"/>
      <c r="H142" s="584"/>
      <c r="I142" s="584"/>
      <c r="J142" s="584"/>
      <c r="K142" s="584"/>
      <c r="L142" s="584"/>
      <c r="M142" s="584"/>
      <c r="N142" s="584"/>
      <c r="O142" s="584"/>
      <c r="P142" s="584"/>
      <c r="Q142" s="584"/>
      <c r="R142" s="585"/>
      <c r="S142" s="609">
        <v>0</v>
      </c>
      <c r="T142" s="610"/>
      <c r="U142" s="609">
        <v>0</v>
      </c>
      <c r="V142" s="610"/>
      <c r="W142" s="609">
        <v>0</v>
      </c>
      <c r="X142" s="610"/>
      <c r="Y142" s="609">
        <v>0</v>
      </c>
      <c r="Z142" s="610"/>
      <c r="AA142" s="609">
        <v>0</v>
      </c>
      <c r="AB142" s="610"/>
      <c r="AC142" s="127">
        <f t="shared" ref="AC142:AC143" si="87">SUM(S142+U142+W142+Y142+AA142)</f>
        <v>0</v>
      </c>
      <c r="AD142" s="102"/>
      <c r="AG142" s="38"/>
    </row>
    <row r="143" spans="1:33" s="51" customFormat="1" ht="15" customHeight="1">
      <c r="A143" s="78"/>
      <c r="B143" s="78"/>
      <c r="C143" s="583"/>
      <c r="D143" s="584"/>
      <c r="E143" s="584"/>
      <c r="F143" s="584"/>
      <c r="G143" s="584"/>
      <c r="H143" s="584"/>
      <c r="I143" s="584"/>
      <c r="J143" s="584"/>
      <c r="K143" s="584"/>
      <c r="L143" s="584"/>
      <c r="M143" s="584"/>
      <c r="N143" s="584"/>
      <c r="O143" s="584"/>
      <c r="P143" s="584"/>
      <c r="Q143" s="584"/>
      <c r="R143" s="585"/>
      <c r="S143" s="609">
        <v>0</v>
      </c>
      <c r="T143" s="610"/>
      <c r="U143" s="609">
        <v>0</v>
      </c>
      <c r="V143" s="610"/>
      <c r="W143" s="609">
        <v>0</v>
      </c>
      <c r="X143" s="610"/>
      <c r="Y143" s="609">
        <v>0</v>
      </c>
      <c r="Z143" s="610"/>
      <c r="AA143" s="609">
        <v>0</v>
      </c>
      <c r="AB143" s="610"/>
      <c r="AC143" s="127">
        <f t="shared" si="87"/>
        <v>0</v>
      </c>
      <c r="AD143" s="102"/>
    </row>
    <row r="144" spans="1:33" s="51" customFormat="1" ht="15" customHeight="1">
      <c r="A144" s="78"/>
      <c r="B144" s="78"/>
      <c r="C144" s="586" t="s">
        <v>297</v>
      </c>
      <c r="D144" s="587"/>
      <c r="E144" s="587"/>
      <c r="F144" s="587"/>
      <c r="G144" s="587"/>
      <c r="H144" s="587"/>
      <c r="I144" s="587"/>
      <c r="J144" s="587"/>
      <c r="K144" s="587"/>
      <c r="L144" s="587"/>
      <c r="M144" s="587"/>
      <c r="N144" s="587"/>
      <c r="O144" s="587"/>
      <c r="P144" s="587"/>
      <c r="Q144" s="587"/>
      <c r="R144" s="588"/>
      <c r="S144" s="643">
        <f>SUM(S142:S143)</f>
        <v>0</v>
      </c>
      <c r="T144" s="615"/>
      <c r="U144" s="643">
        <f>SUM(U142:U143)</f>
        <v>0</v>
      </c>
      <c r="V144" s="615"/>
      <c r="W144" s="643">
        <f>SUM(W142:W143)</f>
        <v>0</v>
      </c>
      <c r="X144" s="615"/>
      <c r="Y144" s="643">
        <f>SUM(Y142:Y143)</f>
        <v>0</v>
      </c>
      <c r="Z144" s="615"/>
      <c r="AA144" s="643">
        <f>SUM(AA142:AA143)</f>
        <v>0</v>
      </c>
      <c r="AB144" s="615"/>
      <c r="AC144" s="161">
        <f>SUM(S144:AB144)</f>
        <v>0</v>
      </c>
      <c r="AD144" s="102"/>
    </row>
    <row r="145" spans="1:37" ht="15" customHeight="1">
      <c r="A145" s="78">
        <v>6000</v>
      </c>
      <c r="B145" s="78"/>
      <c r="C145" s="573" t="s">
        <v>305</v>
      </c>
      <c r="D145" s="574"/>
      <c r="E145" s="574"/>
      <c r="F145" s="574"/>
      <c r="G145" s="574"/>
      <c r="H145" s="574"/>
      <c r="I145" s="574"/>
      <c r="J145" s="574"/>
      <c r="K145" s="574"/>
      <c r="L145" s="574"/>
      <c r="M145" s="574"/>
      <c r="N145" s="574"/>
      <c r="O145" s="574"/>
      <c r="P145" s="574"/>
      <c r="Q145" s="574"/>
      <c r="R145" s="718"/>
      <c r="S145" s="184"/>
      <c r="T145" s="255"/>
      <c r="U145" s="184"/>
      <c r="V145" s="255"/>
      <c r="W145" s="184"/>
      <c r="X145" s="255"/>
      <c r="Y145" s="184"/>
      <c r="Z145" s="255"/>
      <c r="AA145" s="184"/>
      <c r="AB145" s="255"/>
      <c r="AC145" s="140"/>
      <c r="AD145" s="128"/>
    </row>
    <row r="146" spans="1:37" s="51" customFormat="1" ht="32.25" customHeight="1">
      <c r="A146" s="78"/>
      <c r="B146" s="78"/>
      <c r="C146" s="601" t="s">
        <v>10</v>
      </c>
      <c r="D146" s="602"/>
      <c r="E146" s="603" t="s">
        <v>450</v>
      </c>
      <c r="F146" s="603"/>
      <c r="G146" s="603"/>
      <c r="H146" s="603" t="s">
        <v>451</v>
      </c>
      <c r="I146" s="603"/>
      <c r="J146" s="603"/>
      <c r="K146" s="603"/>
      <c r="L146" s="603"/>
      <c r="M146" s="603"/>
      <c r="N146" s="603"/>
      <c r="O146" s="603"/>
      <c r="P146" s="81" t="s">
        <v>16</v>
      </c>
      <c r="Q146" s="81" t="s">
        <v>170</v>
      </c>
      <c r="R146" s="43" t="s">
        <v>355</v>
      </c>
      <c r="S146" s="256"/>
      <c r="T146" s="255"/>
      <c r="U146" s="256"/>
      <c r="V146" s="255"/>
      <c r="W146" s="256"/>
      <c r="X146" s="255"/>
      <c r="Y146" s="256"/>
      <c r="Z146" s="255"/>
      <c r="AA146" s="256"/>
      <c r="AB146" s="255"/>
      <c r="AC146" s="140"/>
      <c r="AD146" s="102"/>
    </row>
    <row r="147" spans="1:37" s="51" customFormat="1" ht="15" customHeight="1">
      <c r="A147" s="78"/>
      <c r="B147" s="78"/>
      <c r="C147" s="583" t="s">
        <v>12</v>
      </c>
      <c r="D147" s="612"/>
      <c r="E147" s="604">
        <v>444</v>
      </c>
      <c r="F147" s="604"/>
      <c r="G147" s="604"/>
      <c r="H147" s="604"/>
      <c r="I147" s="608"/>
      <c r="J147" s="608"/>
      <c r="K147" s="608"/>
      <c r="L147" s="608"/>
      <c r="M147" s="608"/>
      <c r="N147" s="608"/>
      <c r="O147" s="608"/>
      <c r="P147" s="146">
        <v>18</v>
      </c>
      <c r="Q147" s="94">
        <f>E147*P147</f>
        <v>7992</v>
      </c>
      <c r="R147" s="213">
        <v>1.1000000000000001</v>
      </c>
      <c r="S147" s="214">
        <v>0</v>
      </c>
      <c r="T147" s="126">
        <f>Q147*S147</f>
        <v>0</v>
      </c>
      <c r="U147" s="214">
        <v>0</v>
      </c>
      <c r="V147" s="126">
        <f>Q147*U147*R147</f>
        <v>0</v>
      </c>
      <c r="W147" s="214">
        <v>0</v>
      </c>
      <c r="X147" s="126">
        <f>Q147*W147*R147^2</f>
        <v>0</v>
      </c>
      <c r="Y147" s="214">
        <v>0</v>
      </c>
      <c r="Z147" s="126">
        <f>Q147*Y147*R147^3</f>
        <v>0</v>
      </c>
      <c r="AA147" s="214">
        <v>0</v>
      </c>
      <c r="AB147" s="126">
        <f>Q147*AA147*R147^4</f>
        <v>0</v>
      </c>
      <c r="AC147" s="127">
        <f>T147+V147+X147+Z147+AB147</f>
        <v>0</v>
      </c>
      <c r="AD147" s="102"/>
    </row>
    <row r="148" spans="1:37" s="51" customFormat="1" ht="15" customHeight="1">
      <c r="A148" s="78"/>
      <c r="B148" s="78"/>
      <c r="C148" s="583" t="s">
        <v>13</v>
      </c>
      <c r="D148" s="612"/>
      <c r="E148" s="608">
        <v>907</v>
      </c>
      <c r="F148" s="608"/>
      <c r="G148" s="608"/>
      <c r="H148" s="608"/>
      <c r="I148" s="608"/>
      <c r="J148" s="608"/>
      <c r="K148" s="608"/>
      <c r="L148" s="608"/>
      <c r="M148" s="608"/>
      <c r="N148" s="608"/>
      <c r="O148" s="608"/>
      <c r="P148" s="146">
        <v>18</v>
      </c>
      <c r="Q148" s="94">
        <f>E148*P148</f>
        <v>16326</v>
      </c>
      <c r="R148" s="213">
        <v>1.1000000000000001</v>
      </c>
      <c r="S148" s="214">
        <v>0</v>
      </c>
      <c r="T148" s="126">
        <f t="shared" ref="T148:T150" si="88">Q148*S148</f>
        <v>0</v>
      </c>
      <c r="U148" s="214">
        <v>0</v>
      </c>
      <c r="V148" s="126">
        <f t="shared" ref="V148:V150" si="89">Q148*U148*R148</f>
        <v>0</v>
      </c>
      <c r="W148" s="214">
        <v>0</v>
      </c>
      <c r="X148" s="126">
        <f t="shared" ref="X148:X150" si="90">Q148*W148*R148^2</f>
        <v>0</v>
      </c>
      <c r="Y148" s="214">
        <v>0</v>
      </c>
      <c r="Z148" s="126">
        <f t="shared" ref="Z148:Z150" si="91">Q148*Y148*R148^3</f>
        <v>0</v>
      </c>
      <c r="AA148" s="214">
        <v>0</v>
      </c>
      <c r="AB148" s="126">
        <f t="shared" ref="AB148:AB150" si="92">Q148*AA148*R148^4</f>
        <v>0</v>
      </c>
      <c r="AC148" s="127">
        <f t="shared" ref="AC148:AC151" si="93">T148+V148+X148+Z148+AB148</f>
        <v>0</v>
      </c>
      <c r="AD148" s="102"/>
    </row>
    <row r="149" spans="1:37" s="51" customFormat="1" ht="15" customHeight="1">
      <c r="A149" s="78"/>
      <c r="B149" s="78"/>
      <c r="C149" s="583" t="s">
        <v>5</v>
      </c>
      <c r="D149" s="612"/>
      <c r="E149" s="608"/>
      <c r="F149" s="608"/>
      <c r="G149" s="608"/>
      <c r="H149" s="608">
        <v>716</v>
      </c>
      <c r="I149" s="608"/>
      <c r="J149" s="608"/>
      <c r="K149" s="608"/>
      <c r="L149" s="608"/>
      <c r="M149" s="608"/>
      <c r="N149" s="608"/>
      <c r="O149" s="608"/>
      <c r="P149" s="146"/>
      <c r="Q149" s="94">
        <f>H149*2</f>
        <v>1432</v>
      </c>
      <c r="R149" s="213">
        <v>1.1000000000000001</v>
      </c>
      <c r="S149" s="214">
        <v>0</v>
      </c>
      <c r="T149" s="126">
        <f t="shared" si="88"/>
        <v>0</v>
      </c>
      <c r="U149" s="214">
        <v>0</v>
      </c>
      <c r="V149" s="126">
        <f t="shared" si="89"/>
        <v>0</v>
      </c>
      <c r="W149" s="214">
        <v>0</v>
      </c>
      <c r="X149" s="126">
        <f t="shared" si="90"/>
        <v>0</v>
      </c>
      <c r="Y149" s="214">
        <v>0</v>
      </c>
      <c r="Z149" s="126">
        <f t="shared" si="91"/>
        <v>0</v>
      </c>
      <c r="AA149" s="214">
        <v>0</v>
      </c>
      <c r="AB149" s="126">
        <f t="shared" si="92"/>
        <v>0</v>
      </c>
      <c r="AC149" s="127">
        <f t="shared" si="93"/>
        <v>0</v>
      </c>
      <c r="AD149" s="102"/>
    </row>
    <row r="150" spans="1:37" s="51" customFormat="1" ht="15" customHeight="1">
      <c r="A150" s="78"/>
      <c r="B150" s="78"/>
      <c r="C150" s="583" t="s">
        <v>6</v>
      </c>
      <c r="D150" s="612"/>
      <c r="E150" s="608"/>
      <c r="F150" s="608"/>
      <c r="G150" s="608"/>
      <c r="H150" s="608">
        <v>883</v>
      </c>
      <c r="I150" s="608"/>
      <c r="J150" s="608"/>
      <c r="K150" s="608"/>
      <c r="L150" s="608"/>
      <c r="M150" s="608"/>
      <c r="N150" s="608"/>
      <c r="O150" s="608"/>
      <c r="P150" s="146"/>
      <c r="Q150" s="94">
        <f>H150*2</f>
        <v>1766</v>
      </c>
      <c r="R150" s="213">
        <v>1.1000000000000001</v>
      </c>
      <c r="S150" s="214">
        <v>0</v>
      </c>
      <c r="T150" s="126">
        <f t="shared" si="88"/>
        <v>0</v>
      </c>
      <c r="U150" s="214">
        <v>0</v>
      </c>
      <c r="V150" s="126">
        <f t="shared" si="89"/>
        <v>0</v>
      </c>
      <c r="W150" s="214">
        <v>0</v>
      </c>
      <c r="X150" s="126">
        <f t="shared" si="90"/>
        <v>0</v>
      </c>
      <c r="Y150" s="214">
        <v>0</v>
      </c>
      <c r="Z150" s="126">
        <f t="shared" si="91"/>
        <v>0</v>
      </c>
      <c r="AA150" s="214">
        <v>0</v>
      </c>
      <c r="AB150" s="126">
        <f t="shared" si="92"/>
        <v>0</v>
      </c>
      <c r="AC150" s="127">
        <f t="shared" si="93"/>
        <v>0</v>
      </c>
      <c r="AD150" s="102"/>
    </row>
    <row r="151" spans="1:37" s="51" customFormat="1" ht="15" customHeight="1">
      <c r="A151" s="78"/>
      <c r="B151" s="78"/>
      <c r="C151" s="599" t="s">
        <v>14</v>
      </c>
      <c r="D151" s="600"/>
      <c r="E151" s="593"/>
      <c r="F151" s="593"/>
      <c r="G151" s="593"/>
      <c r="H151" s="593"/>
      <c r="I151" s="593"/>
      <c r="J151" s="593"/>
      <c r="K151" s="593"/>
      <c r="L151" s="593"/>
      <c r="M151" s="593"/>
      <c r="N151" s="593"/>
      <c r="O151" s="593"/>
      <c r="P151" s="75"/>
      <c r="Q151" s="75"/>
      <c r="R151" s="76"/>
      <c r="S151" s="125"/>
      <c r="T151" s="126">
        <v>0</v>
      </c>
      <c r="U151" s="257"/>
      <c r="V151" s="126">
        <v>0</v>
      </c>
      <c r="W151" s="257"/>
      <c r="X151" s="126">
        <v>0</v>
      </c>
      <c r="Y151" s="257"/>
      <c r="Z151" s="126">
        <v>0</v>
      </c>
      <c r="AA151" s="257"/>
      <c r="AB151" s="126">
        <v>0</v>
      </c>
      <c r="AC151" s="127">
        <f t="shared" si="93"/>
        <v>0</v>
      </c>
      <c r="AD151" s="102"/>
    </row>
    <row r="152" spans="1:37" s="143" customFormat="1" ht="15" customHeight="1">
      <c r="A152" s="178"/>
      <c r="B152" s="178"/>
      <c r="C152" s="179"/>
      <c r="D152" s="180"/>
      <c r="E152" s="223"/>
      <c r="F152" s="223"/>
      <c r="G152" s="223"/>
      <c r="H152" s="223"/>
      <c r="I152" s="223"/>
      <c r="J152" s="223"/>
      <c r="K152" s="223"/>
      <c r="L152" s="223"/>
      <c r="M152" s="223"/>
      <c r="N152" s="223"/>
      <c r="O152" s="223"/>
      <c r="P152" s="223"/>
      <c r="Q152" s="223"/>
      <c r="R152" s="224" t="s">
        <v>298</v>
      </c>
      <c r="S152" s="643">
        <f>SUM(T147:T151)</f>
        <v>0</v>
      </c>
      <c r="T152" s="615"/>
      <c r="U152" s="643">
        <f t="shared" ref="U152" si="94">SUM(V147:V151)</f>
        <v>0</v>
      </c>
      <c r="V152" s="615"/>
      <c r="W152" s="643">
        <f t="shared" ref="W152" si="95">SUM(X147:X151)</f>
        <v>0</v>
      </c>
      <c r="X152" s="615"/>
      <c r="Y152" s="643">
        <f t="shared" ref="Y152" si="96">SUM(Z147:Z151)</f>
        <v>0</v>
      </c>
      <c r="Z152" s="615"/>
      <c r="AA152" s="643">
        <f t="shared" ref="AA152" si="97">SUM(AB147:AB151)</f>
        <v>0</v>
      </c>
      <c r="AB152" s="615"/>
      <c r="AC152" s="161">
        <f>SUM(S152:AB152)</f>
        <v>0</v>
      </c>
      <c r="AD152" s="181"/>
      <c r="AG152" s="38"/>
    </row>
    <row r="153" spans="1:37" s="97" customFormat="1" ht="15" customHeight="1">
      <c r="A153" s="501">
        <v>3010</v>
      </c>
      <c r="B153" s="501"/>
      <c r="C153" s="708" t="s">
        <v>469</v>
      </c>
      <c r="D153" s="639"/>
      <c r="E153" s="639"/>
      <c r="F153" s="639"/>
      <c r="G153" s="639"/>
      <c r="H153" s="639"/>
      <c r="I153" s="639"/>
      <c r="J153" s="639"/>
      <c r="K153" s="639"/>
      <c r="L153" s="639"/>
      <c r="M153" s="639"/>
      <c r="N153" s="639"/>
      <c r="O153" s="639"/>
      <c r="P153" s="639"/>
      <c r="Q153" s="639"/>
      <c r="R153" s="709"/>
      <c r="S153" s="176"/>
      <c r="T153" s="139"/>
      <c r="U153" s="171"/>
      <c r="V153" s="139"/>
      <c r="W153" s="171"/>
      <c r="X153" s="139"/>
      <c r="Y153" s="171"/>
      <c r="Z153" s="139"/>
      <c r="AA153" s="171"/>
      <c r="AB153" s="139"/>
      <c r="AC153" s="140"/>
      <c r="AD153" s="502"/>
      <c r="AE153" s="51"/>
      <c r="AF153" s="51"/>
      <c r="AG153" s="38"/>
      <c r="AH153" s="51"/>
      <c r="AI153" s="51"/>
      <c r="AJ153" s="51"/>
      <c r="AK153" s="51"/>
    </row>
    <row r="154" spans="1:37" s="97" customFormat="1" ht="15" customHeight="1">
      <c r="A154" s="501"/>
      <c r="B154" s="501"/>
      <c r="C154" s="583"/>
      <c r="D154" s="584"/>
      <c r="E154" s="584"/>
      <c r="F154" s="584"/>
      <c r="G154" s="584"/>
      <c r="H154" s="584"/>
      <c r="I154" s="584"/>
      <c r="J154" s="584"/>
      <c r="K154" s="584"/>
      <c r="L154" s="584"/>
      <c r="M154" s="584"/>
      <c r="N154" s="584"/>
      <c r="O154" s="584"/>
      <c r="P154" s="584"/>
      <c r="Q154" s="584"/>
      <c r="R154" s="585"/>
      <c r="S154" s="609">
        <v>0</v>
      </c>
      <c r="T154" s="610"/>
      <c r="U154" s="609">
        <v>0</v>
      </c>
      <c r="V154" s="610"/>
      <c r="W154" s="609">
        <v>0</v>
      </c>
      <c r="X154" s="610"/>
      <c r="Y154" s="609">
        <v>0</v>
      </c>
      <c r="Z154" s="610"/>
      <c r="AA154" s="609">
        <v>0</v>
      </c>
      <c r="AB154" s="610"/>
      <c r="AC154" s="127">
        <f>SUM(S154+U154+W154+Y154+AA154)</f>
        <v>0</v>
      </c>
      <c r="AD154" s="502"/>
      <c r="AE154" s="51"/>
      <c r="AF154" s="51"/>
      <c r="AG154" s="38"/>
      <c r="AH154" s="51"/>
      <c r="AI154" s="51"/>
      <c r="AJ154" s="51"/>
      <c r="AK154" s="51"/>
    </row>
    <row r="155" spans="1:37" s="97" customFormat="1" ht="15" customHeight="1">
      <c r="A155" s="501"/>
      <c r="B155" s="501"/>
      <c r="C155" s="583"/>
      <c r="D155" s="584"/>
      <c r="E155" s="584"/>
      <c r="F155" s="584"/>
      <c r="G155" s="584"/>
      <c r="H155" s="584"/>
      <c r="I155" s="584"/>
      <c r="J155" s="584"/>
      <c r="K155" s="584"/>
      <c r="L155" s="584"/>
      <c r="M155" s="584"/>
      <c r="N155" s="584"/>
      <c r="O155" s="584"/>
      <c r="P155" s="584"/>
      <c r="Q155" s="584"/>
      <c r="R155" s="585"/>
      <c r="S155" s="609">
        <v>0</v>
      </c>
      <c r="T155" s="610"/>
      <c r="U155" s="609">
        <v>0</v>
      </c>
      <c r="V155" s="610"/>
      <c r="W155" s="609">
        <v>0</v>
      </c>
      <c r="X155" s="610"/>
      <c r="Y155" s="609">
        <v>0</v>
      </c>
      <c r="Z155" s="610"/>
      <c r="AA155" s="609">
        <v>0</v>
      </c>
      <c r="AB155" s="610"/>
      <c r="AC155" s="127">
        <f>SUM(S155+U155+W155+Y155+AA155)</f>
        <v>0</v>
      </c>
      <c r="AD155" s="502"/>
      <c r="AE155" s="51"/>
      <c r="AF155" s="51"/>
      <c r="AG155" s="51"/>
      <c r="AH155" s="51"/>
      <c r="AI155" s="51"/>
      <c r="AJ155" s="51"/>
      <c r="AK155" s="51"/>
    </row>
    <row r="156" spans="1:37" s="97" customFormat="1" ht="15" customHeight="1">
      <c r="A156" s="501"/>
      <c r="B156" s="501"/>
      <c r="C156" s="586" t="str">
        <f>CONCATENATE("TOTAL ", C153)</f>
        <v>TOTAL SIKULIAQ SHIP USE / HAARP FACILITY USE</v>
      </c>
      <c r="D156" s="587"/>
      <c r="E156" s="587"/>
      <c r="F156" s="587"/>
      <c r="G156" s="587"/>
      <c r="H156" s="587"/>
      <c r="I156" s="587"/>
      <c r="J156" s="587"/>
      <c r="K156" s="587"/>
      <c r="L156" s="587"/>
      <c r="M156" s="587"/>
      <c r="N156" s="587"/>
      <c r="O156" s="587"/>
      <c r="P156" s="587"/>
      <c r="Q156" s="587"/>
      <c r="R156" s="588"/>
      <c r="S156" s="643">
        <f>SUM(S154:T155)</f>
        <v>0</v>
      </c>
      <c r="T156" s="615"/>
      <c r="U156" s="643">
        <f>SUM(U154:V155)</f>
        <v>0</v>
      </c>
      <c r="V156" s="615"/>
      <c r="W156" s="643">
        <f>SUM(W154:X155)</f>
        <v>0</v>
      </c>
      <c r="X156" s="615"/>
      <c r="Y156" s="643">
        <f>SUM(Y154:Z155)</f>
        <v>0</v>
      </c>
      <c r="Z156" s="615"/>
      <c r="AA156" s="643">
        <f>SUM(AA154:AB155)</f>
        <v>0</v>
      </c>
      <c r="AB156" s="615"/>
      <c r="AC156" s="212">
        <f>SUM(S156:AB156)</f>
        <v>0</v>
      </c>
      <c r="AD156" s="502"/>
      <c r="AE156" s="51"/>
      <c r="AF156" s="51"/>
      <c r="AG156" s="51"/>
      <c r="AH156" s="51"/>
      <c r="AI156" s="51"/>
      <c r="AJ156" s="51"/>
      <c r="AK156" s="51"/>
    </row>
    <row r="157" spans="1:37" ht="15" customHeight="1">
      <c r="C157" s="719"/>
      <c r="D157" s="720"/>
      <c r="E157" s="720"/>
      <c r="F157" s="720"/>
      <c r="G157" s="720"/>
      <c r="H157" s="720"/>
      <c r="I157" s="720"/>
      <c r="J157" s="720"/>
      <c r="K157" s="720"/>
      <c r="L157" s="720"/>
      <c r="M157" s="720"/>
      <c r="N157" s="720"/>
      <c r="O157" s="720"/>
      <c r="P157" s="720"/>
      <c r="Q157" s="720"/>
      <c r="R157" s="721"/>
      <c r="S157" s="184"/>
      <c r="T157" s="185"/>
      <c r="U157" s="184"/>
      <c r="V157" s="185"/>
      <c r="W157" s="184"/>
      <c r="X157" s="185"/>
      <c r="Y157" s="184"/>
      <c r="Z157" s="185"/>
      <c r="AA157" s="184"/>
      <c r="AB157" s="185"/>
      <c r="AC157" s="135"/>
      <c r="AD157" s="128"/>
      <c r="AG157" s="183"/>
    </row>
    <row r="158" spans="1:37" s="143" customFormat="1" ht="15" customHeight="1">
      <c r="A158" s="178"/>
      <c r="B158" s="178"/>
      <c r="C158" s="564" t="s">
        <v>351</v>
      </c>
      <c r="D158" s="565"/>
      <c r="E158" s="565"/>
      <c r="F158" s="565"/>
      <c r="G158" s="565"/>
      <c r="H158" s="565"/>
      <c r="I158" s="565"/>
      <c r="J158" s="565"/>
      <c r="K158" s="565"/>
      <c r="L158" s="565"/>
      <c r="M158" s="565"/>
      <c r="N158" s="565"/>
      <c r="O158" s="565"/>
      <c r="P158" s="565"/>
      <c r="Q158" s="565"/>
      <c r="R158" s="566"/>
      <c r="S158" s="670">
        <f>S57+S67+S114+S126+S133+S140+S144+S152</f>
        <v>0</v>
      </c>
      <c r="T158" s="650"/>
      <c r="U158" s="670">
        <f>U57+U67+U114+U126+U133+U140+U144+U152</f>
        <v>0</v>
      </c>
      <c r="V158" s="650"/>
      <c r="W158" s="670">
        <f>W57+W67+W114+W126+W133+W140+W144+W152</f>
        <v>0</v>
      </c>
      <c r="X158" s="650"/>
      <c r="Y158" s="670">
        <f>Y57+Y67+Y114+Y126+Y133+Y140+Y144+Y152</f>
        <v>0</v>
      </c>
      <c r="Z158" s="650"/>
      <c r="AA158" s="670">
        <f>AA57+AA67+AA114+AA126+AA133+AA140+AA144+AA152</f>
        <v>0</v>
      </c>
      <c r="AB158" s="650"/>
      <c r="AC158" s="186">
        <f>SUM(S158:AB158)</f>
        <v>0</v>
      </c>
      <c r="AD158" s="101"/>
    </row>
    <row r="159" spans="1:37" s="143" customFormat="1" ht="15" customHeight="1">
      <c r="A159" s="178"/>
      <c r="B159" s="178"/>
      <c r="C159" s="258"/>
      <c r="D159" s="259"/>
      <c r="E159" s="260"/>
      <c r="F159" s="260"/>
      <c r="G159" s="260"/>
      <c r="H159" s="261"/>
      <c r="I159" s="261"/>
      <c r="J159" s="261"/>
      <c r="K159" s="261"/>
      <c r="L159" s="261"/>
      <c r="M159" s="261"/>
      <c r="N159" s="261"/>
      <c r="O159" s="260"/>
      <c r="P159" s="260"/>
      <c r="Q159" s="260"/>
      <c r="R159" s="40"/>
      <c r="S159" s="262"/>
      <c r="T159" s="263"/>
      <c r="U159" s="262"/>
      <c r="V159" s="263"/>
      <c r="W159" s="262"/>
      <c r="X159" s="263"/>
      <c r="Y159" s="262"/>
      <c r="Z159" s="263"/>
      <c r="AA159" s="262"/>
      <c r="AB159" s="263"/>
      <c r="AC159" s="264"/>
      <c r="AD159" s="101"/>
    </row>
    <row r="160" spans="1:37" ht="15" customHeight="1">
      <c r="C160" s="564" t="s">
        <v>364</v>
      </c>
      <c r="D160" s="565"/>
      <c r="E160" s="565"/>
      <c r="F160" s="565"/>
      <c r="G160" s="565"/>
      <c r="H160" s="706" t="s">
        <v>167</v>
      </c>
      <c r="I160" s="649"/>
      <c r="J160" s="649"/>
      <c r="K160" s="649"/>
      <c r="L160" s="649"/>
      <c r="M160" s="649"/>
      <c r="N160" s="649"/>
      <c r="O160" s="649"/>
      <c r="P160" s="649"/>
      <c r="Q160" s="649"/>
      <c r="R160" s="33">
        <f>VLOOKUP(H160,F_A,2,0)</f>
        <v>0.505</v>
      </c>
      <c r="S160" s="670">
        <f>S158*$R160</f>
        <v>0</v>
      </c>
      <c r="T160" s="650"/>
      <c r="U160" s="670">
        <f t="shared" ref="U160" si="98">U158*$R160</f>
        <v>0</v>
      </c>
      <c r="V160" s="650"/>
      <c r="W160" s="670">
        <f t="shared" ref="W160" si="99">W158*$R160</f>
        <v>0</v>
      </c>
      <c r="X160" s="650"/>
      <c r="Y160" s="670">
        <f t="shared" ref="Y160" si="100">Y158*$R160</f>
        <v>0</v>
      </c>
      <c r="Z160" s="650"/>
      <c r="AA160" s="670">
        <f t="shared" ref="AA160" si="101">AA158*$R160</f>
        <v>0</v>
      </c>
      <c r="AB160" s="650"/>
      <c r="AC160" s="265">
        <f>SUM(S160:AB160)</f>
        <v>0</v>
      </c>
      <c r="AD160" s="38"/>
    </row>
    <row r="161" spans="3:30" ht="15" customHeight="1">
      <c r="C161" s="719"/>
      <c r="D161" s="720"/>
      <c r="E161" s="720"/>
      <c r="F161" s="720"/>
      <c r="G161" s="720"/>
      <c r="H161" s="720"/>
      <c r="I161" s="720"/>
      <c r="J161" s="720"/>
      <c r="K161" s="720"/>
      <c r="L161" s="720"/>
      <c r="M161" s="720"/>
      <c r="N161" s="720"/>
      <c r="O161" s="720"/>
      <c r="P161" s="720"/>
      <c r="Q161" s="720"/>
      <c r="R161" s="721"/>
      <c r="S161" s="234"/>
      <c r="T161" s="235"/>
      <c r="U161" s="234"/>
      <c r="V161" s="235"/>
      <c r="W161" s="234"/>
      <c r="X161" s="235"/>
      <c r="Y161" s="234"/>
      <c r="Z161" s="235"/>
      <c r="AA161" s="234"/>
      <c r="AB161" s="235"/>
      <c r="AC161" s="236"/>
      <c r="AD161" s="38"/>
    </row>
    <row r="162" spans="3:30" ht="15" customHeight="1">
      <c r="C162" s="564" t="s">
        <v>352</v>
      </c>
      <c r="D162" s="565"/>
      <c r="E162" s="565"/>
      <c r="F162" s="565"/>
      <c r="G162" s="565"/>
      <c r="H162" s="565"/>
      <c r="I162" s="565"/>
      <c r="J162" s="565"/>
      <c r="K162" s="565"/>
      <c r="L162" s="565"/>
      <c r="M162" s="565"/>
      <c r="N162" s="565"/>
      <c r="O162" s="565"/>
      <c r="P162" s="565"/>
      <c r="Q162" s="565"/>
      <c r="R162" s="566"/>
      <c r="S162" s="670">
        <f>S158+S160+S156</f>
        <v>0</v>
      </c>
      <c r="T162" s="650"/>
      <c r="U162" s="670">
        <f t="shared" ref="U162" si="102">U158+U160+U156</f>
        <v>0</v>
      </c>
      <c r="V162" s="650"/>
      <c r="W162" s="670">
        <f t="shared" ref="W162" si="103">W158+W160+W156</f>
        <v>0</v>
      </c>
      <c r="X162" s="650"/>
      <c r="Y162" s="670">
        <f t="shared" ref="Y162" si="104">Y158+Y160+Y156</f>
        <v>0</v>
      </c>
      <c r="Z162" s="650"/>
      <c r="AA162" s="670">
        <f t="shared" ref="AA162" si="105">AA158+AA160+AA156</f>
        <v>0</v>
      </c>
      <c r="AB162" s="650"/>
      <c r="AC162" s="186">
        <f>SUM(S162:AB162)</f>
        <v>0</v>
      </c>
      <c r="AD162" s="38"/>
    </row>
    <row r="163" spans="3:30" ht="17.100000000000001" customHeight="1">
      <c r="C163" s="143"/>
      <c r="D163" s="143"/>
      <c r="R163" s="48"/>
      <c r="S163" s="70"/>
      <c r="T163" s="70"/>
      <c r="V163" s="70"/>
      <c r="X163" s="70"/>
      <c r="Z163" s="70"/>
      <c r="AB163" s="70"/>
      <c r="AD163" s="51"/>
    </row>
    <row r="164" spans="3:30" ht="17.100000000000001" customHeight="1">
      <c r="R164" s="48"/>
      <c r="S164" s="70"/>
      <c r="T164" s="70"/>
      <c r="V164" s="70"/>
      <c r="X164" s="70"/>
      <c r="Z164" s="70"/>
      <c r="AB164" s="70"/>
      <c r="AD164" s="51"/>
    </row>
    <row r="165" spans="3:30" ht="17.100000000000001" customHeight="1">
      <c r="C165" s="79"/>
      <c r="D165" s="79"/>
      <c r="E165" s="79"/>
      <c r="F165" s="79"/>
      <c r="G165" s="79"/>
      <c r="H165" s="79"/>
      <c r="I165" s="79"/>
      <c r="J165" s="79"/>
      <c r="K165" s="79"/>
      <c r="L165" s="79"/>
      <c r="M165" s="79"/>
      <c r="N165" s="79"/>
      <c r="O165" s="79"/>
      <c r="P165" s="79"/>
      <c r="Q165" s="79"/>
      <c r="S165" s="38"/>
      <c r="T165" s="38"/>
      <c r="U165" s="38"/>
      <c r="V165" s="38"/>
      <c r="W165" s="38"/>
      <c r="X165" s="266"/>
      <c r="Y165" s="38"/>
      <c r="Z165" s="38"/>
      <c r="AA165" s="38"/>
      <c r="AB165" s="266"/>
      <c r="AC165" s="38"/>
      <c r="AD165" s="38"/>
    </row>
    <row r="166" spans="3:30" ht="17.100000000000001" customHeight="1">
      <c r="C166" s="79"/>
      <c r="D166" s="79"/>
      <c r="E166" s="79"/>
      <c r="F166" s="79"/>
      <c r="G166" s="79"/>
      <c r="H166" s="79"/>
      <c r="I166" s="79"/>
      <c r="J166" s="79"/>
      <c r="K166" s="79"/>
      <c r="L166" s="79"/>
      <c r="M166" s="79"/>
      <c r="N166" s="79"/>
      <c r="O166" s="79"/>
      <c r="P166" s="79"/>
      <c r="Q166" s="79"/>
      <c r="S166" s="38"/>
      <c r="T166" s="38"/>
      <c r="U166" s="38"/>
      <c r="V166" s="38"/>
      <c r="W166" s="38"/>
      <c r="X166" s="38"/>
      <c r="Y166" s="38"/>
      <c r="Z166" s="38"/>
      <c r="AA166" s="38"/>
      <c r="AB166" s="38"/>
      <c r="AC166" s="38"/>
      <c r="AD166" s="38"/>
    </row>
    <row r="167" spans="3:30" ht="17.100000000000001" customHeight="1">
      <c r="C167" s="79"/>
      <c r="D167" s="79"/>
      <c r="E167" s="79"/>
      <c r="F167" s="79"/>
      <c r="G167" s="79"/>
      <c r="H167" s="79"/>
      <c r="I167" s="79"/>
      <c r="J167" s="79"/>
      <c r="K167" s="79"/>
      <c r="L167" s="79"/>
      <c r="M167" s="79"/>
      <c r="N167" s="79"/>
      <c r="O167" s="79"/>
      <c r="P167" s="79"/>
      <c r="Q167" s="79"/>
      <c r="S167" s="38"/>
      <c r="T167" s="38"/>
      <c r="U167" s="38"/>
      <c r="V167" s="38"/>
      <c r="W167" s="38"/>
      <c r="X167" s="38"/>
      <c r="Y167" s="38"/>
      <c r="Z167" s="38"/>
      <c r="AA167" s="38"/>
      <c r="AB167" s="38"/>
      <c r="AC167" s="38"/>
      <c r="AD167" s="38"/>
    </row>
    <row r="168" spans="3:30" ht="17.100000000000001" customHeight="1">
      <c r="C168" s="79"/>
      <c r="D168" s="79"/>
      <c r="E168" s="79"/>
      <c r="F168" s="79"/>
      <c r="G168" s="79"/>
      <c r="H168" s="79"/>
      <c r="I168" s="79"/>
      <c r="J168" s="79"/>
      <c r="K168" s="79"/>
      <c r="L168" s="79"/>
      <c r="M168" s="79"/>
      <c r="N168" s="79"/>
      <c r="O168" s="79"/>
      <c r="P168" s="79"/>
      <c r="Q168" s="79"/>
      <c r="S168" s="38"/>
      <c r="T168" s="38"/>
      <c r="U168" s="38"/>
      <c r="V168" s="38"/>
      <c r="W168" s="38"/>
      <c r="X168" s="38"/>
      <c r="Y168" s="38"/>
      <c r="Z168" s="38"/>
      <c r="AA168" s="38"/>
      <c r="AB168" s="38"/>
      <c r="AC168" s="38"/>
      <c r="AD168" s="38"/>
    </row>
    <row r="169" spans="3:30" ht="17.100000000000001" customHeight="1">
      <c r="C169" s="79"/>
      <c r="D169" s="79"/>
      <c r="E169" s="79"/>
      <c r="F169" s="79"/>
      <c r="G169" s="79"/>
      <c r="H169" s="79"/>
      <c r="I169" s="79"/>
      <c r="J169" s="79"/>
      <c r="K169" s="79"/>
      <c r="L169" s="79"/>
      <c r="M169" s="79"/>
      <c r="N169" s="79"/>
      <c r="O169" s="79"/>
      <c r="P169" s="79"/>
      <c r="Q169" s="79"/>
      <c r="S169" s="38"/>
      <c r="T169" s="38"/>
      <c r="U169" s="38"/>
      <c r="V169" s="38"/>
      <c r="W169" s="38"/>
      <c r="X169" s="38"/>
      <c r="Y169" s="38"/>
      <c r="Z169" s="38"/>
      <c r="AA169" s="38"/>
      <c r="AB169" s="38"/>
      <c r="AC169" s="38"/>
      <c r="AD169" s="38"/>
    </row>
    <row r="170" spans="3:30" ht="17.100000000000001" customHeight="1">
      <c r="C170" s="79"/>
      <c r="D170" s="79"/>
      <c r="E170" s="79"/>
      <c r="F170" s="79"/>
      <c r="G170" s="79"/>
      <c r="H170" s="79"/>
      <c r="I170" s="79"/>
      <c r="J170" s="79"/>
      <c r="K170" s="79"/>
      <c r="L170" s="79"/>
      <c r="M170" s="79"/>
      <c r="N170" s="79"/>
      <c r="O170" s="79"/>
      <c r="P170" s="79"/>
      <c r="Q170" s="79"/>
      <c r="S170" s="38"/>
      <c r="T170" s="38"/>
      <c r="U170" s="38"/>
      <c r="V170" s="38"/>
      <c r="W170" s="38"/>
      <c r="X170" s="38"/>
      <c r="Y170" s="38"/>
      <c r="Z170" s="38"/>
      <c r="AA170" s="38"/>
      <c r="AB170" s="38"/>
      <c r="AC170" s="38"/>
      <c r="AD170" s="38"/>
    </row>
    <row r="172" spans="3:30" ht="17.100000000000001" customHeight="1">
      <c r="C172" s="15" t="s">
        <v>122</v>
      </c>
      <c r="D172" s="15"/>
      <c r="E172" s="15"/>
      <c r="F172" s="15"/>
      <c r="G172" s="15"/>
      <c r="H172" s="15"/>
      <c r="I172" s="15"/>
      <c r="J172" s="15"/>
      <c r="K172" s="15"/>
      <c r="L172" s="15"/>
      <c r="M172" s="15"/>
      <c r="N172" s="15"/>
      <c r="O172" s="15"/>
      <c r="P172" s="15"/>
      <c r="Q172" s="15"/>
      <c r="R172" s="267"/>
      <c r="S172" s="267"/>
      <c r="T172" s="267"/>
      <c r="U172" s="267"/>
      <c r="V172" s="267"/>
      <c r="W172" s="267"/>
      <c r="X172" s="267"/>
      <c r="Z172" s="267"/>
      <c r="AA172" s="267"/>
      <c r="AB172" s="267"/>
    </row>
    <row r="173" spans="3:30" ht="17.100000000000001" customHeight="1">
      <c r="C173" s="70" t="s">
        <v>122</v>
      </c>
      <c r="D173" s="70"/>
      <c r="E173" s="70"/>
      <c r="F173" s="70"/>
      <c r="G173" s="70"/>
      <c r="H173" s="70"/>
      <c r="I173" s="70"/>
      <c r="J173" s="70"/>
      <c r="K173" s="70"/>
      <c r="L173" s="70"/>
      <c r="M173" s="70"/>
      <c r="N173" s="70"/>
      <c r="O173" s="70"/>
      <c r="P173" s="70"/>
      <c r="Q173" s="70"/>
      <c r="R173" s="267" t="s">
        <v>122</v>
      </c>
      <c r="S173" s="267" t="s">
        <v>122</v>
      </c>
      <c r="T173" s="267"/>
      <c r="U173" s="267" t="s">
        <v>122</v>
      </c>
      <c r="V173" s="267"/>
      <c r="W173" s="267" t="s">
        <v>122</v>
      </c>
      <c r="X173" s="267"/>
      <c r="Z173" s="267"/>
      <c r="AA173" s="267" t="s">
        <v>122</v>
      </c>
      <c r="AB173" s="267"/>
    </row>
    <row r="174" spans="3:30" ht="17.100000000000001" customHeight="1">
      <c r="C174" s="70" t="s">
        <v>122</v>
      </c>
      <c r="D174" s="70"/>
      <c r="E174" s="70"/>
      <c r="F174" s="70"/>
      <c r="G174" s="70"/>
      <c r="H174" s="70"/>
      <c r="I174" s="70"/>
      <c r="J174" s="70"/>
      <c r="K174" s="70"/>
      <c r="L174" s="70"/>
      <c r="M174" s="70"/>
      <c r="N174" s="70"/>
      <c r="O174" s="70"/>
      <c r="P174" s="70"/>
      <c r="Q174" s="70"/>
      <c r="R174" s="267" t="s">
        <v>122</v>
      </c>
      <c r="S174" s="267" t="s">
        <v>122</v>
      </c>
      <c r="T174" s="267"/>
      <c r="U174" s="267" t="s">
        <v>122</v>
      </c>
      <c r="V174" s="267"/>
      <c r="W174" s="267" t="s">
        <v>122</v>
      </c>
      <c r="X174" s="267"/>
      <c r="Z174" s="267"/>
      <c r="AA174" s="267" t="s">
        <v>122</v>
      </c>
      <c r="AB174" s="267"/>
    </row>
    <row r="175" spans="3:30" ht="17.100000000000001" customHeight="1">
      <c r="C175" s="70" t="s">
        <v>122</v>
      </c>
      <c r="D175" s="70"/>
      <c r="E175" s="70"/>
      <c r="F175" s="70"/>
      <c r="G175" s="70"/>
      <c r="H175" s="70"/>
      <c r="I175" s="70"/>
      <c r="J175" s="70"/>
      <c r="K175" s="70"/>
      <c r="L175" s="70"/>
      <c r="M175" s="70"/>
      <c r="N175" s="70"/>
      <c r="O175" s="70"/>
      <c r="P175" s="70"/>
      <c r="Q175" s="70"/>
      <c r="R175" s="267"/>
      <c r="S175" s="267"/>
      <c r="T175" s="267"/>
      <c r="U175" s="267"/>
      <c r="V175" s="267"/>
      <c r="W175" s="267" t="s">
        <v>122</v>
      </c>
      <c r="X175" s="267"/>
      <c r="Z175" s="267"/>
      <c r="AA175" s="267" t="s">
        <v>122</v>
      </c>
      <c r="AB175" s="267"/>
    </row>
    <row r="176" spans="3:30" ht="17.100000000000001" customHeight="1">
      <c r="C176" s="70"/>
      <c r="D176" s="70"/>
      <c r="E176" s="70"/>
      <c r="F176" s="70"/>
      <c r="G176" s="70"/>
      <c r="H176" s="70"/>
      <c r="I176" s="70"/>
      <c r="J176" s="70"/>
      <c r="K176" s="70"/>
      <c r="L176" s="70"/>
      <c r="M176" s="70"/>
      <c r="N176" s="70"/>
      <c r="O176" s="70"/>
      <c r="P176" s="70"/>
      <c r="Q176" s="70"/>
      <c r="R176" s="267" t="s">
        <v>122</v>
      </c>
      <c r="S176" s="267" t="s">
        <v>122</v>
      </c>
      <c r="T176" s="267"/>
      <c r="U176" s="267" t="s">
        <v>122</v>
      </c>
      <c r="V176" s="267"/>
      <c r="W176" s="267" t="s">
        <v>122</v>
      </c>
      <c r="X176" s="267"/>
      <c r="Z176" s="267"/>
      <c r="AA176" s="267" t="s">
        <v>122</v>
      </c>
      <c r="AB176" s="267"/>
    </row>
  </sheetData>
  <mergeCells count="654">
    <mergeCell ref="W133:X133"/>
    <mergeCell ref="Y133:Z133"/>
    <mergeCell ref="C156:R156"/>
    <mergeCell ref="S156:T156"/>
    <mergeCell ref="U156:V156"/>
    <mergeCell ref="W156:X156"/>
    <mergeCell ref="Y156:Z156"/>
    <mergeCell ref="AA156:AB156"/>
    <mergeCell ref="C154:R154"/>
    <mergeCell ref="S154:T154"/>
    <mergeCell ref="U154:V154"/>
    <mergeCell ref="W154:X154"/>
    <mergeCell ref="Y154:Z154"/>
    <mergeCell ref="AA154:AB154"/>
    <mergeCell ref="C155:R155"/>
    <mergeCell ref="S155:T155"/>
    <mergeCell ref="U155:V155"/>
    <mergeCell ref="W155:X155"/>
    <mergeCell ref="Y155:Z155"/>
    <mergeCell ref="AA155:AB155"/>
    <mergeCell ref="C153:R153"/>
    <mergeCell ref="Y143:Z143"/>
    <mergeCell ref="S142:T142"/>
    <mergeCell ref="S137:T137"/>
    <mergeCell ref="D90:D93"/>
    <mergeCell ref="Y64:Z64"/>
    <mergeCell ref="W66:X66"/>
    <mergeCell ref="W67:X67"/>
    <mergeCell ref="Y66:Z66"/>
    <mergeCell ref="Y67:Z67"/>
    <mergeCell ref="Y105:Z105"/>
    <mergeCell ref="W125:X125"/>
    <mergeCell ref="S126:T126"/>
    <mergeCell ref="Y126:Z126"/>
    <mergeCell ref="W64:X64"/>
    <mergeCell ref="U73:V73"/>
    <mergeCell ref="W73:X73"/>
    <mergeCell ref="Y73:Z73"/>
    <mergeCell ref="U78:V78"/>
    <mergeCell ref="W78:X78"/>
    <mergeCell ref="Y78:Z78"/>
    <mergeCell ref="W76:X76"/>
    <mergeCell ref="Y76:Z76"/>
    <mergeCell ref="D109:D112"/>
    <mergeCell ref="S65:T65"/>
    <mergeCell ref="S105:T105"/>
    <mergeCell ref="W102:X102"/>
    <mergeCell ref="Y102:Z102"/>
    <mergeCell ref="U102:V102"/>
    <mergeCell ref="W105:X105"/>
    <mergeCell ref="S73:T73"/>
    <mergeCell ref="S130:T130"/>
    <mergeCell ref="Y117:Z117"/>
    <mergeCell ref="Y113:Z113"/>
    <mergeCell ref="U107:V107"/>
    <mergeCell ref="W107:X107"/>
    <mergeCell ref="Y107:Z107"/>
    <mergeCell ref="Y114:Z114"/>
    <mergeCell ref="W116:X116"/>
    <mergeCell ref="Y116:Z116"/>
    <mergeCell ref="W113:X113"/>
    <mergeCell ref="S113:T113"/>
    <mergeCell ref="U113:V113"/>
    <mergeCell ref="U116:V116"/>
    <mergeCell ref="W114:X114"/>
    <mergeCell ref="Y75:Z75"/>
    <mergeCell ref="Y121:Z121"/>
    <mergeCell ref="W121:X121"/>
    <mergeCell ref="S123:T123"/>
    <mergeCell ref="W123:X123"/>
    <mergeCell ref="U121:V121"/>
    <mergeCell ref="U117:V117"/>
    <mergeCell ref="W117:X117"/>
    <mergeCell ref="U120:V120"/>
    <mergeCell ref="W120:X120"/>
    <mergeCell ref="U118:V118"/>
    <mergeCell ref="W118:X118"/>
    <mergeCell ref="Y118:Z118"/>
    <mergeCell ref="Y120:Z120"/>
    <mergeCell ref="Y123:Z123"/>
    <mergeCell ref="Y125:Z125"/>
    <mergeCell ref="W152:X152"/>
    <mergeCell ref="S128:T128"/>
    <mergeCell ref="Y162:Z162"/>
    <mergeCell ref="S162:T162"/>
    <mergeCell ref="S158:T158"/>
    <mergeCell ref="S144:T144"/>
    <mergeCell ref="U158:V158"/>
    <mergeCell ref="W158:X158"/>
    <mergeCell ref="W162:X162"/>
    <mergeCell ref="W160:X160"/>
    <mergeCell ref="U142:V142"/>
    <mergeCell ref="S133:T133"/>
    <mergeCell ref="U133:V133"/>
    <mergeCell ref="Y160:Z160"/>
    <mergeCell ref="Y142:Z142"/>
    <mergeCell ref="Y128:Z128"/>
    <mergeCell ref="Y158:Z158"/>
    <mergeCell ref="S160:T160"/>
    <mergeCell ref="U160:V160"/>
    <mergeCell ref="W142:X142"/>
    <mergeCell ref="S135:T135"/>
    <mergeCell ref="U135:V135"/>
    <mergeCell ref="W135:X135"/>
    <mergeCell ref="W106:X106"/>
    <mergeCell ref="Y106:Z106"/>
    <mergeCell ref="AA106:AB106"/>
    <mergeCell ref="U71:V71"/>
    <mergeCell ref="U70:V70"/>
    <mergeCell ref="D74:D77"/>
    <mergeCell ref="D78:D81"/>
    <mergeCell ref="D82:D85"/>
    <mergeCell ref="U76:V76"/>
    <mergeCell ref="S77:T77"/>
    <mergeCell ref="U77:V77"/>
    <mergeCell ref="S82:T82"/>
    <mergeCell ref="U82:V82"/>
    <mergeCell ref="E103:N103"/>
    <mergeCell ref="D105:D108"/>
    <mergeCell ref="W101:X101"/>
    <mergeCell ref="S72:T72"/>
    <mergeCell ref="U72:V72"/>
    <mergeCell ref="AA72:AB72"/>
    <mergeCell ref="S75:T75"/>
    <mergeCell ref="U75:V75"/>
    <mergeCell ref="W75:X75"/>
    <mergeCell ref="Y101:Z101"/>
    <mergeCell ref="U105:V105"/>
    <mergeCell ref="AA71:AB71"/>
    <mergeCell ref="U101:V101"/>
    <mergeCell ref="S114:T114"/>
    <mergeCell ref="U114:V114"/>
    <mergeCell ref="U125:V125"/>
    <mergeCell ref="U123:V123"/>
    <mergeCell ref="U94:V94"/>
    <mergeCell ref="S98:T98"/>
    <mergeCell ref="U98:V98"/>
    <mergeCell ref="S120:T120"/>
    <mergeCell ref="AA124:AB124"/>
    <mergeCell ref="AA119:AB119"/>
    <mergeCell ref="AA120:AB120"/>
    <mergeCell ref="AA121:AB121"/>
    <mergeCell ref="AA123:AB123"/>
    <mergeCell ref="AA125:AB125"/>
    <mergeCell ref="AA75:AB75"/>
    <mergeCell ref="U74:V74"/>
    <mergeCell ref="W74:X74"/>
    <mergeCell ref="Y74:Z74"/>
    <mergeCell ref="AA74:AB74"/>
    <mergeCell ref="W77:X77"/>
    <mergeCell ref="Y77:Z77"/>
    <mergeCell ref="AA77:AB77"/>
    <mergeCell ref="C114:R114"/>
    <mergeCell ref="O86:O89"/>
    <mergeCell ref="U106:V106"/>
    <mergeCell ref="A121:A122"/>
    <mergeCell ref="E35:O35"/>
    <mergeCell ref="E46:O46"/>
    <mergeCell ref="E47:O47"/>
    <mergeCell ref="E48:O48"/>
    <mergeCell ref="O62:R62"/>
    <mergeCell ref="S101:T101"/>
    <mergeCell ref="O113:R113"/>
    <mergeCell ref="S106:T106"/>
    <mergeCell ref="S107:T107"/>
    <mergeCell ref="S108:T108"/>
    <mergeCell ref="S109:T109"/>
    <mergeCell ref="S110:T110"/>
    <mergeCell ref="S111:T111"/>
    <mergeCell ref="Q68:Q69"/>
    <mergeCell ref="D67:R67"/>
    <mergeCell ref="P103:P104"/>
    <mergeCell ref="C117:D117"/>
    <mergeCell ref="E117:R117"/>
    <mergeCell ref="C118:D118"/>
    <mergeCell ref="Q103:Q104"/>
    <mergeCell ref="E115:R115"/>
    <mergeCell ref="C115:D115"/>
    <mergeCell ref="O103:O104"/>
    <mergeCell ref="AC8:AC9"/>
    <mergeCell ref="W8:X8"/>
    <mergeCell ref="U40:V40"/>
    <mergeCell ref="Y40:Z40"/>
    <mergeCell ref="D86:D89"/>
    <mergeCell ref="O102:R102"/>
    <mergeCell ref="U66:V66"/>
    <mergeCell ref="U67:V67"/>
    <mergeCell ref="S66:T66"/>
    <mergeCell ref="C64:P64"/>
    <mergeCell ref="E43:O43"/>
    <mergeCell ref="E59:O59"/>
    <mergeCell ref="C63:P63"/>
    <mergeCell ref="E52:O52"/>
    <mergeCell ref="E49:O49"/>
    <mergeCell ref="S70:T70"/>
    <mergeCell ref="E60:O60"/>
    <mergeCell ref="S102:T102"/>
    <mergeCell ref="E68:N68"/>
    <mergeCell ref="R68:R69"/>
    <mergeCell ref="E17:N17"/>
    <mergeCell ref="E32:N32"/>
    <mergeCell ref="E38:O38"/>
    <mergeCell ref="E39:O39"/>
    <mergeCell ref="AA7:AB7"/>
    <mergeCell ref="AA8:AB8"/>
    <mergeCell ref="AA9:AB9"/>
    <mergeCell ref="O98:O101"/>
    <mergeCell ref="S55:T55"/>
    <mergeCell ref="S74:T74"/>
    <mergeCell ref="O66:R66"/>
    <mergeCell ref="O55:R55"/>
    <mergeCell ref="S64:T64"/>
    <mergeCell ref="U64:V64"/>
    <mergeCell ref="S33:T33"/>
    <mergeCell ref="U33:V33"/>
    <mergeCell ref="E42:O42"/>
    <mergeCell ref="E41:O41"/>
    <mergeCell ref="E44:O44"/>
    <mergeCell ref="E45:O45"/>
    <mergeCell ref="S76:T76"/>
    <mergeCell ref="S9:T9"/>
    <mergeCell ref="S8:T8"/>
    <mergeCell ref="E13:O13"/>
    <mergeCell ref="P68:P69"/>
    <mergeCell ref="E51:O51"/>
    <mergeCell ref="W55:X55"/>
    <mergeCell ref="Y55:Z55"/>
    <mergeCell ref="AD1:AE1"/>
    <mergeCell ref="AD2:AE2"/>
    <mergeCell ref="E2:I2"/>
    <mergeCell ref="E3:I3"/>
    <mergeCell ref="E4:I4"/>
    <mergeCell ref="AD3:AE3"/>
    <mergeCell ref="S6:T6"/>
    <mergeCell ref="U6:V6"/>
    <mergeCell ref="AA6:AB6"/>
    <mergeCell ref="E6:I6"/>
    <mergeCell ref="D1:R1"/>
    <mergeCell ref="W6:X6"/>
    <mergeCell ref="Y6:Z6"/>
    <mergeCell ref="C33:R33"/>
    <mergeCell ref="S7:T7"/>
    <mergeCell ref="U7:V7"/>
    <mergeCell ref="W7:X7"/>
    <mergeCell ref="Y7:Z7"/>
    <mergeCell ref="E14:O14"/>
    <mergeCell ref="E15:O15"/>
    <mergeCell ref="E16:O16"/>
    <mergeCell ref="E5:I5"/>
    <mergeCell ref="E20:O20"/>
    <mergeCell ref="E7:I7"/>
    <mergeCell ref="E8:I8"/>
    <mergeCell ref="E9:I9"/>
    <mergeCell ref="E11:O11"/>
    <mergeCell ref="E10:O10"/>
    <mergeCell ref="E12:O12"/>
    <mergeCell ref="E19:O19"/>
    <mergeCell ref="E18:R18"/>
    <mergeCell ref="O17:R17"/>
    <mergeCell ref="W9:X9"/>
    <mergeCell ref="Y8:Z8"/>
    <mergeCell ref="Y9:Z9"/>
    <mergeCell ref="E30:O30"/>
    <mergeCell ref="E31:O31"/>
    <mergeCell ref="E24:O24"/>
    <mergeCell ref="S17:T17"/>
    <mergeCell ref="U17:V17"/>
    <mergeCell ref="W17:X17"/>
    <mergeCell ref="Y17:Z17"/>
    <mergeCell ref="E25:O25"/>
    <mergeCell ref="U8:V8"/>
    <mergeCell ref="U9:V9"/>
    <mergeCell ref="E29:O29"/>
    <mergeCell ref="O32:R32"/>
    <mergeCell ref="E21:O21"/>
    <mergeCell ref="E22:O22"/>
    <mergeCell ref="E23:O23"/>
    <mergeCell ref="AA73:AB73"/>
    <mergeCell ref="AA76:AB76"/>
    <mergeCell ref="W71:X71"/>
    <mergeCell ref="Y71:Z71"/>
    <mergeCell ref="W32:X32"/>
    <mergeCell ref="Y32:Z32"/>
    <mergeCell ref="W33:X33"/>
    <mergeCell ref="Y33:Z33"/>
    <mergeCell ref="Y56:Z56"/>
    <mergeCell ref="Y70:Z70"/>
    <mergeCell ref="U65:V65"/>
    <mergeCell ref="W65:X65"/>
    <mergeCell ref="E61:O61"/>
    <mergeCell ref="Y62:Z62"/>
    <mergeCell ref="W62:X62"/>
    <mergeCell ref="U62:V62"/>
    <mergeCell ref="S62:T62"/>
    <mergeCell ref="S32:T32"/>
    <mergeCell ref="U32:V32"/>
    <mergeCell ref="U55:V55"/>
    <mergeCell ref="D94:D97"/>
    <mergeCell ref="D98:D101"/>
    <mergeCell ref="Y65:Z65"/>
    <mergeCell ref="W72:X72"/>
    <mergeCell ref="Y72:Z72"/>
    <mergeCell ref="AA17:AB17"/>
    <mergeCell ref="AA32:AB32"/>
    <mergeCell ref="C119:D119"/>
    <mergeCell ref="E119:R119"/>
    <mergeCell ref="S119:T119"/>
    <mergeCell ref="U119:V119"/>
    <mergeCell ref="W119:X119"/>
    <mergeCell ref="Y119:Z119"/>
    <mergeCell ref="AA66:AB66"/>
    <mergeCell ref="AA67:AB67"/>
    <mergeCell ref="E27:O27"/>
    <mergeCell ref="O40:R40"/>
    <mergeCell ref="S40:T40"/>
    <mergeCell ref="E28:O28"/>
    <mergeCell ref="AA70:AB70"/>
    <mergeCell ref="AA101:AB101"/>
    <mergeCell ref="AA64:AB64"/>
    <mergeCell ref="AA65:AB65"/>
    <mergeCell ref="E26:O26"/>
    <mergeCell ref="C124:D124"/>
    <mergeCell ref="E124:R124"/>
    <mergeCell ref="S124:T124"/>
    <mergeCell ref="U124:V124"/>
    <mergeCell ref="W124:X124"/>
    <mergeCell ref="Y124:Z124"/>
    <mergeCell ref="W70:X70"/>
    <mergeCell ref="S67:T67"/>
    <mergeCell ref="S117:T117"/>
    <mergeCell ref="E118:R118"/>
    <mergeCell ref="S118:T118"/>
    <mergeCell ref="C120:D120"/>
    <mergeCell ref="E116:R116"/>
    <mergeCell ref="C116:D116"/>
    <mergeCell ref="O68:O69"/>
    <mergeCell ref="S71:T71"/>
    <mergeCell ref="S121:T121"/>
    <mergeCell ref="C122:D122"/>
    <mergeCell ref="S86:T86"/>
    <mergeCell ref="U86:V86"/>
    <mergeCell ref="S90:T90"/>
    <mergeCell ref="U90:V90"/>
    <mergeCell ref="S94:T94"/>
    <mergeCell ref="S116:T116"/>
    <mergeCell ref="E131:R131"/>
    <mergeCell ref="S131:T131"/>
    <mergeCell ref="U131:V131"/>
    <mergeCell ref="W131:X131"/>
    <mergeCell ref="U126:V126"/>
    <mergeCell ref="W126:X126"/>
    <mergeCell ref="U128:V128"/>
    <mergeCell ref="W128:X128"/>
    <mergeCell ref="C130:D130"/>
    <mergeCell ref="E130:R130"/>
    <mergeCell ref="C129:D129"/>
    <mergeCell ref="E129:R129"/>
    <mergeCell ref="S129:T129"/>
    <mergeCell ref="U129:V129"/>
    <mergeCell ref="W129:X129"/>
    <mergeCell ref="E128:R128"/>
    <mergeCell ref="C126:R126"/>
    <mergeCell ref="C127:D127"/>
    <mergeCell ref="E127:R127"/>
    <mergeCell ref="C142:R142"/>
    <mergeCell ref="AA162:AB162"/>
    <mergeCell ref="H150:O150"/>
    <mergeCell ref="C151:D151"/>
    <mergeCell ref="E151:G151"/>
    <mergeCell ref="H151:O151"/>
    <mergeCell ref="C146:D146"/>
    <mergeCell ref="E146:G146"/>
    <mergeCell ref="H146:O146"/>
    <mergeCell ref="C147:D147"/>
    <mergeCell ref="E147:G147"/>
    <mergeCell ref="C148:D148"/>
    <mergeCell ref="E148:G148"/>
    <mergeCell ref="H148:O148"/>
    <mergeCell ref="U162:V162"/>
    <mergeCell ref="U152:V152"/>
    <mergeCell ref="U144:V144"/>
    <mergeCell ref="W144:X144"/>
    <mergeCell ref="U143:V143"/>
    <mergeCell ref="W143:X143"/>
    <mergeCell ref="Y144:Z144"/>
    <mergeCell ref="S152:T152"/>
    <mergeCell ref="AA133:AB133"/>
    <mergeCell ref="AA142:AB142"/>
    <mergeCell ref="AA143:AB143"/>
    <mergeCell ref="Y152:Z152"/>
    <mergeCell ref="H160:Q160"/>
    <mergeCell ref="AA144:AB144"/>
    <mergeCell ref="AA152:AB152"/>
    <mergeCell ref="AA158:AB158"/>
    <mergeCell ref="AA160:AB160"/>
    <mergeCell ref="H147:O147"/>
    <mergeCell ref="C143:R143"/>
    <mergeCell ref="S143:T143"/>
    <mergeCell ref="C150:D150"/>
    <mergeCell ref="E150:G150"/>
    <mergeCell ref="C134:R134"/>
    <mergeCell ref="C133:R133"/>
    <mergeCell ref="C144:R144"/>
    <mergeCell ref="H149:O149"/>
    <mergeCell ref="C135:D135"/>
    <mergeCell ref="E135:R135"/>
    <mergeCell ref="C137:D137"/>
    <mergeCell ref="E137:R137"/>
    <mergeCell ref="C140:N140"/>
    <mergeCell ref="O140:R140"/>
    <mergeCell ref="AA33:AB33"/>
    <mergeCell ref="AA40:AB40"/>
    <mergeCell ref="AA55:AB55"/>
    <mergeCell ref="AA56:AB56"/>
    <mergeCell ref="C65:P65"/>
    <mergeCell ref="Y131:Z131"/>
    <mergeCell ref="AA131:AB131"/>
    <mergeCell ref="C132:D132"/>
    <mergeCell ref="E132:R132"/>
    <mergeCell ref="S132:T132"/>
    <mergeCell ref="C128:D128"/>
    <mergeCell ref="O125:R125"/>
    <mergeCell ref="Y129:Z129"/>
    <mergeCell ref="W40:X40"/>
    <mergeCell ref="S125:T125"/>
    <mergeCell ref="E122:R122"/>
    <mergeCell ref="C123:D123"/>
    <mergeCell ref="E123:R123"/>
    <mergeCell ref="O121:R121"/>
    <mergeCell ref="W59:X59"/>
    <mergeCell ref="AA57:AB57"/>
    <mergeCell ref="AA59:AB59"/>
    <mergeCell ref="C131:D131"/>
    <mergeCell ref="Y57:Z57"/>
    <mergeCell ref="Y59:Z59"/>
    <mergeCell ref="AA62:AB62"/>
    <mergeCell ref="D53:P53"/>
    <mergeCell ref="D54:P54"/>
    <mergeCell ref="U59:V59"/>
    <mergeCell ref="S59:T59"/>
    <mergeCell ref="S56:T56"/>
    <mergeCell ref="U56:V56"/>
    <mergeCell ref="W56:X56"/>
    <mergeCell ref="S57:T57"/>
    <mergeCell ref="U57:V57"/>
    <mergeCell ref="W57:X57"/>
    <mergeCell ref="C56:R56"/>
    <mergeCell ref="C57:R57"/>
    <mergeCell ref="AA126:AB126"/>
    <mergeCell ref="AA102:AB102"/>
    <mergeCell ref="AA105:AB105"/>
    <mergeCell ref="AA113:AB113"/>
    <mergeCell ref="AA114:AB114"/>
    <mergeCell ref="AA116:AB116"/>
    <mergeCell ref="AA117:AB117"/>
    <mergeCell ref="AA118:AB118"/>
    <mergeCell ref="AA107:AB107"/>
    <mergeCell ref="AA128:AB128"/>
    <mergeCell ref="AA129:AB129"/>
    <mergeCell ref="AA130:AB130"/>
    <mergeCell ref="W130:X130"/>
    <mergeCell ref="Y130:Z130"/>
    <mergeCell ref="U130:V130"/>
    <mergeCell ref="W132:X132"/>
    <mergeCell ref="Y132:Z132"/>
    <mergeCell ref="AA132:AB132"/>
    <mergeCell ref="U132:V132"/>
    <mergeCell ref="S78:T78"/>
    <mergeCell ref="AA78:AB78"/>
    <mergeCell ref="S80:T80"/>
    <mergeCell ref="U80:V80"/>
    <mergeCell ref="W80:X80"/>
    <mergeCell ref="Y80:Z80"/>
    <mergeCell ref="AA80:AB80"/>
    <mergeCell ref="S79:T79"/>
    <mergeCell ref="U79:V79"/>
    <mergeCell ref="W79:X79"/>
    <mergeCell ref="Y79:Z79"/>
    <mergeCell ref="AA79:AB79"/>
    <mergeCell ref="W82:X82"/>
    <mergeCell ref="Y82:Z82"/>
    <mergeCell ref="AA82:AB82"/>
    <mergeCell ref="S81:T81"/>
    <mergeCell ref="U81:V81"/>
    <mergeCell ref="W81:X81"/>
    <mergeCell ref="Y81:Z81"/>
    <mergeCell ref="AA81:AB81"/>
    <mergeCell ref="S84:T84"/>
    <mergeCell ref="U84:V84"/>
    <mergeCell ref="W84:X84"/>
    <mergeCell ref="Y84:Z84"/>
    <mergeCell ref="AA84:AB84"/>
    <mergeCell ref="S83:T83"/>
    <mergeCell ref="U83:V83"/>
    <mergeCell ref="W83:X83"/>
    <mergeCell ref="Y83:Z83"/>
    <mergeCell ref="AA83:AB83"/>
    <mergeCell ref="W86:X86"/>
    <mergeCell ref="Y86:Z86"/>
    <mergeCell ref="AA86:AB86"/>
    <mergeCell ref="S85:T85"/>
    <mergeCell ref="U85:V85"/>
    <mergeCell ref="W85:X85"/>
    <mergeCell ref="Y85:Z85"/>
    <mergeCell ref="AA85:AB85"/>
    <mergeCell ref="S88:T88"/>
    <mergeCell ref="U88:V88"/>
    <mergeCell ref="W88:X88"/>
    <mergeCell ref="Y88:Z88"/>
    <mergeCell ref="AA88:AB88"/>
    <mergeCell ref="S87:T87"/>
    <mergeCell ref="U87:V87"/>
    <mergeCell ref="W87:X87"/>
    <mergeCell ref="Y87:Z87"/>
    <mergeCell ref="AA87:AB87"/>
    <mergeCell ref="W90:X90"/>
    <mergeCell ref="Y90:Z90"/>
    <mergeCell ref="AA90:AB90"/>
    <mergeCell ref="S89:T89"/>
    <mergeCell ref="U89:V89"/>
    <mergeCell ref="W89:X89"/>
    <mergeCell ref="Y89:Z89"/>
    <mergeCell ref="AA89:AB89"/>
    <mergeCell ref="S92:T92"/>
    <mergeCell ref="U92:V92"/>
    <mergeCell ref="W92:X92"/>
    <mergeCell ref="Y92:Z92"/>
    <mergeCell ref="AA92:AB92"/>
    <mergeCell ref="S91:T91"/>
    <mergeCell ref="U91:V91"/>
    <mergeCell ref="W91:X91"/>
    <mergeCell ref="Y91:Z91"/>
    <mergeCell ref="AA91:AB91"/>
    <mergeCell ref="W94:X94"/>
    <mergeCell ref="Y94:Z94"/>
    <mergeCell ref="AA94:AB94"/>
    <mergeCell ref="S93:T93"/>
    <mergeCell ref="U93:V93"/>
    <mergeCell ref="W93:X93"/>
    <mergeCell ref="Y93:Z93"/>
    <mergeCell ref="AA93:AB93"/>
    <mergeCell ref="S96:T96"/>
    <mergeCell ref="U96:V96"/>
    <mergeCell ref="W96:X96"/>
    <mergeCell ref="Y96:Z96"/>
    <mergeCell ref="AA96:AB96"/>
    <mergeCell ref="S95:T95"/>
    <mergeCell ref="U95:V95"/>
    <mergeCell ref="W95:X95"/>
    <mergeCell ref="Y95:Z95"/>
    <mergeCell ref="AA95:AB95"/>
    <mergeCell ref="W98:X98"/>
    <mergeCell ref="Y98:Z98"/>
    <mergeCell ref="AA98:AB98"/>
    <mergeCell ref="S97:T97"/>
    <mergeCell ref="U97:V97"/>
    <mergeCell ref="W97:X97"/>
    <mergeCell ref="Y97:Z97"/>
    <mergeCell ref="AA97:AB97"/>
    <mergeCell ref="S100:T100"/>
    <mergeCell ref="U100:V100"/>
    <mergeCell ref="W100:X100"/>
    <mergeCell ref="Y100:Z100"/>
    <mergeCell ref="AA100:AB100"/>
    <mergeCell ref="S99:T99"/>
    <mergeCell ref="U99:V99"/>
    <mergeCell ref="W99:X99"/>
    <mergeCell ref="Y99:Z99"/>
    <mergeCell ref="AA99:AB99"/>
    <mergeCell ref="W109:X109"/>
    <mergeCell ref="Y109:Z109"/>
    <mergeCell ref="AA109:AB109"/>
    <mergeCell ref="U108:V108"/>
    <mergeCell ref="W108:X108"/>
    <mergeCell ref="Y108:Z108"/>
    <mergeCell ref="AA108:AB108"/>
    <mergeCell ref="O70:O73"/>
    <mergeCell ref="O109:O112"/>
    <mergeCell ref="O105:O108"/>
    <mergeCell ref="S112:T112"/>
    <mergeCell ref="U112:V112"/>
    <mergeCell ref="W112:X112"/>
    <mergeCell ref="Y112:Z112"/>
    <mergeCell ref="AA112:AB112"/>
    <mergeCell ref="U111:V111"/>
    <mergeCell ref="W111:X111"/>
    <mergeCell ref="Y111:Z111"/>
    <mergeCell ref="AA111:AB111"/>
    <mergeCell ref="U110:V110"/>
    <mergeCell ref="W110:X110"/>
    <mergeCell ref="Y110:Z110"/>
    <mergeCell ref="AA110:AB110"/>
    <mergeCell ref="U109:V109"/>
    <mergeCell ref="E36:O36"/>
    <mergeCell ref="E37:O37"/>
    <mergeCell ref="E34:N34"/>
    <mergeCell ref="E120:R120"/>
    <mergeCell ref="D70:D73"/>
    <mergeCell ref="R103:R104"/>
    <mergeCell ref="C158:R158"/>
    <mergeCell ref="C160:G160"/>
    <mergeCell ref="C162:R162"/>
    <mergeCell ref="E50:O50"/>
    <mergeCell ref="E40:N40"/>
    <mergeCell ref="C55:N55"/>
    <mergeCell ref="C58:R58"/>
    <mergeCell ref="C62:N62"/>
    <mergeCell ref="C66:N66"/>
    <mergeCell ref="E121:N121"/>
    <mergeCell ref="C125:N125"/>
    <mergeCell ref="C121:D121"/>
    <mergeCell ref="C141:R141"/>
    <mergeCell ref="C145:R145"/>
    <mergeCell ref="C161:R161"/>
    <mergeCell ref="C157:R157"/>
    <mergeCell ref="O94:O97"/>
    <mergeCell ref="O90:O93"/>
    <mergeCell ref="O82:O85"/>
    <mergeCell ref="O78:O81"/>
    <mergeCell ref="O74:O77"/>
    <mergeCell ref="C149:D149"/>
    <mergeCell ref="E149:G149"/>
    <mergeCell ref="Y135:Z135"/>
    <mergeCell ref="AA135:AB135"/>
    <mergeCell ref="C136:D136"/>
    <mergeCell ref="E136:R136"/>
    <mergeCell ref="S136:T136"/>
    <mergeCell ref="U136:V136"/>
    <mergeCell ref="W136:X136"/>
    <mergeCell ref="Y136:Z136"/>
    <mergeCell ref="AA136:AB136"/>
    <mergeCell ref="U137:V137"/>
    <mergeCell ref="W137:X137"/>
    <mergeCell ref="Y137:Z137"/>
    <mergeCell ref="AA137:AB137"/>
    <mergeCell ref="C138:D138"/>
    <mergeCell ref="E138:R138"/>
    <mergeCell ref="S138:T138"/>
    <mergeCell ref="U138:V138"/>
    <mergeCell ref="W138:X138"/>
    <mergeCell ref="Y138:Z138"/>
    <mergeCell ref="AA138:AB138"/>
    <mergeCell ref="S140:T140"/>
    <mergeCell ref="U140:V140"/>
    <mergeCell ref="W140:X140"/>
    <mergeCell ref="Y140:Z140"/>
    <mergeCell ref="AA140:AB140"/>
    <mergeCell ref="C139:D139"/>
    <mergeCell ref="E139:R139"/>
    <mergeCell ref="S139:T139"/>
    <mergeCell ref="U139:V139"/>
    <mergeCell ref="W139:X139"/>
    <mergeCell ref="Y139:Z139"/>
    <mergeCell ref="AA139:AB139"/>
  </mergeCells>
  <phoneticPr fontId="0" type="noConversion"/>
  <dataValidations count="9">
    <dataValidation type="list" allowBlank="1" showInputMessage="1" showErrorMessage="1" sqref="H160 I159:Q159">
      <formula1>Activity</formula1>
    </dataValidation>
    <dataValidation type="list" allowBlank="1" showInputMessage="1" showErrorMessage="1" sqref="D128 C128:C132">
      <formula1>Commodity</formula1>
    </dataValidation>
    <dataValidation type="list" allowBlank="1" showInputMessage="1" showErrorMessage="1" sqref="C70:C101 C105:C112">
      <formula1>Travel</formula1>
    </dataValidation>
    <dataValidation type="list" allowBlank="1" showInputMessage="1" showErrorMessage="1" sqref="E60:O61">
      <formula1>Fabrication</formula1>
    </dataValidation>
    <dataValidation type="list" allowBlank="1" showInputMessage="1" showErrorMessage="1" sqref="E28:O31">
      <formula1>Student</formula1>
    </dataValidation>
    <dataValidation showDropDown="1" showInputMessage="1" showErrorMessage="1" sqref="D12"/>
    <dataValidation type="list" allowBlank="1" showInputMessage="1" showErrorMessage="1" sqref="E12:O16">
      <formula1>SeniorPersonnel1</formula1>
    </dataValidation>
    <dataValidation type="list" allowBlank="1" showInputMessage="1" showErrorMessage="1" sqref="E20:O25">
      <formula1>OtherPersonnel</formula1>
    </dataValidation>
    <dataValidation type="list" allowBlank="1" showInputMessage="1" showErrorMessage="1" sqref="C116:C121">
      <formula1>Contractual</formula1>
    </dataValidation>
  </dataValidations>
  <printOptions horizontalCentered="1"/>
  <pageMargins left="0.25" right="0.25" top="0.75" bottom="0.75" header="0.3" footer="0.3"/>
  <pageSetup scale="10" orientation="portrait" r:id="rId1"/>
  <headerFooter alignWithMargins="0">
    <oddHeader xml:space="preserve">&amp;C&amp;"Arial,Bold"&amp;14
UNIVERSITY OF ALASKA FAIRBANKS&amp;16
</oddHeader>
  </headerFooter>
  <ignoredErrors>
    <ignoredError sqref="O102:R102 T46:T47 V46:V47 X46:X47 Z46:Z47 S66:S67 U66:U67 W66:W67 Y66:Y67 R160 T152 AC157 AD102:AD104 AC103:AC104 AC141 T114 AC145:AC146 AC159 AC161 T162 T160 S161:Z161 T158 S159:Z159 S144:Z144 S145:Z146 S133:Z133 S125:Z125 S126:Z126 S121:Z121 S113:Z113 S102:Z102 S141:Z142 T24:Z25 S157:Z157 T12:Z12 R12 X35 Z35 V35 T35 V18:Z20 C17:C19 T20:U20 Z42 X42 V42 T42 T28:Z28 R28 Z49 X49 V49 T49 V60:Z60 T60 R60 Y64 W64 U64 S64 S122:Z123 AC122 S103:Z104 T70 T105 V105 V70 X70 X105 Z70 Z105"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x14:formula1>
            <xm:f>'List selections - DO NOT DELETE'!$A$138:$A$150</xm:f>
          </x14:formula1>
          <xm:sqref>D28:D31</xm:sqref>
        </x14:dataValidation>
        <x14:dataValidation type="list" allowBlank="1" showInputMessage="1">
          <x14:formula1>
            <xm:f>'List selections - DO NOT DELETE'!$A$159:$A$177</xm:f>
          </x14:formula1>
          <xm:sqref>P28:P31</xm:sqref>
        </x14:dataValidation>
        <x14:dataValidation type="list" allowBlank="1" showInputMessage="1" showErrorMessage="1">
          <x14:formula1>
            <xm:f>'List selections - DO NOT DELETE'!$A$126:$A$135</xm:f>
          </x14:formula1>
          <xm:sqref>C135:D139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pageSetUpPr fitToPage="1"/>
  </sheetPr>
  <dimension ref="A1:AE188"/>
  <sheetViews>
    <sheetView topLeftCell="D1" workbookViewId="0">
      <pane ySplit="8" topLeftCell="A139" activePane="bottomLeft" state="frozen"/>
      <selection pane="bottomLeft" activeCell="AA165" sqref="AA165:AB165"/>
    </sheetView>
  </sheetViews>
  <sheetFormatPr defaultColWidth="20.83203125" defaultRowHeight="17.100000000000001" customHeight="1"/>
  <cols>
    <col min="1" max="1" width="8" style="49" customWidth="1"/>
    <col min="2" max="2" width="2" style="49" customWidth="1"/>
    <col min="3" max="3" width="33.1640625" style="38" customWidth="1"/>
    <col min="4" max="4" width="33.83203125" style="38" customWidth="1"/>
    <col min="5" max="9" width="6" style="38" bestFit="1" customWidth="1"/>
    <col min="10" max="14" width="6" style="38" customWidth="1"/>
    <col min="15" max="15" width="18.33203125" style="38" customWidth="1"/>
    <col min="16" max="16" width="13" style="38" customWidth="1"/>
    <col min="17" max="17" width="11.33203125" style="38" customWidth="1"/>
    <col min="18" max="18" width="14.33203125" style="38" customWidth="1"/>
    <col min="19" max="19" width="6.83203125" style="268" customWidth="1"/>
    <col min="20" max="20" width="11.83203125" style="268" customWidth="1"/>
    <col min="21" max="21" width="6.83203125" style="70" customWidth="1"/>
    <col min="22" max="22" width="11.83203125" style="268" customWidth="1"/>
    <col min="23" max="23" width="6.83203125" style="70" customWidth="1"/>
    <col min="24" max="24" width="11.83203125" style="268" customWidth="1"/>
    <col min="25" max="25" width="6.83203125" style="70" customWidth="1"/>
    <col min="26" max="26" width="11.83203125" style="268" customWidth="1"/>
    <col min="27" max="27" width="6.83203125" style="70" customWidth="1"/>
    <col min="28" max="28" width="11.83203125" style="268" customWidth="1"/>
    <col min="29" max="29" width="14.83203125" style="70" customWidth="1"/>
    <col min="30" max="30" width="4.33203125" style="79" customWidth="1"/>
    <col min="31" max="31" width="4.33203125" style="38" customWidth="1"/>
    <col min="32" max="16384" width="20.83203125" style="38"/>
  </cols>
  <sheetData>
    <row r="1" spans="1:31" s="51" customFormat="1" ht="17.25" customHeight="1">
      <c r="A1" s="78"/>
      <c r="B1" s="78"/>
      <c r="C1" s="82" t="s">
        <v>177</v>
      </c>
      <c r="D1" s="619"/>
      <c r="E1" s="619"/>
      <c r="F1" s="619"/>
      <c r="G1" s="619"/>
      <c r="H1" s="619"/>
      <c r="I1" s="619"/>
      <c r="J1" s="619"/>
      <c r="K1" s="619"/>
      <c r="L1" s="619"/>
      <c r="M1" s="619"/>
      <c r="N1" s="619"/>
      <c r="O1" s="619"/>
      <c r="P1" s="619"/>
      <c r="Q1" s="619"/>
      <c r="R1" s="619"/>
      <c r="S1" s="529"/>
      <c r="T1" s="529"/>
      <c r="U1" s="529"/>
      <c r="V1" s="529"/>
      <c r="W1" s="529"/>
      <c r="X1" s="529"/>
      <c r="Y1" s="529"/>
      <c r="Z1" s="529"/>
      <c r="AA1" s="529"/>
      <c r="AB1" s="529"/>
      <c r="AC1" s="529"/>
      <c r="AD1" s="694"/>
      <c r="AE1" s="758"/>
    </row>
    <row r="2" spans="1:31" s="51" customFormat="1" ht="17.25" customHeight="1">
      <c r="A2" s="78"/>
      <c r="B2" s="78"/>
      <c r="C2" s="82" t="s">
        <v>181</v>
      </c>
      <c r="D2" s="82"/>
      <c r="E2" s="619"/>
      <c r="F2" s="619"/>
      <c r="G2" s="619"/>
      <c r="H2" s="619"/>
      <c r="I2" s="619"/>
      <c r="J2" s="82"/>
      <c r="K2" s="82"/>
      <c r="L2" s="82"/>
      <c r="M2" s="82"/>
      <c r="N2" s="82"/>
      <c r="O2" s="82"/>
      <c r="P2" s="496"/>
      <c r="Q2" s="496"/>
      <c r="R2" s="496"/>
      <c r="S2" s="46"/>
      <c r="T2" s="498"/>
      <c r="U2" s="46"/>
      <c r="V2" s="46"/>
      <c r="W2" s="98"/>
      <c r="X2" s="9"/>
      <c r="Y2" s="98"/>
      <c r="Z2" s="9"/>
      <c r="AA2" s="98"/>
      <c r="AB2" s="9"/>
      <c r="AD2" s="694"/>
      <c r="AE2" s="758"/>
    </row>
    <row r="3" spans="1:31" s="51" customFormat="1" ht="17.25" customHeight="1">
      <c r="A3" s="78"/>
      <c r="B3" s="78"/>
      <c r="C3" s="79" t="s">
        <v>179</v>
      </c>
      <c r="D3" s="238"/>
      <c r="E3" s="619"/>
      <c r="F3" s="619"/>
      <c r="G3" s="619"/>
      <c r="H3" s="619"/>
      <c r="I3" s="619"/>
      <c r="J3" s="82"/>
      <c r="K3" s="82"/>
      <c r="L3" s="82"/>
      <c r="M3" s="82"/>
      <c r="N3" s="82"/>
      <c r="O3" s="82"/>
      <c r="P3" s="496"/>
      <c r="S3" s="101"/>
      <c r="T3" s="101"/>
      <c r="U3" s="101"/>
      <c r="V3" s="101"/>
      <c r="W3" s="101"/>
      <c r="X3" s="101"/>
      <c r="Y3" s="101"/>
      <c r="Z3" s="101"/>
      <c r="AA3" s="101"/>
      <c r="AB3" s="101"/>
      <c r="AD3" s="694"/>
      <c r="AE3" s="758"/>
    </row>
    <row r="4" spans="1:31" s="51" customFormat="1" ht="17.25" customHeight="1">
      <c r="A4" s="78"/>
      <c r="B4" s="78"/>
      <c r="C4" s="99" t="s">
        <v>180</v>
      </c>
      <c r="D4" s="103"/>
      <c r="E4" s="619"/>
      <c r="F4" s="619"/>
      <c r="G4" s="619"/>
      <c r="H4" s="619"/>
      <c r="I4" s="619"/>
      <c r="J4" s="82"/>
      <c r="K4" s="82"/>
      <c r="L4" s="82"/>
      <c r="M4" s="82"/>
      <c r="N4" s="82"/>
      <c r="O4" s="79"/>
      <c r="P4" s="496"/>
      <c r="Q4" s="496"/>
      <c r="R4" s="496"/>
      <c r="T4" s="498"/>
      <c r="AD4" s="102"/>
    </row>
    <row r="5" spans="1:31" s="51" customFormat="1" ht="17.25" customHeight="1">
      <c r="A5" s="78"/>
      <c r="B5" s="78"/>
      <c r="C5" s="99" t="s">
        <v>0</v>
      </c>
      <c r="D5" s="245">
        <f>AC170</f>
        <v>0</v>
      </c>
      <c r="E5" s="619"/>
      <c r="F5" s="619"/>
      <c r="G5" s="619"/>
      <c r="H5" s="619"/>
      <c r="I5" s="619"/>
      <c r="J5" s="82"/>
      <c r="K5" s="82"/>
      <c r="L5" s="82"/>
      <c r="M5" s="82"/>
      <c r="N5" s="82"/>
      <c r="O5" s="79"/>
      <c r="P5" s="79"/>
      <c r="Q5" s="79"/>
      <c r="AD5" s="102"/>
    </row>
    <row r="6" spans="1:31" s="51" customFormat="1" ht="17.25" customHeight="1">
      <c r="A6" s="78"/>
      <c r="B6" s="78"/>
      <c r="C6" s="51" t="s">
        <v>80</v>
      </c>
      <c r="D6" s="503"/>
      <c r="E6" s="761"/>
      <c r="F6" s="761"/>
      <c r="G6" s="761"/>
      <c r="H6" s="761"/>
      <c r="I6" s="761"/>
      <c r="J6" s="269"/>
      <c r="K6" s="269"/>
      <c r="L6" s="269"/>
      <c r="M6" s="269"/>
      <c r="N6" s="269"/>
      <c r="O6" s="79"/>
      <c r="P6" s="79"/>
      <c r="Q6" s="79"/>
      <c r="S6" s="671" t="s">
        <v>7</v>
      </c>
      <c r="T6" s="671"/>
      <c r="U6" s="671" t="s">
        <v>8</v>
      </c>
      <c r="V6" s="671"/>
      <c r="W6" s="671" t="s">
        <v>370</v>
      </c>
      <c r="X6" s="671"/>
      <c r="Y6" s="671" t="s">
        <v>374</v>
      </c>
      <c r="Z6" s="671"/>
      <c r="AA6" s="671" t="s">
        <v>375</v>
      </c>
      <c r="AB6" s="671"/>
      <c r="AC6" s="81" t="s">
        <v>421</v>
      </c>
      <c r="AD6" s="102"/>
    </row>
    <row r="7" spans="1:31" s="51" customFormat="1" ht="17.25" customHeight="1">
      <c r="A7" s="78"/>
      <c r="B7" s="78"/>
      <c r="C7" s="500" t="s">
        <v>176</v>
      </c>
      <c r="D7" s="504"/>
      <c r="E7" s="619"/>
      <c r="F7" s="619"/>
      <c r="G7" s="619"/>
      <c r="H7" s="619"/>
      <c r="I7" s="619"/>
      <c r="J7" s="82"/>
      <c r="K7" s="82"/>
      <c r="L7" s="82"/>
      <c r="M7" s="82"/>
      <c r="N7" s="82"/>
      <c r="O7" s="99"/>
      <c r="P7" s="99"/>
      <c r="Q7" s="99"/>
      <c r="R7" s="79"/>
      <c r="S7" s="638">
        <v>41090</v>
      </c>
      <c r="T7" s="638"/>
      <c r="U7" s="638">
        <v>41455</v>
      </c>
      <c r="V7" s="638"/>
      <c r="W7" s="638">
        <v>41820</v>
      </c>
      <c r="X7" s="638"/>
      <c r="Y7" s="638">
        <v>42185</v>
      </c>
      <c r="Z7" s="638"/>
      <c r="AA7" s="638">
        <v>42551</v>
      </c>
      <c r="AB7" s="638"/>
      <c r="AC7" s="246">
        <f>D4</f>
        <v>0</v>
      </c>
      <c r="AD7" s="102"/>
    </row>
    <row r="8" spans="1:31" s="78" customFormat="1" ht="17.25" customHeight="1">
      <c r="C8" s="247"/>
      <c r="D8" s="248"/>
      <c r="E8" s="656"/>
      <c r="F8" s="656"/>
      <c r="G8" s="656"/>
      <c r="H8" s="656"/>
      <c r="I8" s="656"/>
      <c r="J8" s="85"/>
      <c r="K8" s="85"/>
      <c r="L8" s="85"/>
      <c r="M8" s="85"/>
      <c r="N8" s="85"/>
      <c r="O8" s="248"/>
      <c r="P8" s="248"/>
      <c r="Q8" s="248"/>
      <c r="R8" s="86"/>
      <c r="S8" s="724" t="s">
        <v>171</v>
      </c>
      <c r="T8" s="740"/>
      <c r="U8" s="724" t="s">
        <v>172</v>
      </c>
      <c r="V8" s="740"/>
      <c r="W8" s="724" t="s">
        <v>173</v>
      </c>
      <c r="X8" s="740"/>
      <c r="Y8" s="724" t="s">
        <v>123</v>
      </c>
      <c r="Z8" s="740"/>
      <c r="AA8" s="724" t="s">
        <v>124</v>
      </c>
      <c r="AB8" s="740"/>
      <c r="AC8" s="683" t="s">
        <v>301</v>
      </c>
      <c r="AD8" s="249"/>
    </row>
    <row r="9" spans="1:31" s="51" customFormat="1" ht="21.75" customHeight="1">
      <c r="A9" s="78" t="s">
        <v>302</v>
      </c>
      <c r="B9" s="78"/>
      <c r="C9" s="112" t="s">
        <v>116</v>
      </c>
      <c r="D9" s="113"/>
      <c r="E9" s="640"/>
      <c r="F9" s="640"/>
      <c r="G9" s="640"/>
      <c r="H9" s="640"/>
      <c r="I9" s="640"/>
      <c r="J9" s="113"/>
      <c r="K9" s="113"/>
      <c r="L9" s="113"/>
      <c r="M9" s="113"/>
      <c r="N9" s="113"/>
      <c r="O9" s="113"/>
      <c r="P9" s="113"/>
      <c r="Q9" s="113"/>
      <c r="R9" s="31"/>
      <c r="S9" s="672" t="s">
        <v>183</v>
      </c>
      <c r="T9" s="741"/>
      <c r="U9" s="672" t="s">
        <v>183</v>
      </c>
      <c r="V9" s="741"/>
      <c r="W9" s="672" t="s">
        <v>183</v>
      </c>
      <c r="X9" s="741"/>
      <c r="Y9" s="672" t="s">
        <v>183</v>
      </c>
      <c r="Z9" s="741"/>
      <c r="AA9" s="672" t="s">
        <v>183</v>
      </c>
      <c r="AB9" s="741"/>
      <c r="AC9" s="760"/>
      <c r="AD9" s="114"/>
    </row>
    <row r="10" spans="1:31" s="51" customFormat="1" ht="32.1" customHeight="1">
      <c r="A10" s="78">
        <v>1000</v>
      </c>
      <c r="B10" s="78"/>
      <c r="C10" s="115" t="s">
        <v>45</v>
      </c>
      <c r="D10" s="79"/>
      <c r="E10" s="642"/>
      <c r="F10" s="752"/>
      <c r="G10" s="752"/>
      <c r="H10" s="752"/>
      <c r="I10" s="752"/>
      <c r="J10" s="752"/>
      <c r="K10" s="752"/>
      <c r="L10" s="752"/>
      <c r="M10" s="752"/>
      <c r="N10" s="752"/>
      <c r="O10" s="752"/>
      <c r="P10" s="81" t="s">
        <v>182</v>
      </c>
      <c r="Q10" s="81" t="s">
        <v>174</v>
      </c>
      <c r="R10" s="87" t="s">
        <v>355</v>
      </c>
      <c r="S10" s="116"/>
      <c r="T10" s="117"/>
      <c r="U10" s="116"/>
      <c r="V10" s="117"/>
      <c r="W10" s="116"/>
      <c r="X10" s="117"/>
      <c r="Y10" s="116"/>
      <c r="Z10" s="117"/>
      <c r="AA10" s="116"/>
      <c r="AB10" s="117"/>
      <c r="AC10" s="121"/>
      <c r="AD10" s="102"/>
    </row>
    <row r="11" spans="1:31" s="51" customFormat="1" ht="15" customHeight="1">
      <c r="A11" s="78"/>
      <c r="B11" s="78"/>
      <c r="C11" s="10" t="s">
        <v>178</v>
      </c>
      <c r="D11" s="70" t="s">
        <v>336</v>
      </c>
      <c r="E11" s="759"/>
      <c r="F11" s="759"/>
      <c r="G11" s="759"/>
      <c r="H11" s="759"/>
      <c r="I11" s="759"/>
      <c r="J11" s="759"/>
      <c r="K11" s="759"/>
      <c r="L11" s="759"/>
      <c r="M11" s="759"/>
      <c r="N11" s="759"/>
      <c r="O11" s="759"/>
      <c r="P11" s="118"/>
      <c r="Q11" s="95"/>
      <c r="R11" s="119"/>
      <c r="S11" s="120"/>
      <c r="T11" s="117"/>
      <c r="U11" s="120"/>
      <c r="V11" s="117"/>
      <c r="W11" s="120"/>
      <c r="X11" s="117"/>
      <c r="Y11" s="120"/>
      <c r="Z11" s="117"/>
      <c r="AA11" s="120"/>
      <c r="AB11" s="117"/>
      <c r="AC11" s="121"/>
      <c r="AD11" s="102"/>
    </row>
    <row r="12" spans="1:31" ht="15" customHeight="1">
      <c r="C12" s="122">
        <f>S12+U12+W12+Y12+AA12</f>
        <v>0</v>
      </c>
      <c r="D12" s="70">
        <f>D2</f>
        <v>0</v>
      </c>
      <c r="E12" s="634" t="s">
        <v>337</v>
      </c>
      <c r="F12" s="756"/>
      <c r="G12" s="756"/>
      <c r="H12" s="756"/>
      <c r="I12" s="756"/>
      <c r="J12" s="756"/>
      <c r="K12" s="756"/>
      <c r="L12" s="756"/>
      <c r="M12" s="756"/>
      <c r="N12" s="756"/>
      <c r="O12" s="756"/>
      <c r="P12" s="123">
        <v>0</v>
      </c>
      <c r="Q12" s="124">
        <f t="shared" ref="Q12" si="0">VLOOKUP(E12,Leave_Benefits,2,0)</f>
        <v>0</v>
      </c>
      <c r="R12" s="71">
        <f t="shared" ref="R12" si="1">VLOOKUP(E12,Leave_Benefits,4,0)</f>
        <v>0</v>
      </c>
      <c r="S12" s="125">
        <v>0</v>
      </c>
      <c r="T12" s="126">
        <f t="shared" ref="T12" si="2">P12*(1+Q12)*(S12)</f>
        <v>0</v>
      </c>
      <c r="U12" s="125">
        <v>0</v>
      </c>
      <c r="V12" s="126">
        <f t="shared" ref="V12" si="3">P12*(1+Q12)*(U12)*R12</f>
        <v>0</v>
      </c>
      <c r="W12" s="125">
        <v>0</v>
      </c>
      <c r="X12" s="126">
        <f t="shared" ref="X12" si="4">P12*(1+Q12)*(W12)*(R12^2)</f>
        <v>0</v>
      </c>
      <c r="Y12" s="125">
        <v>0</v>
      </c>
      <c r="Z12" s="126">
        <f t="shared" ref="Z12" si="5">P12*(1+Q12)*(Y12)*(R12^3)</f>
        <v>0</v>
      </c>
      <c r="AA12" s="125">
        <v>0</v>
      </c>
      <c r="AB12" s="126">
        <f>P12*(1+Q12)*(AA12)*(R12^4)</f>
        <v>0</v>
      </c>
      <c r="AC12" s="127">
        <f>T12+V12+X12+Z12+AB12</f>
        <v>0</v>
      </c>
      <c r="AD12" s="128"/>
    </row>
    <row r="13" spans="1:31" ht="15" customHeight="1">
      <c r="C13" s="122">
        <f t="shared" ref="C13:C16" si="6">S13+U13+W13+Y13+AA13</f>
        <v>0</v>
      </c>
      <c r="D13" s="70"/>
      <c r="E13" s="756" t="s">
        <v>337</v>
      </c>
      <c r="F13" s="756"/>
      <c r="G13" s="756"/>
      <c r="H13" s="756"/>
      <c r="I13" s="756"/>
      <c r="J13" s="756"/>
      <c r="K13" s="756"/>
      <c r="L13" s="756"/>
      <c r="M13" s="756"/>
      <c r="N13" s="756"/>
      <c r="O13" s="756"/>
      <c r="P13" s="123">
        <v>0</v>
      </c>
      <c r="Q13" s="124">
        <f t="shared" ref="Q13:Q16" si="7">VLOOKUP(E13,Leave_Benefits,2,0)</f>
        <v>0</v>
      </c>
      <c r="R13" s="71">
        <f t="shared" ref="R13:R16" si="8">VLOOKUP(E13,Leave_Benefits,4,0)</f>
        <v>0</v>
      </c>
      <c r="S13" s="125">
        <v>0</v>
      </c>
      <c r="T13" s="126">
        <f t="shared" ref="T13:T16" si="9">P13*(1+Q13)*(S13)</f>
        <v>0</v>
      </c>
      <c r="U13" s="125">
        <v>0</v>
      </c>
      <c r="V13" s="126">
        <f t="shared" ref="V13:V16" si="10">P13*(1+Q13)*(U13)*R13</f>
        <v>0</v>
      </c>
      <c r="W13" s="125">
        <v>0</v>
      </c>
      <c r="X13" s="126">
        <f t="shared" ref="X13:X16" si="11">P13*(1+Q13)*(W13)*(R13^2)</f>
        <v>0</v>
      </c>
      <c r="Y13" s="125">
        <v>0</v>
      </c>
      <c r="Z13" s="126">
        <f t="shared" ref="Z13:Z16" si="12">P13*(1+Q13)*(Y13)*(R13^3)</f>
        <v>0</v>
      </c>
      <c r="AA13" s="125">
        <v>0</v>
      </c>
      <c r="AB13" s="126">
        <f t="shared" ref="AB13:AB16" si="13">P13*(1+Q13)*(AA13)*(R13^4)</f>
        <v>0</v>
      </c>
      <c r="AC13" s="127">
        <f t="shared" ref="AC13:AC16" si="14">T13+V13+X13+Z13+AB13</f>
        <v>0</v>
      </c>
      <c r="AD13" s="128"/>
    </row>
    <row r="14" spans="1:31" ht="15" customHeight="1">
      <c r="C14" s="122">
        <f t="shared" si="6"/>
        <v>0</v>
      </c>
      <c r="D14" s="70"/>
      <c r="E14" s="634" t="s">
        <v>337</v>
      </c>
      <c r="F14" s="756"/>
      <c r="G14" s="756"/>
      <c r="H14" s="756"/>
      <c r="I14" s="756"/>
      <c r="J14" s="756"/>
      <c r="K14" s="756"/>
      <c r="L14" s="756"/>
      <c r="M14" s="756"/>
      <c r="N14" s="756"/>
      <c r="O14" s="756"/>
      <c r="P14" s="123">
        <v>0</v>
      </c>
      <c r="Q14" s="124">
        <f t="shared" si="7"/>
        <v>0</v>
      </c>
      <c r="R14" s="71">
        <f t="shared" si="8"/>
        <v>0</v>
      </c>
      <c r="S14" s="125">
        <v>0</v>
      </c>
      <c r="T14" s="126">
        <f t="shared" si="9"/>
        <v>0</v>
      </c>
      <c r="U14" s="125">
        <v>0</v>
      </c>
      <c r="V14" s="126">
        <f t="shared" si="10"/>
        <v>0</v>
      </c>
      <c r="W14" s="125">
        <v>0</v>
      </c>
      <c r="X14" s="126">
        <f t="shared" si="11"/>
        <v>0</v>
      </c>
      <c r="Y14" s="125">
        <v>0</v>
      </c>
      <c r="Z14" s="126">
        <f t="shared" si="12"/>
        <v>0</v>
      </c>
      <c r="AA14" s="125">
        <v>0</v>
      </c>
      <c r="AB14" s="126">
        <f t="shared" si="13"/>
        <v>0</v>
      </c>
      <c r="AC14" s="127">
        <f t="shared" si="14"/>
        <v>0</v>
      </c>
      <c r="AD14" s="128"/>
    </row>
    <row r="15" spans="1:31" ht="15" customHeight="1">
      <c r="C15" s="122">
        <f t="shared" si="6"/>
        <v>0</v>
      </c>
      <c r="D15" s="70"/>
      <c r="E15" s="756" t="s">
        <v>337</v>
      </c>
      <c r="F15" s="756"/>
      <c r="G15" s="756"/>
      <c r="H15" s="756"/>
      <c r="I15" s="756"/>
      <c r="J15" s="756"/>
      <c r="K15" s="756"/>
      <c r="L15" s="756"/>
      <c r="M15" s="756"/>
      <c r="N15" s="756"/>
      <c r="O15" s="756"/>
      <c r="P15" s="123">
        <v>0</v>
      </c>
      <c r="Q15" s="124">
        <f t="shared" si="7"/>
        <v>0</v>
      </c>
      <c r="R15" s="71">
        <f t="shared" si="8"/>
        <v>0</v>
      </c>
      <c r="S15" s="125">
        <v>0</v>
      </c>
      <c r="T15" s="126">
        <f t="shared" si="9"/>
        <v>0</v>
      </c>
      <c r="U15" s="125">
        <v>0</v>
      </c>
      <c r="V15" s="126">
        <f t="shared" si="10"/>
        <v>0</v>
      </c>
      <c r="W15" s="125">
        <v>0</v>
      </c>
      <c r="X15" s="126">
        <f t="shared" si="11"/>
        <v>0</v>
      </c>
      <c r="Y15" s="125">
        <v>0</v>
      </c>
      <c r="Z15" s="126">
        <f t="shared" si="12"/>
        <v>0</v>
      </c>
      <c r="AA15" s="125">
        <v>0</v>
      </c>
      <c r="AB15" s="126">
        <f t="shared" si="13"/>
        <v>0</v>
      </c>
      <c r="AC15" s="127">
        <f t="shared" si="14"/>
        <v>0</v>
      </c>
      <c r="AD15" s="128"/>
    </row>
    <row r="16" spans="1:31" ht="15" customHeight="1">
      <c r="C16" s="122">
        <f t="shared" si="6"/>
        <v>0</v>
      </c>
      <c r="D16" s="70"/>
      <c r="E16" s="634" t="s">
        <v>337</v>
      </c>
      <c r="F16" s="756"/>
      <c r="G16" s="756"/>
      <c r="H16" s="756"/>
      <c r="I16" s="756"/>
      <c r="J16" s="756"/>
      <c r="K16" s="756"/>
      <c r="L16" s="756"/>
      <c r="M16" s="756"/>
      <c r="N16" s="756"/>
      <c r="O16" s="756"/>
      <c r="P16" s="123">
        <v>0</v>
      </c>
      <c r="Q16" s="124">
        <f t="shared" si="7"/>
        <v>0</v>
      </c>
      <c r="R16" s="71">
        <f t="shared" si="8"/>
        <v>0</v>
      </c>
      <c r="S16" s="125">
        <v>0</v>
      </c>
      <c r="T16" s="126">
        <f t="shared" si="9"/>
        <v>0</v>
      </c>
      <c r="U16" s="125">
        <v>0</v>
      </c>
      <c r="V16" s="126">
        <f t="shared" si="10"/>
        <v>0</v>
      </c>
      <c r="W16" s="125">
        <v>0</v>
      </c>
      <c r="X16" s="126">
        <f t="shared" si="11"/>
        <v>0</v>
      </c>
      <c r="Y16" s="125">
        <v>0</v>
      </c>
      <c r="Z16" s="126">
        <f t="shared" si="12"/>
        <v>0</v>
      </c>
      <c r="AA16" s="125">
        <v>0</v>
      </c>
      <c r="AB16" s="126">
        <f t="shared" si="13"/>
        <v>0</v>
      </c>
      <c r="AC16" s="127">
        <f t="shared" si="14"/>
        <v>0</v>
      </c>
      <c r="AD16" s="128"/>
    </row>
    <row r="17" spans="1:30" s="51" customFormat="1" ht="15" customHeight="1">
      <c r="A17" s="78"/>
      <c r="B17" s="78"/>
      <c r="C17" s="129"/>
      <c r="D17" s="9"/>
      <c r="E17" s="651"/>
      <c r="F17" s="651"/>
      <c r="G17" s="651"/>
      <c r="H17" s="651"/>
      <c r="I17" s="651"/>
      <c r="J17" s="651"/>
      <c r="K17" s="651"/>
      <c r="L17" s="651"/>
      <c r="M17" s="651"/>
      <c r="N17" s="652"/>
      <c r="O17" s="648" t="s">
        <v>286</v>
      </c>
      <c r="P17" s="755"/>
      <c r="Q17" s="755"/>
      <c r="R17" s="739"/>
      <c r="S17" s="681">
        <f>SUM(T12:T16)</f>
        <v>0</v>
      </c>
      <c r="T17" s="682"/>
      <c r="U17" s="681">
        <f>SUM(V12:V16)</f>
        <v>0</v>
      </c>
      <c r="V17" s="682"/>
      <c r="W17" s="681">
        <f>SUM(X12:X16)</f>
        <v>0</v>
      </c>
      <c r="X17" s="682"/>
      <c r="Y17" s="681">
        <f>SUM(Z12:Z16)</f>
        <v>0</v>
      </c>
      <c r="Z17" s="682"/>
      <c r="AA17" s="681">
        <f>SUM(AB12:AB16)</f>
        <v>0</v>
      </c>
      <c r="AB17" s="682"/>
      <c r="AC17" s="130">
        <f>SUM(S17:AB17)</f>
        <v>0</v>
      </c>
      <c r="AD17" s="102"/>
    </row>
    <row r="18" spans="1:30" s="51" customFormat="1" ht="15" customHeight="1">
      <c r="A18" s="78">
        <v>1000</v>
      </c>
      <c r="B18" s="78"/>
      <c r="C18" s="131" t="s">
        <v>46</v>
      </c>
      <c r="D18" s="79"/>
      <c r="E18" s="655"/>
      <c r="F18" s="732"/>
      <c r="G18" s="732"/>
      <c r="H18" s="732"/>
      <c r="I18" s="732"/>
      <c r="J18" s="732"/>
      <c r="K18" s="732"/>
      <c r="L18" s="732"/>
      <c r="M18" s="732"/>
      <c r="N18" s="732"/>
      <c r="O18" s="732"/>
      <c r="P18" s="732"/>
      <c r="Q18" s="732"/>
      <c r="R18" s="733"/>
      <c r="S18" s="132"/>
      <c r="T18" s="133"/>
      <c r="U18" s="132"/>
      <c r="V18" s="134"/>
      <c r="W18" s="132"/>
      <c r="X18" s="134"/>
      <c r="Y18" s="132"/>
      <c r="Z18" s="134"/>
      <c r="AA18" s="132"/>
      <c r="AB18" s="134"/>
      <c r="AC18" s="135"/>
      <c r="AD18" s="102"/>
    </row>
    <row r="19" spans="1:30" s="51" customFormat="1" ht="15" customHeight="1">
      <c r="A19" s="78"/>
      <c r="B19" s="78"/>
      <c r="C19" s="10" t="s">
        <v>178</v>
      </c>
      <c r="D19" s="70"/>
      <c r="E19" s="642"/>
      <c r="F19" s="753"/>
      <c r="G19" s="753"/>
      <c r="H19" s="753"/>
      <c r="I19" s="753"/>
      <c r="J19" s="753"/>
      <c r="K19" s="753"/>
      <c r="L19" s="753"/>
      <c r="M19" s="753"/>
      <c r="N19" s="753"/>
      <c r="O19" s="753"/>
      <c r="P19" s="11"/>
      <c r="Q19" s="95"/>
      <c r="R19" s="119"/>
      <c r="S19" s="132"/>
      <c r="T19" s="133"/>
      <c r="U19" s="132"/>
      <c r="V19" s="134"/>
      <c r="W19" s="132"/>
      <c r="X19" s="134"/>
      <c r="Y19" s="132"/>
      <c r="Z19" s="134"/>
      <c r="AA19" s="132"/>
      <c r="AB19" s="134"/>
      <c r="AC19" s="135"/>
      <c r="AD19" s="102"/>
    </row>
    <row r="20" spans="1:30" s="51" customFormat="1" ht="15" customHeight="1">
      <c r="A20" s="78"/>
      <c r="B20" s="78"/>
      <c r="C20" s="122">
        <f t="shared" ref="C20:C26" si="15">S20+U20+W20+Y20+AA20</f>
        <v>0</v>
      </c>
      <c r="D20" s="70"/>
      <c r="E20" s="634" t="s">
        <v>337</v>
      </c>
      <c r="F20" s="756"/>
      <c r="G20" s="756"/>
      <c r="H20" s="756"/>
      <c r="I20" s="756"/>
      <c r="J20" s="756"/>
      <c r="K20" s="756"/>
      <c r="L20" s="756"/>
      <c r="M20" s="756"/>
      <c r="N20" s="756"/>
      <c r="O20" s="756"/>
      <c r="P20" s="123">
        <v>0</v>
      </c>
      <c r="Q20" s="124">
        <f t="shared" ref="Q20:Q24" si="16">VLOOKUP(E20,Leave_Benefits,2,0)</f>
        <v>0</v>
      </c>
      <c r="R20" s="71">
        <f t="shared" ref="R20:R24" si="17">VLOOKUP(E20,Leave_Benefits,4,0)</f>
        <v>0</v>
      </c>
      <c r="S20" s="125">
        <v>0</v>
      </c>
      <c r="T20" s="126">
        <f>P20*(1+Q20)*(S20)</f>
        <v>0</v>
      </c>
      <c r="U20" s="125">
        <v>0</v>
      </c>
      <c r="V20" s="126">
        <f>P20*(1+Q20)*(U20)*R20</f>
        <v>0</v>
      </c>
      <c r="W20" s="125">
        <v>0</v>
      </c>
      <c r="X20" s="126">
        <f>P20*(1+Q20)*(W20)*(R20^2)</f>
        <v>0</v>
      </c>
      <c r="Y20" s="125">
        <v>0</v>
      </c>
      <c r="Z20" s="126">
        <f>P20*(1+Q20)*(Y20)*(R20^3)</f>
        <v>0</v>
      </c>
      <c r="AA20" s="125">
        <v>0</v>
      </c>
      <c r="AB20" s="126">
        <f>P20*(1+Q20)*(AA20)*(R20^4)</f>
        <v>0</v>
      </c>
      <c r="AC20" s="127">
        <f>T20+V20+X20+Z20+AB20</f>
        <v>0</v>
      </c>
      <c r="AD20" s="102"/>
    </row>
    <row r="21" spans="1:30" s="51" customFormat="1" ht="15" customHeight="1">
      <c r="A21" s="78"/>
      <c r="B21" s="78"/>
      <c r="C21" s="122">
        <f t="shared" si="15"/>
        <v>0</v>
      </c>
      <c r="D21" s="70"/>
      <c r="E21" s="756" t="s">
        <v>337</v>
      </c>
      <c r="F21" s="756"/>
      <c r="G21" s="756"/>
      <c r="H21" s="756"/>
      <c r="I21" s="756"/>
      <c r="J21" s="756"/>
      <c r="K21" s="756"/>
      <c r="L21" s="756"/>
      <c r="M21" s="756"/>
      <c r="N21" s="756"/>
      <c r="O21" s="756"/>
      <c r="P21" s="123">
        <v>0</v>
      </c>
      <c r="Q21" s="124">
        <f t="shared" si="16"/>
        <v>0</v>
      </c>
      <c r="R21" s="71">
        <f t="shared" si="17"/>
        <v>0</v>
      </c>
      <c r="S21" s="125">
        <v>0</v>
      </c>
      <c r="T21" s="126">
        <f t="shared" ref="T21:T24" si="18">P21*(1+Q21)*(S21)</f>
        <v>0</v>
      </c>
      <c r="U21" s="125">
        <v>0</v>
      </c>
      <c r="V21" s="126">
        <f>P21*(1+Q21)*(U21)*R21</f>
        <v>0</v>
      </c>
      <c r="W21" s="125">
        <v>0</v>
      </c>
      <c r="X21" s="126">
        <f>P21*(1+Q21)*(W21)*(R21^2)</f>
        <v>0</v>
      </c>
      <c r="Y21" s="125">
        <v>0</v>
      </c>
      <c r="Z21" s="126">
        <f>P21*(1+Q21)*(Y21)*(R21^3)</f>
        <v>0</v>
      </c>
      <c r="AA21" s="125">
        <v>0</v>
      </c>
      <c r="AB21" s="126">
        <f t="shared" ref="AB21:AB26" si="19">P21*(1+Q21)*(AA21)*(R21^4)</f>
        <v>0</v>
      </c>
      <c r="AC21" s="127">
        <f t="shared" ref="AC21:AC26" si="20">T21+V21+X21+Z21+AB21</f>
        <v>0</v>
      </c>
      <c r="AD21" s="102"/>
    </row>
    <row r="22" spans="1:30" s="51" customFormat="1" ht="15" customHeight="1">
      <c r="A22" s="78"/>
      <c r="B22" s="78"/>
      <c r="C22" s="122">
        <f t="shared" si="15"/>
        <v>0</v>
      </c>
      <c r="D22" s="70"/>
      <c r="E22" s="634" t="s">
        <v>337</v>
      </c>
      <c r="F22" s="756"/>
      <c r="G22" s="756"/>
      <c r="H22" s="756"/>
      <c r="I22" s="756"/>
      <c r="J22" s="756"/>
      <c r="K22" s="756"/>
      <c r="L22" s="756"/>
      <c r="M22" s="756"/>
      <c r="N22" s="756"/>
      <c r="O22" s="756"/>
      <c r="P22" s="123">
        <v>0</v>
      </c>
      <c r="Q22" s="124">
        <f t="shared" si="16"/>
        <v>0</v>
      </c>
      <c r="R22" s="71">
        <f t="shared" si="17"/>
        <v>0</v>
      </c>
      <c r="S22" s="125">
        <v>0</v>
      </c>
      <c r="T22" s="126">
        <f t="shared" si="18"/>
        <v>0</v>
      </c>
      <c r="U22" s="125">
        <v>0</v>
      </c>
      <c r="V22" s="126">
        <f t="shared" ref="V22:V24" si="21">P22*(1+Q22)*(U22)*R22</f>
        <v>0</v>
      </c>
      <c r="W22" s="125">
        <v>0</v>
      </c>
      <c r="X22" s="126">
        <f t="shared" ref="X22:X24" si="22">P22*(1+Q22)*(W22)*(R22^2)</f>
        <v>0</v>
      </c>
      <c r="Y22" s="125">
        <v>0</v>
      </c>
      <c r="Z22" s="126">
        <f t="shared" ref="Z22:Z24" si="23">P22*(1+Q22)*(Y22)*(R22^3)</f>
        <v>0</v>
      </c>
      <c r="AA22" s="125">
        <v>0</v>
      </c>
      <c r="AB22" s="126">
        <f t="shared" si="19"/>
        <v>0</v>
      </c>
      <c r="AC22" s="127">
        <f t="shared" si="20"/>
        <v>0</v>
      </c>
      <c r="AD22" s="102"/>
    </row>
    <row r="23" spans="1:30" s="51" customFormat="1" ht="15" customHeight="1">
      <c r="A23" s="78"/>
      <c r="B23" s="78"/>
      <c r="C23" s="122">
        <f t="shared" si="15"/>
        <v>0</v>
      </c>
      <c r="D23" s="70"/>
      <c r="E23" s="756" t="s">
        <v>337</v>
      </c>
      <c r="F23" s="756"/>
      <c r="G23" s="756"/>
      <c r="H23" s="756"/>
      <c r="I23" s="756"/>
      <c r="J23" s="756"/>
      <c r="K23" s="756"/>
      <c r="L23" s="756"/>
      <c r="M23" s="756"/>
      <c r="N23" s="756"/>
      <c r="O23" s="756"/>
      <c r="P23" s="123">
        <v>0</v>
      </c>
      <c r="Q23" s="124">
        <f t="shared" si="16"/>
        <v>0</v>
      </c>
      <c r="R23" s="71">
        <f t="shared" si="17"/>
        <v>0</v>
      </c>
      <c r="S23" s="125">
        <v>0</v>
      </c>
      <c r="T23" s="126">
        <f t="shared" si="18"/>
        <v>0</v>
      </c>
      <c r="U23" s="125">
        <v>0</v>
      </c>
      <c r="V23" s="126">
        <f t="shared" si="21"/>
        <v>0</v>
      </c>
      <c r="W23" s="125">
        <v>0</v>
      </c>
      <c r="X23" s="126">
        <f t="shared" si="22"/>
        <v>0</v>
      </c>
      <c r="Y23" s="125">
        <v>0</v>
      </c>
      <c r="Z23" s="126">
        <f t="shared" si="23"/>
        <v>0</v>
      </c>
      <c r="AA23" s="125">
        <v>0</v>
      </c>
      <c r="AB23" s="126">
        <f t="shared" si="19"/>
        <v>0</v>
      </c>
      <c r="AC23" s="127">
        <f t="shared" si="20"/>
        <v>0</v>
      </c>
      <c r="AD23" s="102"/>
    </row>
    <row r="24" spans="1:30" ht="15" customHeight="1">
      <c r="C24" s="122">
        <f t="shared" si="15"/>
        <v>0</v>
      </c>
      <c r="D24" s="70"/>
      <c r="E24" s="634" t="s">
        <v>337</v>
      </c>
      <c r="F24" s="756"/>
      <c r="G24" s="756"/>
      <c r="H24" s="756"/>
      <c r="I24" s="756"/>
      <c r="J24" s="756"/>
      <c r="K24" s="756"/>
      <c r="L24" s="756"/>
      <c r="M24" s="756"/>
      <c r="N24" s="756"/>
      <c r="O24" s="756"/>
      <c r="P24" s="123">
        <v>0</v>
      </c>
      <c r="Q24" s="124">
        <f t="shared" si="16"/>
        <v>0</v>
      </c>
      <c r="R24" s="71">
        <f t="shared" si="17"/>
        <v>0</v>
      </c>
      <c r="S24" s="125">
        <v>0</v>
      </c>
      <c r="T24" s="126">
        <f t="shared" si="18"/>
        <v>0</v>
      </c>
      <c r="U24" s="125">
        <v>0</v>
      </c>
      <c r="V24" s="126">
        <f t="shared" si="21"/>
        <v>0</v>
      </c>
      <c r="W24" s="125">
        <v>0</v>
      </c>
      <c r="X24" s="126">
        <f t="shared" si="22"/>
        <v>0</v>
      </c>
      <c r="Y24" s="125">
        <v>0</v>
      </c>
      <c r="Z24" s="126">
        <f t="shared" si="23"/>
        <v>0</v>
      </c>
      <c r="AA24" s="125">
        <v>0</v>
      </c>
      <c r="AB24" s="126">
        <f t="shared" si="19"/>
        <v>0</v>
      </c>
      <c r="AC24" s="127">
        <f t="shared" si="20"/>
        <v>0</v>
      </c>
      <c r="AD24" s="128"/>
    </row>
    <row r="25" spans="1:30" ht="15" customHeight="1">
      <c r="C25" s="122">
        <f t="shared" si="15"/>
        <v>0</v>
      </c>
      <c r="D25" s="48" t="s">
        <v>448</v>
      </c>
      <c r="E25" s="756" t="s">
        <v>434</v>
      </c>
      <c r="F25" s="756"/>
      <c r="G25" s="756"/>
      <c r="H25" s="756"/>
      <c r="I25" s="756"/>
      <c r="J25" s="756"/>
      <c r="K25" s="756"/>
      <c r="L25" s="756"/>
      <c r="M25" s="756"/>
      <c r="N25" s="756"/>
      <c r="O25" s="756"/>
      <c r="P25" s="123">
        <v>0</v>
      </c>
      <c r="Q25" s="124">
        <f t="shared" ref="Q25:Q26" si="24">VLOOKUP(E25,Leave_Benefits,2,0)</f>
        <v>6.2E-2</v>
      </c>
      <c r="R25" s="71">
        <f t="shared" ref="R25:R26" si="25">VLOOKUP(E25,Leave_Benefits,4,0)</f>
        <v>1</v>
      </c>
      <c r="S25" s="125">
        <v>0</v>
      </c>
      <c r="T25" s="126">
        <f t="shared" ref="T25:T26" si="26">P25*(1+Q25)*(S25)</f>
        <v>0</v>
      </c>
      <c r="U25" s="125">
        <v>0</v>
      </c>
      <c r="V25" s="126">
        <f t="shared" ref="V25:V26" si="27">P25*(1+Q25)*(U25)*R25</f>
        <v>0</v>
      </c>
      <c r="W25" s="125">
        <v>0</v>
      </c>
      <c r="X25" s="126">
        <f t="shared" ref="X25:X26" si="28">P25*(1+Q25)*(W25)*(R25^2)</f>
        <v>0</v>
      </c>
      <c r="Y25" s="125">
        <v>0</v>
      </c>
      <c r="Z25" s="126">
        <f t="shared" ref="Z25:Z26" si="29">P25*(1+Q25)*(Y25)*(R25^3)</f>
        <v>0</v>
      </c>
      <c r="AA25" s="125">
        <v>0</v>
      </c>
      <c r="AB25" s="126">
        <f t="shared" si="19"/>
        <v>0</v>
      </c>
      <c r="AC25" s="127">
        <f t="shared" si="20"/>
        <v>0</v>
      </c>
      <c r="AD25" s="128"/>
    </row>
    <row r="26" spans="1:30" ht="15" customHeight="1">
      <c r="C26" s="122">
        <f t="shared" si="15"/>
        <v>0</v>
      </c>
      <c r="D26" s="48" t="s">
        <v>449</v>
      </c>
      <c r="E26" s="634" t="s">
        <v>362</v>
      </c>
      <c r="F26" s="756"/>
      <c r="G26" s="756"/>
      <c r="H26" s="756"/>
      <c r="I26" s="756"/>
      <c r="J26" s="756"/>
      <c r="K26" s="756"/>
      <c r="L26" s="756"/>
      <c r="M26" s="756"/>
      <c r="N26" s="756"/>
      <c r="O26" s="756"/>
      <c r="P26" s="123">
        <v>0</v>
      </c>
      <c r="Q26" s="124">
        <f t="shared" si="24"/>
        <v>0.127</v>
      </c>
      <c r="R26" s="71">
        <f t="shared" si="25"/>
        <v>1.02</v>
      </c>
      <c r="S26" s="125">
        <v>0</v>
      </c>
      <c r="T26" s="126">
        <f t="shared" si="26"/>
        <v>0</v>
      </c>
      <c r="U26" s="125">
        <v>0</v>
      </c>
      <c r="V26" s="126">
        <f t="shared" si="27"/>
        <v>0</v>
      </c>
      <c r="W26" s="125">
        <v>0</v>
      </c>
      <c r="X26" s="126">
        <f t="shared" si="28"/>
        <v>0</v>
      </c>
      <c r="Y26" s="125">
        <v>0</v>
      </c>
      <c r="Z26" s="126">
        <f t="shared" si="29"/>
        <v>0</v>
      </c>
      <c r="AA26" s="125">
        <v>0</v>
      </c>
      <c r="AB26" s="126">
        <f t="shared" si="19"/>
        <v>0</v>
      </c>
      <c r="AC26" s="127">
        <f t="shared" si="20"/>
        <v>0</v>
      </c>
      <c r="AD26" s="128"/>
    </row>
    <row r="27" spans="1:30" ht="15" customHeight="1">
      <c r="A27" s="78">
        <v>1000</v>
      </c>
      <c r="C27" s="136" t="s">
        <v>47</v>
      </c>
      <c r="D27" s="70"/>
      <c r="E27" s="635"/>
      <c r="F27" s="635"/>
      <c r="G27" s="635"/>
      <c r="H27" s="635"/>
      <c r="I27" s="635"/>
      <c r="J27" s="635"/>
      <c r="K27" s="635"/>
      <c r="L27" s="635"/>
      <c r="M27" s="635"/>
      <c r="N27" s="635"/>
      <c r="O27" s="752"/>
      <c r="P27" s="70"/>
      <c r="Q27" s="70"/>
      <c r="R27" s="71"/>
      <c r="S27" s="137"/>
      <c r="T27" s="138"/>
      <c r="U27" s="137"/>
      <c r="V27" s="138"/>
      <c r="W27" s="137"/>
      <c r="X27" s="138"/>
      <c r="Y27" s="137"/>
      <c r="Z27" s="138"/>
      <c r="AA27" s="137"/>
      <c r="AB27" s="139"/>
      <c r="AC27" s="140"/>
      <c r="AD27" s="128"/>
    </row>
    <row r="28" spans="1:30" ht="30.95" customHeight="1">
      <c r="C28" s="73" t="s">
        <v>175</v>
      </c>
      <c r="D28" s="70"/>
      <c r="E28" s="567"/>
      <c r="F28" s="567"/>
      <c r="G28" s="567"/>
      <c r="H28" s="567"/>
      <c r="I28" s="567"/>
      <c r="J28" s="567"/>
      <c r="K28" s="567"/>
      <c r="L28" s="567"/>
      <c r="M28" s="567"/>
      <c r="N28" s="567"/>
      <c r="O28" s="753"/>
      <c r="P28" s="509" t="s">
        <v>379</v>
      </c>
      <c r="Q28" s="70"/>
      <c r="R28" s="71"/>
      <c r="S28" s="137"/>
      <c r="T28" s="138"/>
      <c r="U28" s="137"/>
      <c r="V28" s="138"/>
      <c r="W28" s="137"/>
      <c r="X28" s="138"/>
      <c r="Y28" s="137"/>
      <c r="Z28" s="138"/>
      <c r="AA28" s="137"/>
      <c r="AB28" s="139"/>
      <c r="AC28" s="140"/>
      <c r="AD28" s="128"/>
    </row>
    <row r="29" spans="1:30" ht="15" customHeight="1">
      <c r="C29" s="73">
        <v>0</v>
      </c>
      <c r="D29" s="48" t="s">
        <v>418</v>
      </c>
      <c r="E29" s="636" t="s">
        <v>337</v>
      </c>
      <c r="F29" s="757"/>
      <c r="G29" s="757"/>
      <c r="H29" s="757"/>
      <c r="I29" s="757"/>
      <c r="J29" s="757"/>
      <c r="K29" s="757"/>
      <c r="L29" s="757"/>
      <c r="M29" s="757"/>
      <c r="N29" s="757"/>
      <c r="O29" s="757"/>
      <c r="P29" s="141">
        <v>0</v>
      </c>
      <c r="Q29" s="142">
        <f t="shared" ref="Q29" si="30">VLOOKUP(E29,Leave_Benefits,2,0)</f>
        <v>0</v>
      </c>
      <c r="R29" s="71">
        <f t="shared" ref="R29" si="31">VLOOKUP(E29,Leave_Benefits,4,0)</f>
        <v>0</v>
      </c>
      <c r="S29" s="125">
        <v>0</v>
      </c>
      <c r="T29" s="126">
        <f t="shared" ref="T29" si="32">P29*(S29)*(C29)</f>
        <v>0</v>
      </c>
      <c r="U29" s="125">
        <v>0</v>
      </c>
      <c r="V29" s="126">
        <f t="shared" ref="V29" si="33">(P29)*(U29)*(C29)</f>
        <v>0</v>
      </c>
      <c r="W29" s="125">
        <v>0</v>
      </c>
      <c r="X29" s="126">
        <f t="shared" ref="X29" si="34">(P29)*(W29)*(C29)</f>
        <v>0</v>
      </c>
      <c r="Y29" s="125">
        <v>0</v>
      </c>
      <c r="Z29" s="126">
        <f t="shared" ref="Z29" si="35">(P29)*(Y29)*(C29)</f>
        <v>0</v>
      </c>
      <c r="AA29" s="125">
        <v>0</v>
      </c>
      <c r="AB29" s="126">
        <f>(P29)*(AA29)*(C29)</f>
        <v>0</v>
      </c>
      <c r="AC29" s="127">
        <f>T29+V29+X29+Z29+AB29</f>
        <v>0</v>
      </c>
      <c r="AD29" s="181"/>
    </row>
    <row r="30" spans="1:30" ht="15" customHeight="1">
      <c r="C30" s="73">
        <v>0</v>
      </c>
      <c r="D30" s="48" t="s">
        <v>418</v>
      </c>
      <c r="E30" s="636" t="s">
        <v>337</v>
      </c>
      <c r="F30" s="757"/>
      <c r="G30" s="757"/>
      <c r="H30" s="757"/>
      <c r="I30" s="757"/>
      <c r="J30" s="757"/>
      <c r="K30" s="757"/>
      <c r="L30" s="757"/>
      <c r="M30" s="757"/>
      <c r="N30" s="757"/>
      <c r="O30" s="757"/>
      <c r="P30" s="141">
        <v>0</v>
      </c>
      <c r="Q30" s="142">
        <f t="shared" ref="Q30:Q32" si="36">VLOOKUP(E30,Leave_Benefits,2,0)</f>
        <v>0</v>
      </c>
      <c r="R30" s="71">
        <f t="shared" ref="R30:R32" si="37">VLOOKUP(E30,Leave_Benefits,4,0)</f>
        <v>0</v>
      </c>
      <c r="S30" s="125">
        <v>0</v>
      </c>
      <c r="T30" s="126">
        <f t="shared" ref="T30:T32" si="38">P30*(S30)*(C30)</f>
        <v>0</v>
      </c>
      <c r="U30" s="125">
        <v>0</v>
      </c>
      <c r="V30" s="126">
        <f t="shared" ref="V30:V32" si="39">(P30)*(U30)*(C30)</f>
        <v>0</v>
      </c>
      <c r="W30" s="125">
        <v>0</v>
      </c>
      <c r="X30" s="126">
        <f t="shared" ref="X30:X32" si="40">(P30)*(W30)*(C30)</f>
        <v>0</v>
      </c>
      <c r="Y30" s="125">
        <v>0</v>
      </c>
      <c r="Z30" s="126">
        <f t="shared" ref="Z30:Z32" si="41">(P30)*(Y30)*(C30)</f>
        <v>0</v>
      </c>
      <c r="AA30" s="125">
        <v>0</v>
      </c>
      <c r="AB30" s="126">
        <f t="shared" ref="AB30:AB32" si="42">(P30)*(AA30)*(C30)</f>
        <v>0</v>
      </c>
      <c r="AC30" s="127">
        <f t="shared" ref="AC30:AC32" si="43">T30+V30+X30+Z30+AB30</f>
        <v>0</v>
      </c>
      <c r="AD30" s="181"/>
    </row>
    <row r="31" spans="1:30" ht="15" customHeight="1">
      <c r="C31" s="73">
        <v>0</v>
      </c>
      <c r="D31" s="48" t="s">
        <v>418</v>
      </c>
      <c r="E31" s="636" t="s">
        <v>337</v>
      </c>
      <c r="F31" s="757"/>
      <c r="G31" s="757"/>
      <c r="H31" s="757"/>
      <c r="I31" s="757"/>
      <c r="J31" s="757"/>
      <c r="K31" s="757"/>
      <c r="L31" s="757"/>
      <c r="M31" s="757"/>
      <c r="N31" s="757"/>
      <c r="O31" s="757"/>
      <c r="P31" s="141">
        <v>0</v>
      </c>
      <c r="Q31" s="142">
        <f t="shared" si="36"/>
        <v>0</v>
      </c>
      <c r="R31" s="71">
        <f t="shared" si="37"/>
        <v>0</v>
      </c>
      <c r="S31" s="125">
        <v>0</v>
      </c>
      <c r="T31" s="126">
        <f t="shared" si="38"/>
        <v>0</v>
      </c>
      <c r="U31" s="125">
        <v>0</v>
      </c>
      <c r="V31" s="126">
        <f t="shared" si="39"/>
        <v>0</v>
      </c>
      <c r="W31" s="125">
        <v>0</v>
      </c>
      <c r="X31" s="126">
        <f t="shared" si="40"/>
        <v>0</v>
      </c>
      <c r="Y31" s="125">
        <v>0</v>
      </c>
      <c r="Z31" s="126">
        <f t="shared" si="41"/>
        <v>0</v>
      </c>
      <c r="AA31" s="125">
        <v>0</v>
      </c>
      <c r="AB31" s="126">
        <f t="shared" si="42"/>
        <v>0</v>
      </c>
      <c r="AC31" s="127">
        <f t="shared" si="43"/>
        <v>0</v>
      </c>
      <c r="AD31" s="181"/>
    </row>
    <row r="32" spans="1:30" ht="15" customHeight="1">
      <c r="C32" s="73">
        <v>0</v>
      </c>
      <c r="D32" s="48" t="s">
        <v>418</v>
      </c>
      <c r="E32" s="636" t="s">
        <v>337</v>
      </c>
      <c r="F32" s="757"/>
      <c r="G32" s="757"/>
      <c r="H32" s="757"/>
      <c r="I32" s="757"/>
      <c r="J32" s="757"/>
      <c r="K32" s="757"/>
      <c r="L32" s="757"/>
      <c r="M32" s="757"/>
      <c r="N32" s="757"/>
      <c r="O32" s="757"/>
      <c r="P32" s="141">
        <v>0</v>
      </c>
      <c r="Q32" s="142">
        <f t="shared" si="36"/>
        <v>0</v>
      </c>
      <c r="R32" s="71">
        <f t="shared" si="37"/>
        <v>0</v>
      </c>
      <c r="S32" s="125">
        <v>0</v>
      </c>
      <c r="T32" s="126">
        <f t="shared" si="38"/>
        <v>0</v>
      </c>
      <c r="U32" s="125">
        <v>0</v>
      </c>
      <c r="V32" s="126">
        <f t="shared" si="39"/>
        <v>0</v>
      </c>
      <c r="W32" s="125">
        <v>0</v>
      </c>
      <c r="X32" s="126">
        <f t="shared" si="40"/>
        <v>0</v>
      </c>
      <c r="Y32" s="125">
        <v>0</v>
      </c>
      <c r="Z32" s="126">
        <f t="shared" si="41"/>
        <v>0</v>
      </c>
      <c r="AA32" s="125">
        <v>0</v>
      </c>
      <c r="AB32" s="126">
        <f t="shared" si="42"/>
        <v>0</v>
      </c>
      <c r="AC32" s="127">
        <f t="shared" si="43"/>
        <v>0</v>
      </c>
      <c r="AD32" s="181"/>
    </row>
    <row r="33" spans="1:30" ht="15" customHeight="1">
      <c r="C33" s="144"/>
      <c r="D33" s="48"/>
      <c r="E33" s="710"/>
      <c r="F33" s="710"/>
      <c r="G33" s="710"/>
      <c r="H33" s="710"/>
      <c r="I33" s="710"/>
      <c r="J33" s="710"/>
      <c r="K33" s="710"/>
      <c r="L33" s="710"/>
      <c r="M33" s="710"/>
      <c r="N33" s="711"/>
      <c r="O33" s="648" t="s">
        <v>287</v>
      </c>
      <c r="P33" s="755"/>
      <c r="Q33" s="755"/>
      <c r="R33" s="739"/>
      <c r="S33" s="681">
        <f>SUM(T20:T32)</f>
        <v>0</v>
      </c>
      <c r="T33" s="682"/>
      <c r="U33" s="681">
        <f>SUM(V20:V32)</f>
        <v>0</v>
      </c>
      <c r="V33" s="682"/>
      <c r="W33" s="681">
        <f>SUM(X20:X32)</f>
        <v>0</v>
      </c>
      <c r="X33" s="682"/>
      <c r="Y33" s="681">
        <f>SUM(Z20:Z32)</f>
        <v>0</v>
      </c>
      <c r="Z33" s="682"/>
      <c r="AA33" s="681">
        <f>SUM(AB20:AB32)</f>
        <v>0</v>
      </c>
      <c r="AB33" s="682"/>
      <c r="AC33" s="130">
        <f>SUM(S33:AB33)</f>
        <v>0</v>
      </c>
      <c r="AD33" s="38"/>
    </row>
    <row r="34" spans="1:30" s="51" customFormat="1" ht="15" customHeight="1">
      <c r="A34" s="78"/>
      <c r="B34" s="78"/>
      <c r="C34" s="629" t="s">
        <v>289</v>
      </c>
      <c r="D34" s="630"/>
      <c r="E34" s="630"/>
      <c r="F34" s="630"/>
      <c r="G34" s="630"/>
      <c r="H34" s="630"/>
      <c r="I34" s="630"/>
      <c r="J34" s="630"/>
      <c r="K34" s="630"/>
      <c r="L34" s="630"/>
      <c r="M34" s="630"/>
      <c r="N34" s="630"/>
      <c r="O34" s="630"/>
      <c r="P34" s="630"/>
      <c r="Q34" s="630"/>
      <c r="R34" s="631"/>
      <c r="S34" s="674">
        <f>SUM(S17,S33)</f>
        <v>0</v>
      </c>
      <c r="T34" s="743"/>
      <c r="U34" s="674">
        <f>SUM(U17,U33)</f>
        <v>0</v>
      </c>
      <c r="V34" s="743"/>
      <c r="W34" s="674">
        <f>SUM(W17,W33)</f>
        <v>0</v>
      </c>
      <c r="X34" s="743"/>
      <c r="Y34" s="674">
        <f>SUM(Y17,Y33)</f>
        <v>0</v>
      </c>
      <c r="Z34" s="743"/>
      <c r="AA34" s="674">
        <f>SUM(AA17,AA33)</f>
        <v>0</v>
      </c>
      <c r="AB34" s="743"/>
      <c r="AC34" s="145">
        <f>SUM(S34:AB34)</f>
        <v>0</v>
      </c>
      <c r="AD34" s="102"/>
    </row>
    <row r="35" spans="1:30" s="51" customFormat="1" ht="15" customHeight="1">
      <c r="A35" s="78">
        <v>1900</v>
      </c>
      <c r="B35" s="78"/>
      <c r="C35" s="115" t="s">
        <v>290</v>
      </c>
      <c r="D35" s="82"/>
      <c r="E35" s="656"/>
      <c r="F35" s="656"/>
      <c r="G35" s="656"/>
      <c r="H35" s="656"/>
      <c r="I35" s="656"/>
      <c r="J35" s="656"/>
      <c r="K35" s="656"/>
      <c r="L35" s="656"/>
      <c r="M35" s="656"/>
      <c r="N35" s="656"/>
      <c r="O35" s="656"/>
      <c r="P35" s="82"/>
      <c r="Q35" s="79"/>
      <c r="R35" s="32"/>
      <c r="S35" s="116"/>
      <c r="T35" s="133"/>
      <c r="U35" s="116"/>
      <c r="V35" s="133"/>
      <c r="W35" s="116"/>
      <c r="X35" s="133"/>
      <c r="Y35" s="116"/>
      <c r="Z35" s="133"/>
      <c r="AA35" s="116"/>
      <c r="AB35" s="133"/>
      <c r="AC35" s="135"/>
      <c r="AD35" s="102"/>
    </row>
    <row r="36" spans="1:30" s="51" customFormat="1" ht="15" customHeight="1">
      <c r="A36" s="78"/>
      <c r="B36" s="78"/>
      <c r="C36" s="115" t="s">
        <v>45</v>
      </c>
      <c r="D36" s="12">
        <f t="shared" ref="D36:E40" si="44">D12</f>
        <v>0</v>
      </c>
      <c r="E36" s="653" t="str">
        <f t="shared" si="44"/>
        <v>Select E-Class</v>
      </c>
      <c r="F36" s="754"/>
      <c r="G36" s="754"/>
      <c r="H36" s="754"/>
      <c r="I36" s="754"/>
      <c r="J36" s="754"/>
      <c r="K36" s="754"/>
      <c r="L36" s="754"/>
      <c r="M36" s="754"/>
      <c r="N36" s="754"/>
      <c r="O36" s="754"/>
      <c r="P36" s="146"/>
      <c r="Q36" s="147">
        <f t="shared" ref="Q36" si="45">VLOOKUP(E36,Leave_Benefits,3,0)</f>
        <v>0</v>
      </c>
      <c r="R36" s="119"/>
      <c r="S36" s="148"/>
      <c r="T36" s="126">
        <f>T12*$Q36</f>
        <v>0</v>
      </c>
      <c r="U36" s="148"/>
      <c r="V36" s="126">
        <f>V12*$Q36</f>
        <v>0</v>
      </c>
      <c r="W36" s="148"/>
      <c r="X36" s="126">
        <f>X12*$Q36</f>
        <v>0</v>
      </c>
      <c r="Y36" s="148"/>
      <c r="Z36" s="126">
        <f>Z12*$Q36</f>
        <v>0</v>
      </c>
      <c r="AA36" s="148"/>
      <c r="AB36" s="126">
        <f>AB12*$Q36</f>
        <v>0</v>
      </c>
      <c r="AC36" s="127">
        <f>SUM(T36+V36+X36+Z36+AB36)</f>
        <v>0</v>
      </c>
      <c r="AD36" s="102"/>
    </row>
    <row r="37" spans="1:30" s="51" customFormat="1" ht="15" customHeight="1">
      <c r="A37" s="78"/>
      <c r="B37" s="78"/>
      <c r="C37" s="115"/>
      <c r="D37" s="12">
        <f t="shared" si="44"/>
        <v>0</v>
      </c>
      <c r="E37" s="653" t="str">
        <f t="shared" si="44"/>
        <v>Select E-Class</v>
      </c>
      <c r="F37" s="754"/>
      <c r="G37" s="754"/>
      <c r="H37" s="754"/>
      <c r="I37" s="754"/>
      <c r="J37" s="754"/>
      <c r="K37" s="754"/>
      <c r="L37" s="754"/>
      <c r="M37" s="754"/>
      <c r="N37" s="754"/>
      <c r="O37" s="754"/>
      <c r="P37" s="146"/>
      <c r="Q37" s="147">
        <f t="shared" ref="Q37:Q40" si="46">VLOOKUP(E37,Leave_Benefits,3,0)</f>
        <v>0</v>
      </c>
      <c r="R37" s="119"/>
      <c r="S37" s="148"/>
      <c r="T37" s="126">
        <f>T13*$Q37</f>
        <v>0</v>
      </c>
      <c r="U37" s="148"/>
      <c r="V37" s="126">
        <f>V13*$Q37</f>
        <v>0</v>
      </c>
      <c r="W37" s="148"/>
      <c r="X37" s="126">
        <f>X13*$Q37</f>
        <v>0</v>
      </c>
      <c r="Y37" s="148"/>
      <c r="Z37" s="126">
        <f>Z13*$Q37</f>
        <v>0</v>
      </c>
      <c r="AA37" s="148"/>
      <c r="AB37" s="126">
        <f>AB13*$Q37</f>
        <v>0</v>
      </c>
      <c r="AC37" s="127">
        <f t="shared" ref="AC37:AC40" si="47">SUM(T37+V37+X37+Z37+AB37)</f>
        <v>0</v>
      </c>
      <c r="AD37" s="102"/>
    </row>
    <row r="38" spans="1:30" s="51" customFormat="1" ht="15" customHeight="1">
      <c r="A38" s="78"/>
      <c r="B38" s="78"/>
      <c r="C38" s="115"/>
      <c r="D38" s="12">
        <f t="shared" si="44"/>
        <v>0</v>
      </c>
      <c r="E38" s="653" t="str">
        <f t="shared" si="44"/>
        <v>Select E-Class</v>
      </c>
      <c r="F38" s="754"/>
      <c r="G38" s="754"/>
      <c r="H38" s="754"/>
      <c r="I38" s="754"/>
      <c r="J38" s="754"/>
      <c r="K38" s="754"/>
      <c r="L38" s="754"/>
      <c r="M38" s="754"/>
      <c r="N38" s="754"/>
      <c r="O38" s="754"/>
      <c r="P38" s="146"/>
      <c r="Q38" s="147">
        <f t="shared" si="46"/>
        <v>0</v>
      </c>
      <c r="R38" s="119"/>
      <c r="S38" s="148"/>
      <c r="T38" s="126">
        <f>T14*$Q38</f>
        <v>0</v>
      </c>
      <c r="U38" s="148"/>
      <c r="V38" s="126">
        <f>V14*$Q38</f>
        <v>0</v>
      </c>
      <c r="W38" s="148"/>
      <c r="X38" s="126">
        <f>X14*$Q38</f>
        <v>0</v>
      </c>
      <c r="Y38" s="148"/>
      <c r="Z38" s="126">
        <f>Z14*$Q38</f>
        <v>0</v>
      </c>
      <c r="AA38" s="148"/>
      <c r="AB38" s="126">
        <f>AB14*$Q38</f>
        <v>0</v>
      </c>
      <c r="AC38" s="127">
        <f t="shared" si="47"/>
        <v>0</v>
      </c>
      <c r="AD38" s="102"/>
    </row>
    <row r="39" spans="1:30" s="51" customFormat="1" ht="15" customHeight="1">
      <c r="A39" s="78"/>
      <c r="B39" s="78"/>
      <c r="C39" s="115"/>
      <c r="D39" s="12">
        <f t="shared" si="44"/>
        <v>0</v>
      </c>
      <c r="E39" s="653" t="str">
        <f t="shared" si="44"/>
        <v>Select E-Class</v>
      </c>
      <c r="F39" s="754"/>
      <c r="G39" s="754"/>
      <c r="H39" s="754"/>
      <c r="I39" s="754"/>
      <c r="J39" s="754"/>
      <c r="K39" s="754"/>
      <c r="L39" s="754"/>
      <c r="M39" s="754"/>
      <c r="N39" s="754"/>
      <c r="O39" s="754"/>
      <c r="P39" s="146"/>
      <c r="Q39" s="147">
        <f t="shared" si="46"/>
        <v>0</v>
      </c>
      <c r="R39" s="119"/>
      <c r="S39" s="148"/>
      <c r="T39" s="126">
        <f>T15*$Q39</f>
        <v>0</v>
      </c>
      <c r="U39" s="148"/>
      <c r="V39" s="126">
        <f>V15*$Q39</f>
        <v>0</v>
      </c>
      <c r="W39" s="148"/>
      <c r="X39" s="126">
        <f>X15*$Q39</f>
        <v>0</v>
      </c>
      <c r="Y39" s="148"/>
      <c r="Z39" s="126">
        <f>Z15*$Q39</f>
        <v>0</v>
      </c>
      <c r="AA39" s="148"/>
      <c r="AB39" s="126">
        <f>AB15*$Q39</f>
        <v>0</v>
      </c>
      <c r="AC39" s="127">
        <f t="shared" si="47"/>
        <v>0</v>
      </c>
      <c r="AD39" s="102"/>
    </row>
    <row r="40" spans="1:30" s="51" customFormat="1" ht="15" customHeight="1">
      <c r="A40" s="78"/>
      <c r="B40" s="78"/>
      <c r="C40" s="115"/>
      <c r="D40" s="12">
        <f t="shared" si="44"/>
        <v>0</v>
      </c>
      <c r="E40" s="653" t="str">
        <f t="shared" si="44"/>
        <v>Select E-Class</v>
      </c>
      <c r="F40" s="754"/>
      <c r="G40" s="754"/>
      <c r="H40" s="754"/>
      <c r="I40" s="754"/>
      <c r="J40" s="754"/>
      <c r="K40" s="754"/>
      <c r="L40" s="754"/>
      <c r="M40" s="754"/>
      <c r="N40" s="754"/>
      <c r="O40" s="754"/>
      <c r="P40" s="146"/>
      <c r="Q40" s="147">
        <f t="shared" si="46"/>
        <v>0</v>
      </c>
      <c r="R40" s="119"/>
      <c r="S40" s="148"/>
      <c r="T40" s="126">
        <f>T16*$Q40</f>
        <v>0</v>
      </c>
      <c r="U40" s="148"/>
      <c r="V40" s="126">
        <f>V16*$Q40</f>
        <v>0</v>
      </c>
      <c r="W40" s="148"/>
      <c r="X40" s="126">
        <f>X16*$Q40</f>
        <v>0</v>
      </c>
      <c r="Y40" s="148"/>
      <c r="Z40" s="126">
        <f>Z16*$Q40</f>
        <v>0</v>
      </c>
      <c r="AA40" s="148"/>
      <c r="AB40" s="126">
        <f>AB16*$Q40</f>
        <v>0</v>
      </c>
      <c r="AC40" s="127">
        <f t="shared" si="47"/>
        <v>0</v>
      </c>
      <c r="AD40" s="102"/>
    </row>
    <row r="41" spans="1:30" s="51" customFormat="1" ht="15" customHeight="1">
      <c r="A41" s="78"/>
      <c r="B41" s="78"/>
      <c r="C41" s="115"/>
      <c r="D41" s="12"/>
      <c r="E41" s="712"/>
      <c r="F41" s="712"/>
      <c r="G41" s="712"/>
      <c r="H41" s="712"/>
      <c r="I41" s="712"/>
      <c r="J41" s="712"/>
      <c r="K41" s="712"/>
      <c r="L41" s="712"/>
      <c r="M41" s="712"/>
      <c r="N41" s="713"/>
      <c r="O41" s="748" t="s">
        <v>286</v>
      </c>
      <c r="P41" s="749"/>
      <c r="Q41" s="749"/>
      <c r="R41" s="750"/>
      <c r="S41" s="681">
        <f>SUM(T36:T40)</f>
        <v>0</v>
      </c>
      <c r="T41" s="682"/>
      <c r="U41" s="681">
        <f>SUM(V36:V40)</f>
        <v>0</v>
      </c>
      <c r="V41" s="682"/>
      <c r="W41" s="681">
        <f>SUM(X36:X40)</f>
        <v>0</v>
      </c>
      <c r="X41" s="682"/>
      <c r="Y41" s="681">
        <f>SUM(Z36:Z40)</f>
        <v>0</v>
      </c>
      <c r="Z41" s="682"/>
      <c r="AA41" s="681">
        <f>SUM(AB36:AB40)</f>
        <v>0</v>
      </c>
      <c r="AB41" s="682"/>
      <c r="AC41" s="149">
        <f>SUM(S41:AB41)</f>
        <v>0</v>
      </c>
      <c r="AD41" s="102"/>
    </row>
    <row r="42" spans="1:30" s="51" customFormat="1" ht="15" customHeight="1">
      <c r="A42" s="78"/>
      <c r="B42" s="78"/>
      <c r="C42" s="115" t="s">
        <v>46</v>
      </c>
      <c r="D42" s="70"/>
      <c r="E42" s="619"/>
      <c r="F42" s="619"/>
      <c r="G42" s="619"/>
      <c r="H42" s="619"/>
      <c r="I42" s="619"/>
      <c r="J42" s="619"/>
      <c r="K42" s="619"/>
      <c r="L42" s="619"/>
      <c r="M42" s="619"/>
      <c r="N42" s="619"/>
      <c r="O42" s="752"/>
      <c r="P42" s="146"/>
      <c r="Q42" s="150"/>
      <c r="R42" s="119"/>
      <c r="S42" s="151"/>
      <c r="T42" s="152"/>
      <c r="U42" s="151"/>
      <c r="V42" s="152"/>
      <c r="W42" s="151"/>
      <c r="X42" s="152"/>
      <c r="Y42" s="151"/>
      <c r="Z42" s="152"/>
      <c r="AA42" s="151"/>
      <c r="AB42" s="152"/>
      <c r="AC42" s="153"/>
      <c r="AD42" s="102"/>
    </row>
    <row r="43" spans="1:30" s="51" customFormat="1" ht="15" customHeight="1">
      <c r="A43" s="78"/>
      <c r="B43" s="78"/>
      <c r="C43" s="115"/>
      <c r="D43" s="74">
        <f t="shared" ref="D43:E49" si="48">D20</f>
        <v>0</v>
      </c>
      <c r="E43" s="632" t="str">
        <f t="shared" si="48"/>
        <v>Select E-Class</v>
      </c>
      <c r="F43" s="632"/>
      <c r="G43" s="632"/>
      <c r="H43" s="632"/>
      <c r="I43" s="632"/>
      <c r="J43" s="632"/>
      <c r="K43" s="632"/>
      <c r="L43" s="632"/>
      <c r="M43" s="632"/>
      <c r="N43" s="632"/>
      <c r="O43" s="751"/>
      <c r="P43" s="146"/>
      <c r="Q43" s="147">
        <f t="shared" ref="Q43:Q49" si="49">VLOOKUP(E43,Leave_Benefits,3,0)</f>
        <v>0</v>
      </c>
      <c r="R43" s="119"/>
      <c r="S43" s="148"/>
      <c r="T43" s="126">
        <f t="shared" ref="T43:T49" si="50">T20*$Q43</f>
        <v>0</v>
      </c>
      <c r="U43" s="148"/>
      <c r="V43" s="126">
        <f t="shared" ref="V43:V49" si="51">V20*$Q43</f>
        <v>0</v>
      </c>
      <c r="W43" s="148"/>
      <c r="X43" s="126">
        <f t="shared" ref="X43:X49" si="52">X20*$Q43</f>
        <v>0</v>
      </c>
      <c r="Y43" s="148"/>
      <c r="Z43" s="126">
        <f t="shared" ref="Z43:Z49" si="53">Z20*$Q43</f>
        <v>0</v>
      </c>
      <c r="AA43" s="148"/>
      <c r="AB43" s="126">
        <f t="shared" ref="AB43:AB49" si="54">AB20*$Q43</f>
        <v>0</v>
      </c>
      <c r="AC43" s="127">
        <f>SUM(T43+V43+X43+Z43+AB43)</f>
        <v>0</v>
      </c>
      <c r="AD43" s="102"/>
    </row>
    <row r="44" spans="1:30" s="51" customFormat="1" ht="15" customHeight="1">
      <c r="A44" s="78"/>
      <c r="B44" s="78"/>
      <c r="C44" s="115"/>
      <c r="D44" s="74">
        <f t="shared" si="48"/>
        <v>0</v>
      </c>
      <c r="E44" s="627" t="str">
        <f t="shared" si="48"/>
        <v>Select E-Class</v>
      </c>
      <c r="F44" s="627"/>
      <c r="G44" s="627"/>
      <c r="H44" s="627"/>
      <c r="I44" s="627"/>
      <c r="J44" s="627"/>
      <c r="K44" s="627"/>
      <c r="L44" s="627"/>
      <c r="M44" s="627"/>
      <c r="N44" s="627"/>
      <c r="O44" s="751"/>
      <c r="P44" s="146"/>
      <c r="Q44" s="147">
        <f t="shared" ref="Q44:Q47" si="55">VLOOKUP(E44,Leave_Benefits,3,0)</f>
        <v>0</v>
      </c>
      <c r="R44" s="119"/>
      <c r="S44" s="148"/>
      <c r="T44" s="126">
        <f t="shared" si="50"/>
        <v>0</v>
      </c>
      <c r="U44" s="148"/>
      <c r="V44" s="126">
        <f t="shared" si="51"/>
        <v>0</v>
      </c>
      <c r="W44" s="148"/>
      <c r="X44" s="126">
        <f t="shared" si="52"/>
        <v>0</v>
      </c>
      <c r="Y44" s="148"/>
      <c r="Z44" s="126">
        <f t="shared" si="53"/>
        <v>0</v>
      </c>
      <c r="AA44" s="148"/>
      <c r="AB44" s="126">
        <f t="shared" si="54"/>
        <v>0</v>
      </c>
      <c r="AC44" s="127">
        <f t="shared" ref="AC44:AC49" si="56">SUM(T44+V44+X44+Z44+AB44)</f>
        <v>0</v>
      </c>
      <c r="AD44" s="102"/>
    </row>
    <row r="45" spans="1:30" s="51" customFormat="1" ht="15" customHeight="1">
      <c r="A45" s="78"/>
      <c r="B45" s="78"/>
      <c r="C45" s="115"/>
      <c r="D45" s="74">
        <f t="shared" si="48"/>
        <v>0</v>
      </c>
      <c r="E45" s="627" t="str">
        <f t="shared" si="48"/>
        <v>Select E-Class</v>
      </c>
      <c r="F45" s="751"/>
      <c r="G45" s="751"/>
      <c r="H45" s="751"/>
      <c r="I45" s="751"/>
      <c r="J45" s="751"/>
      <c r="K45" s="751"/>
      <c r="L45" s="751"/>
      <c r="M45" s="751"/>
      <c r="N45" s="751"/>
      <c r="O45" s="751"/>
      <c r="P45" s="146"/>
      <c r="Q45" s="147">
        <f t="shared" si="55"/>
        <v>0</v>
      </c>
      <c r="R45" s="119"/>
      <c r="S45" s="148"/>
      <c r="T45" s="126">
        <f t="shared" si="50"/>
        <v>0</v>
      </c>
      <c r="U45" s="148"/>
      <c r="V45" s="126">
        <f t="shared" si="51"/>
        <v>0</v>
      </c>
      <c r="W45" s="148"/>
      <c r="X45" s="126">
        <f t="shared" si="52"/>
        <v>0</v>
      </c>
      <c r="Y45" s="148"/>
      <c r="Z45" s="126">
        <f t="shared" si="53"/>
        <v>0</v>
      </c>
      <c r="AA45" s="148"/>
      <c r="AB45" s="126">
        <f t="shared" si="54"/>
        <v>0</v>
      </c>
      <c r="AC45" s="127">
        <f t="shared" si="56"/>
        <v>0</v>
      </c>
      <c r="AD45" s="102"/>
    </row>
    <row r="46" spans="1:30" s="51" customFormat="1" ht="15" customHeight="1">
      <c r="A46" s="78"/>
      <c r="B46" s="78"/>
      <c r="C46" s="115"/>
      <c r="D46" s="74">
        <f t="shared" si="48"/>
        <v>0</v>
      </c>
      <c r="E46" s="627" t="str">
        <f t="shared" si="48"/>
        <v>Select E-Class</v>
      </c>
      <c r="F46" s="751"/>
      <c r="G46" s="751"/>
      <c r="H46" s="751"/>
      <c r="I46" s="751"/>
      <c r="J46" s="751"/>
      <c r="K46" s="751"/>
      <c r="L46" s="751"/>
      <c r="M46" s="751"/>
      <c r="N46" s="751"/>
      <c r="O46" s="751"/>
      <c r="P46" s="146"/>
      <c r="Q46" s="147">
        <f t="shared" si="55"/>
        <v>0</v>
      </c>
      <c r="R46" s="119"/>
      <c r="S46" s="148"/>
      <c r="T46" s="126">
        <f t="shared" si="50"/>
        <v>0</v>
      </c>
      <c r="U46" s="148"/>
      <c r="V46" s="126">
        <f t="shared" si="51"/>
        <v>0</v>
      </c>
      <c r="W46" s="154"/>
      <c r="X46" s="126">
        <f t="shared" si="52"/>
        <v>0</v>
      </c>
      <c r="Y46" s="148"/>
      <c r="Z46" s="126">
        <f t="shared" si="53"/>
        <v>0</v>
      </c>
      <c r="AA46" s="148"/>
      <c r="AB46" s="126">
        <f t="shared" si="54"/>
        <v>0</v>
      </c>
      <c r="AC46" s="127">
        <f t="shared" si="56"/>
        <v>0</v>
      </c>
      <c r="AD46" s="102"/>
    </row>
    <row r="47" spans="1:30" s="51" customFormat="1" ht="15" customHeight="1">
      <c r="A47" s="78"/>
      <c r="B47" s="78"/>
      <c r="C47" s="115"/>
      <c r="D47" s="74">
        <f t="shared" si="48"/>
        <v>0</v>
      </c>
      <c r="E47" s="627" t="str">
        <f t="shared" si="48"/>
        <v>Select E-Class</v>
      </c>
      <c r="F47" s="751"/>
      <c r="G47" s="751"/>
      <c r="H47" s="751"/>
      <c r="I47" s="751"/>
      <c r="J47" s="751"/>
      <c r="K47" s="751"/>
      <c r="L47" s="751"/>
      <c r="M47" s="751"/>
      <c r="N47" s="751"/>
      <c r="O47" s="751"/>
      <c r="P47" s="146"/>
      <c r="Q47" s="147">
        <f t="shared" si="55"/>
        <v>0</v>
      </c>
      <c r="R47" s="119"/>
      <c r="S47" s="148"/>
      <c r="T47" s="126">
        <f t="shared" si="50"/>
        <v>0</v>
      </c>
      <c r="U47" s="148"/>
      <c r="V47" s="126">
        <f t="shared" si="51"/>
        <v>0</v>
      </c>
      <c r="W47" s="148"/>
      <c r="X47" s="126">
        <f t="shared" si="52"/>
        <v>0</v>
      </c>
      <c r="Y47" s="148"/>
      <c r="Z47" s="126">
        <f t="shared" si="53"/>
        <v>0</v>
      </c>
      <c r="AA47" s="148"/>
      <c r="AB47" s="126">
        <f t="shared" si="54"/>
        <v>0</v>
      </c>
      <c r="AC47" s="127">
        <f t="shared" si="56"/>
        <v>0</v>
      </c>
      <c r="AD47" s="102"/>
    </row>
    <row r="48" spans="1:30" s="51" customFormat="1" ht="15" customHeight="1">
      <c r="A48" s="78"/>
      <c r="B48" s="78"/>
      <c r="C48" s="115"/>
      <c r="D48" s="74" t="str">
        <f t="shared" si="48"/>
        <v>Post Doc (≤ 3 Years)</v>
      </c>
      <c r="E48" s="627" t="str">
        <f t="shared" si="48"/>
        <v>FN - Faculty (Non-Union, 9 mo.)</v>
      </c>
      <c r="F48" s="751"/>
      <c r="G48" s="751"/>
      <c r="H48" s="751"/>
      <c r="I48" s="751"/>
      <c r="J48" s="751"/>
      <c r="K48" s="751"/>
      <c r="L48" s="751"/>
      <c r="M48" s="751"/>
      <c r="N48" s="751"/>
      <c r="O48" s="751"/>
      <c r="P48" s="146"/>
      <c r="Q48" s="147">
        <f t="shared" si="49"/>
        <v>0.28799999999999998</v>
      </c>
      <c r="R48" s="119"/>
      <c r="S48" s="148"/>
      <c r="T48" s="126">
        <f t="shared" si="50"/>
        <v>0</v>
      </c>
      <c r="U48" s="148"/>
      <c r="V48" s="126">
        <f t="shared" si="51"/>
        <v>0</v>
      </c>
      <c r="W48" s="148"/>
      <c r="X48" s="126">
        <f t="shared" si="52"/>
        <v>0</v>
      </c>
      <c r="Y48" s="148"/>
      <c r="Z48" s="126">
        <f t="shared" si="53"/>
        <v>0</v>
      </c>
      <c r="AA48" s="148"/>
      <c r="AB48" s="126">
        <f t="shared" si="54"/>
        <v>0</v>
      </c>
      <c r="AC48" s="127">
        <f t="shared" si="56"/>
        <v>0</v>
      </c>
      <c r="AD48" s="102"/>
    </row>
    <row r="49" spans="1:31" s="51" customFormat="1" ht="15" customHeight="1">
      <c r="A49" s="78"/>
      <c r="B49" s="78"/>
      <c r="C49" s="115"/>
      <c r="D49" s="74" t="str">
        <f t="shared" si="48"/>
        <v>Post Doc (≥ 4 Years)</v>
      </c>
      <c r="E49" s="627" t="str">
        <f t="shared" si="48"/>
        <v>F9 - Faculty (UNAC)</v>
      </c>
      <c r="F49" s="751"/>
      <c r="G49" s="751"/>
      <c r="H49" s="751"/>
      <c r="I49" s="751"/>
      <c r="J49" s="751"/>
      <c r="K49" s="751"/>
      <c r="L49" s="751"/>
      <c r="M49" s="751"/>
      <c r="N49" s="751"/>
      <c r="O49" s="751"/>
      <c r="P49" s="146"/>
      <c r="Q49" s="147">
        <f t="shared" si="49"/>
        <v>0.30499999999999999</v>
      </c>
      <c r="R49" s="119"/>
      <c r="S49" s="148"/>
      <c r="T49" s="126">
        <f t="shared" si="50"/>
        <v>0</v>
      </c>
      <c r="U49" s="148"/>
      <c r="V49" s="126">
        <f t="shared" si="51"/>
        <v>0</v>
      </c>
      <c r="W49" s="148"/>
      <c r="X49" s="126">
        <f t="shared" si="52"/>
        <v>0</v>
      </c>
      <c r="Y49" s="148"/>
      <c r="Z49" s="126">
        <f t="shared" si="53"/>
        <v>0</v>
      </c>
      <c r="AA49" s="148"/>
      <c r="AB49" s="126">
        <f t="shared" si="54"/>
        <v>0</v>
      </c>
      <c r="AC49" s="127">
        <f t="shared" si="56"/>
        <v>0</v>
      </c>
      <c r="AD49" s="102"/>
    </row>
    <row r="50" spans="1:31" s="51" customFormat="1" ht="15" customHeight="1">
      <c r="A50" s="78"/>
      <c r="B50" s="78"/>
      <c r="C50" s="115" t="s">
        <v>47</v>
      </c>
      <c r="D50" s="70"/>
      <c r="E50" s="584"/>
      <c r="F50" s="584"/>
      <c r="G50" s="584"/>
      <c r="H50" s="584"/>
      <c r="I50" s="584"/>
      <c r="J50" s="584"/>
      <c r="K50" s="584"/>
      <c r="L50" s="584"/>
      <c r="M50" s="584"/>
      <c r="N50" s="584"/>
      <c r="O50" s="752"/>
      <c r="P50" s="146"/>
      <c r="Q50" s="155"/>
      <c r="R50" s="119"/>
      <c r="S50" s="151"/>
      <c r="T50" s="152"/>
      <c r="U50" s="156"/>
      <c r="V50" s="152"/>
      <c r="W50" s="156"/>
      <c r="X50" s="152"/>
      <c r="Y50" s="156"/>
      <c r="Z50" s="152"/>
      <c r="AA50" s="156"/>
      <c r="AB50" s="152"/>
      <c r="AC50" s="140"/>
      <c r="AD50" s="102"/>
    </row>
    <row r="51" spans="1:31" s="51" customFormat="1" ht="15" customHeight="1">
      <c r="A51" s="78"/>
      <c r="B51" s="78"/>
      <c r="C51" s="115"/>
      <c r="D51" s="74" t="str">
        <f t="shared" ref="D51:E54" si="57">D29</f>
        <v>Select Level from List</v>
      </c>
      <c r="E51" s="627" t="str">
        <f t="shared" si="57"/>
        <v>Select E-Class</v>
      </c>
      <c r="F51" s="627"/>
      <c r="G51" s="627"/>
      <c r="H51" s="627"/>
      <c r="I51" s="627"/>
      <c r="J51" s="627"/>
      <c r="K51" s="627"/>
      <c r="L51" s="627"/>
      <c r="M51" s="627"/>
      <c r="N51" s="627"/>
      <c r="O51" s="751"/>
      <c r="P51" s="146"/>
      <c r="Q51" s="147">
        <f t="shared" ref="Q51" si="58">VLOOKUP(E51,Leave_Benefits,3,0)</f>
        <v>0</v>
      </c>
      <c r="R51" s="119"/>
      <c r="S51" s="148"/>
      <c r="T51" s="126">
        <f>(T29)*$Q51</f>
        <v>0</v>
      </c>
      <c r="U51" s="148"/>
      <c r="V51" s="126">
        <f>(V29)*$Q51</f>
        <v>0</v>
      </c>
      <c r="W51" s="148"/>
      <c r="X51" s="126">
        <f>(X29)*$Q51</f>
        <v>0</v>
      </c>
      <c r="Y51" s="148"/>
      <c r="Z51" s="126">
        <f>(Z29)*$Q51</f>
        <v>0</v>
      </c>
      <c r="AA51" s="148"/>
      <c r="AB51" s="126">
        <f>(AB29)*$Q51</f>
        <v>0</v>
      </c>
      <c r="AC51" s="127">
        <f t="shared" ref="AC51:AC56" si="59">SUM(T51+V51+X51+Z51+AB51)</f>
        <v>0</v>
      </c>
      <c r="AD51" s="102"/>
    </row>
    <row r="52" spans="1:31" s="51" customFormat="1" ht="15" customHeight="1">
      <c r="A52" s="78"/>
      <c r="B52" s="78"/>
      <c r="C52" s="115"/>
      <c r="D52" s="74" t="str">
        <f t="shared" si="57"/>
        <v>Select Level from List</v>
      </c>
      <c r="E52" s="653" t="str">
        <f t="shared" si="57"/>
        <v>Select E-Class</v>
      </c>
      <c r="F52" s="653"/>
      <c r="G52" s="653"/>
      <c r="H52" s="653"/>
      <c r="I52" s="653"/>
      <c r="J52" s="653"/>
      <c r="K52" s="653"/>
      <c r="L52" s="653"/>
      <c r="M52" s="653"/>
      <c r="N52" s="653"/>
      <c r="O52" s="751"/>
      <c r="P52" s="146"/>
      <c r="Q52" s="147">
        <f t="shared" ref="Q52:Q54" si="60">VLOOKUP(E52,Leave_Benefits,3,0)</f>
        <v>0</v>
      </c>
      <c r="R52" s="119"/>
      <c r="S52" s="148"/>
      <c r="T52" s="126">
        <f>(T30)*$Q52</f>
        <v>0</v>
      </c>
      <c r="U52" s="148"/>
      <c r="V52" s="126">
        <f>(V30)*$Q52</f>
        <v>0</v>
      </c>
      <c r="W52" s="148"/>
      <c r="X52" s="126">
        <f>(X30)*$Q52</f>
        <v>0</v>
      </c>
      <c r="Y52" s="148"/>
      <c r="Z52" s="126">
        <f>(Z30)*$Q52</f>
        <v>0</v>
      </c>
      <c r="AA52" s="148"/>
      <c r="AB52" s="126">
        <f>(AB30)*$Q52</f>
        <v>0</v>
      </c>
      <c r="AC52" s="127">
        <f t="shared" si="59"/>
        <v>0</v>
      </c>
      <c r="AD52" s="102"/>
    </row>
    <row r="53" spans="1:31" s="51" customFormat="1" ht="15" customHeight="1">
      <c r="A53" s="78"/>
      <c r="B53" s="78"/>
      <c r="C53" s="115"/>
      <c r="D53" s="74" t="str">
        <f t="shared" si="57"/>
        <v>Select Level from List</v>
      </c>
      <c r="E53" s="653" t="str">
        <f t="shared" si="57"/>
        <v>Select E-Class</v>
      </c>
      <c r="F53" s="751"/>
      <c r="G53" s="751"/>
      <c r="H53" s="751"/>
      <c r="I53" s="751"/>
      <c r="J53" s="751"/>
      <c r="K53" s="751"/>
      <c r="L53" s="751"/>
      <c r="M53" s="751"/>
      <c r="N53" s="751"/>
      <c r="O53" s="751"/>
      <c r="P53" s="146"/>
      <c r="Q53" s="147">
        <f t="shared" si="60"/>
        <v>0</v>
      </c>
      <c r="R53" s="119"/>
      <c r="S53" s="148"/>
      <c r="T53" s="126">
        <f>(T31)*$Q53</f>
        <v>0</v>
      </c>
      <c r="U53" s="148"/>
      <c r="V53" s="126">
        <f>(V31)*$Q53</f>
        <v>0</v>
      </c>
      <c r="W53" s="148"/>
      <c r="X53" s="126">
        <f>(X31)*$Q53</f>
        <v>0</v>
      </c>
      <c r="Y53" s="148"/>
      <c r="Z53" s="126">
        <f>(Z31)*$Q53</f>
        <v>0</v>
      </c>
      <c r="AA53" s="148"/>
      <c r="AB53" s="126">
        <f>(AB31)*$Q53</f>
        <v>0</v>
      </c>
      <c r="AC53" s="127">
        <f t="shared" si="59"/>
        <v>0</v>
      </c>
      <c r="AD53" s="102"/>
    </row>
    <row r="54" spans="1:31" s="51" customFormat="1" ht="15" customHeight="1">
      <c r="A54" s="78"/>
      <c r="B54" s="78"/>
      <c r="C54" s="115"/>
      <c r="D54" s="74" t="str">
        <f t="shared" si="57"/>
        <v>Select Level from List</v>
      </c>
      <c r="E54" s="653" t="str">
        <f t="shared" si="57"/>
        <v>Select E-Class</v>
      </c>
      <c r="F54" s="751"/>
      <c r="G54" s="751"/>
      <c r="H54" s="751"/>
      <c r="I54" s="751"/>
      <c r="J54" s="751"/>
      <c r="K54" s="751"/>
      <c r="L54" s="751"/>
      <c r="M54" s="751"/>
      <c r="N54" s="751"/>
      <c r="O54" s="751"/>
      <c r="P54" s="146"/>
      <c r="Q54" s="147">
        <f t="shared" si="60"/>
        <v>0</v>
      </c>
      <c r="R54" s="119"/>
      <c r="S54" s="148"/>
      <c r="T54" s="126">
        <f>(T32)*$Q54</f>
        <v>0</v>
      </c>
      <c r="U54" s="148"/>
      <c r="V54" s="126">
        <f>(V32)*$Q54</f>
        <v>0</v>
      </c>
      <c r="W54" s="148"/>
      <c r="X54" s="126">
        <f>(X32)*$Q54</f>
        <v>0</v>
      </c>
      <c r="Y54" s="148"/>
      <c r="Z54" s="126">
        <f>(Z32)*$Q54</f>
        <v>0</v>
      </c>
      <c r="AA54" s="148"/>
      <c r="AB54" s="126">
        <f>(AB32)*$Q54</f>
        <v>0</v>
      </c>
      <c r="AC54" s="127">
        <f t="shared" si="59"/>
        <v>0</v>
      </c>
      <c r="AD54" s="102"/>
    </row>
    <row r="55" spans="1:31" s="97" customFormat="1" ht="15" customHeight="1">
      <c r="A55" s="78"/>
      <c r="B55" s="78"/>
      <c r="C55" s="115"/>
      <c r="D55" s="627" t="s">
        <v>465</v>
      </c>
      <c r="E55" s="628"/>
      <c r="F55" s="628"/>
      <c r="G55" s="628"/>
      <c r="H55" s="628"/>
      <c r="I55" s="628"/>
      <c r="J55" s="628"/>
      <c r="K55" s="628"/>
      <c r="L55" s="628"/>
      <c r="M55" s="628"/>
      <c r="N55" s="628"/>
      <c r="O55" s="628"/>
      <c r="P55" s="628"/>
      <c r="Q55" s="157">
        <v>2326</v>
      </c>
      <c r="R55" s="71">
        <v>1.07</v>
      </c>
      <c r="S55" s="158">
        <v>0</v>
      </c>
      <c r="T55" s="126">
        <f>Q55*S55</f>
        <v>0</v>
      </c>
      <c r="U55" s="158">
        <v>0</v>
      </c>
      <c r="V55" s="126">
        <f>Q55*U55*R55</f>
        <v>0</v>
      </c>
      <c r="W55" s="158">
        <v>0</v>
      </c>
      <c r="X55" s="126">
        <f>Q55*W55*R55^2</f>
        <v>0</v>
      </c>
      <c r="Y55" s="158">
        <v>0</v>
      </c>
      <c r="Z55" s="126">
        <f>Q55*Y55*R55^3</f>
        <v>0</v>
      </c>
      <c r="AA55" s="158">
        <v>0</v>
      </c>
      <c r="AB55" s="126">
        <f t="shared" ref="AB55:AB56" si="61">Q55*AA55*R55^4</f>
        <v>0</v>
      </c>
      <c r="AC55" s="127">
        <f t="shared" si="59"/>
        <v>0</v>
      </c>
      <c r="AD55" s="102"/>
      <c r="AE55" s="51"/>
    </row>
    <row r="56" spans="1:31" s="97" customFormat="1" ht="15" customHeight="1">
      <c r="A56" s="78"/>
      <c r="B56" s="78"/>
      <c r="C56" s="115"/>
      <c r="D56" s="627" t="s">
        <v>465</v>
      </c>
      <c r="E56" s="628"/>
      <c r="F56" s="628"/>
      <c r="G56" s="628"/>
      <c r="H56" s="628"/>
      <c r="I56" s="628"/>
      <c r="J56" s="628"/>
      <c r="K56" s="628"/>
      <c r="L56" s="628"/>
      <c r="M56" s="628"/>
      <c r="N56" s="628"/>
      <c r="O56" s="628"/>
      <c r="P56" s="628"/>
      <c r="Q56" s="157">
        <v>2326</v>
      </c>
      <c r="R56" s="71">
        <v>1.07</v>
      </c>
      <c r="S56" s="158">
        <v>0</v>
      </c>
      <c r="T56" s="126">
        <f>Q56*S56</f>
        <v>0</v>
      </c>
      <c r="U56" s="158">
        <v>0</v>
      </c>
      <c r="V56" s="126">
        <f>Q56*U56*R56</f>
        <v>0</v>
      </c>
      <c r="W56" s="158">
        <v>0</v>
      </c>
      <c r="X56" s="126">
        <f>Q56*W56*R56^2</f>
        <v>0</v>
      </c>
      <c r="Y56" s="158">
        <v>0</v>
      </c>
      <c r="Z56" s="126">
        <f>Q56*Y56*R56^3</f>
        <v>0</v>
      </c>
      <c r="AA56" s="158">
        <v>0</v>
      </c>
      <c r="AB56" s="126">
        <f t="shared" si="61"/>
        <v>0</v>
      </c>
      <c r="AC56" s="127">
        <f t="shared" si="59"/>
        <v>0</v>
      </c>
      <c r="AD56" s="102"/>
      <c r="AE56" s="51"/>
    </row>
    <row r="57" spans="1:31" s="51" customFormat="1" ht="15" customHeight="1">
      <c r="A57" s="78"/>
      <c r="B57" s="78"/>
      <c r="C57" s="115"/>
      <c r="D57" s="570"/>
      <c r="E57" s="570"/>
      <c r="F57" s="570"/>
      <c r="G57" s="570"/>
      <c r="H57" s="570"/>
      <c r="I57" s="570"/>
      <c r="J57" s="570"/>
      <c r="K57" s="570"/>
      <c r="L57" s="570"/>
      <c r="M57" s="570"/>
      <c r="N57" s="714"/>
      <c r="O57" s="748" t="s">
        <v>287</v>
      </c>
      <c r="P57" s="749"/>
      <c r="Q57" s="749"/>
      <c r="R57" s="750"/>
      <c r="S57" s="681">
        <f>SUM(T43:T56)</f>
        <v>0</v>
      </c>
      <c r="T57" s="682"/>
      <c r="U57" s="681">
        <f>SUM(V43:V56)</f>
        <v>0</v>
      </c>
      <c r="V57" s="682"/>
      <c r="W57" s="681">
        <f>SUM(X43:X56)</f>
        <v>0</v>
      </c>
      <c r="X57" s="682"/>
      <c r="Y57" s="681">
        <f>SUM(Z43:Z56)</f>
        <v>0</v>
      </c>
      <c r="Z57" s="682"/>
      <c r="AA57" s="681">
        <f>SUM(AB43:AB56)</f>
        <v>0</v>
      </c>
      <c r="AB57" s="682"/>
      <c r="AC57" s="149">
        <f>SUM(S57:AB57)</f>
        <v>0</v>
      </c>
      <c r="AD57" s="159"/>
    </row>
    <row r="58" spans="1:31" s="51" customFormat="1" ht="15" customHeight="1">
      <c r="A58" s="78"/>
      <c r="B58" s="78"/>
      <c r="C58" s="629" t="s">
        <v>291</v>
      </c>
      <c r="D58" s="630"/>
      <c r="E58" s="630"/>
      <c r="F58" s="630"/>
      <c r="G58" s="630"/>
      <c r="H58" s="630"/>
      <c r="I58" s="630"/>
      <c r="J58" s="630"/>
      <c r="K58" s="630"/>
      <c r="L58" s="630"/>
      <c r="M58" s="630"/>
      <c r="N58" s="630"/>
      <c r="O58" s="630"/>
      <c r="P58" s="630"/>
      <c r="Q58" s="630"/>
      <c r="R58" s="631"/>
      <c r="S58" s="674">
        <f>SUM(S41, S57)</f>
        <v>0</v>
      </c>
      <c r="T58" s="743"/>
      <c r="U58" s="674">
        <f>SUM(U41, U57)</f>
        <v>0</v>
      </c>
      <c r="V58" s="743"/>
      <c r="W58" s="674">
        <f>SUM(W41, W57)</f>
        <v>0</v>
      </c>
      <c r="X58" s="743"/>
      <c r="Y58" s="674">
        <f>SUM(Y41, Y57)</f>
        <v>0</v>
      </c>
      <c r="Z58" s="743"/>
      <c r="AA58" s="674">
        <f>SUM(AA41, AA57)</f>
        <v>0</v>
      </c>
      <c r="AB58" s="743"/>
      <c r="AC58" s="145">
        <f>SUM(S58:AB58)</f>
        <v>0</v>
      </c>
      <c r="AD58" s="160"/>
    </row>
    <row r="59" spans="1:31" s="51" customFormat="1" ht="15" customHeight="1">
      <c r="A59" s="78"/>
      <c r="B59" s="78"/>
      <c r="C59" s="586" t="s">
        <v>292</v>
      </c>
      <c r="D59" s="587"/>
      <c r="E59" s="587"/>
      <c r="F59" s="587"/>
      <c r="G59" s="587"/>
      <c r="H59" s="587"/>
      <c r="I59" s="587"/>
      <c r="J59" s="587"/>
      <c r="K59" s="587"/>
      <c r="L59" s="587"/>
      <c r="M59" s="587"/>
      <c r="N59" s="587"/>
      <c r="O59" s="587"/>
      <c r="P59" s="587"/>
      <c r="Q59" s="587"/>
      <c r="R59" s="588"/>
      <c r="S59" s="643">
        <f>SUM(S34,S58)</f>
        <v>0</v>
      </c>
      <c r="T59" s="744"/>
      <c r="U59" s="643">
        <f>SUM(U34,U58)</f>
        <v>0</v>
      </c>
      <c r="V59" s="744"/>
      <c r="W59" s="643">
        <f>SUM(W34,W58)</f>
        <v>0</v>
      </c>
      <c r="X59" s="744"/>
      <c r="Y59" s="643">
        <f>SUM(Y34,Y58)</f>
        <v>0</v>
      </c>
      <c r="Z59" s="744"/>
      <c r="AA59" s="643">
        <f>SUM(AA34,AA58)</f>
        <v>0</v>
      </c>
      <c r="AB59" s="744"/>
      <c r="AC59" s="161">
        <f>SUM(S59:AB59)</f>
        <v>0</v>
      </c>
      <c r="AD59" s="102"/>
    </row>
    <row r="60" spans="1:31" s="143" customFormat="1" ht="17.25" customHeight="1">
      <c r="A60" s="178"/>
      <c r="B60" s="178"/>
      <c r="C60" s="573" t="s">
        <v>133</v>
      </c>
      <c r="D60" s="574"/>
      <c r="E60" s="574"/>
      <c r="F60" s="574"/>
      <c r="G60" s="574"/>
      <c r="H60" s="574"/>
      <c r="I60" s="574"/>
      <c r="J60" s="574"/>
      <c r="K60" s="574"/>
      <c r="L60" s="574"/>
      <c r="M60" s="574"/>
      <c r="N60" s="574"/>
      <c r="O60" s="574"/>
      <c r="P60" s="574"/>
      <c r="Q60" s="574"/>
      <c r="R60" s="718"/>
      <c r="S60" s="193"/>
      <c r="T60" s="194"/>
      <c r="U60" s="195"/>
      <c r="V60" s="196"/>
      <c r="W60" s="144"/>
      <c r="X60" s="194"/>
      <c r="Y60" s="195"/>
      <c r="Z60" s="194"/>
      <c r="AA60" s="195"/>
      <c r="AB60" s="196"/>
      <c r="AC60" s="140"/>
      <c r="AD60" s="101"/>
    </row>
    <row r="61" spans="1:31" s="143" customFormat="1" ht="33" customHeight="1">
      <c r="A61" s="162">
        <v>1000</v>
      </c>
      <c r="B61" s="178"/>
      <c r="C61" s="197" t="s">
        <v>178</v>
      </c>
      <c r="D61" s="84" t="s">
        <v>134</v>
      </c>
      <c r="E61" s="779"/>
      <c r="F61" s="752"/>
      <c r="G61" s="752"/>
      <c r="H61" s="752"/>
      <c r="I61" s="752"/>
      <c r="J61" s="752"/>
      <c r="K61" s="752"/>
      <c r="L61" s="752"/>
      <c r="M61" s="752"/>
      <c r="N61" s="752"/>
      <c r="O61" s="752"/>
      <c r="P61" s="13" t="s">
        <v>182</v>
      </c>
      <c r="Q61" s="13" t="s">
        <v>174</v>
      </c>
      <c r="R61" s="35" t="s">
        <v>355</v>
      </c>
      <c r="S61" s="687" t="s">
        <v>183</v>
      </c>
      <c r="T61" s="688"/>
      <c r="U61" s="685" t="s">
        <v>183</v>
      </c>
      <c r="V61" s="686"/>
      <c r="W61" s="685" t="s">
        <v>183</v>
      </c>
      <c r="X61" s="686"/>
      <c r="Y61" s="685" t="s">
        <v>183</v>
      </c>
      <c r="Z61" s="686"/>
      <c r="AA61" s="685" t="s">
        <v>183</v>
      </c>
      <c r="AB61" s="686"/>
      <c r="AC61" s="140"/>
      <c r="AD61" s="101"/>
    </row>
    <row r="62" spans="1:31" s="143" customFormat="1" ht="15" customHeight="1">
      <c r="A62" s="178"/>
      <c r="B62" s="178"/>
      <c r="C62" s="198">
        <f>S62+U62+W62+Y62+AA62</f>
        <v>0</v>
      </c>
      <c r="D62" s="15"/>
      <c r="E62" s="732" t="s">
        <v>337</v>
      </c>
      <c r="F62" s="732"/>
      <c r="G62" s="732"/>
      <c r="H62" s="732"/>
      <c r="I62" s="732"/>
      <c r="J62" s="732"/>
      <c r="K62" s="732"/>
      <c r="L62" s="732"/>
      <c r="M62" s="732"/>
      <c r="N62" s="732"/>
      <c r="O62" s="732"/>
      <c r="P62" s="270">
        <v>0</v>
      </c>
      <c r="Q62" s="271">
        <f>VLOOKUP(E62,Leave_Benefits,2,0)</f>
        <v>0</v>
      </c>
      <c r="R62" s="36">
        <f>VLOOKUP(E62,Leave_Benefits,4,0)</f>
        <v>0</v>
      </c>
      <c r="S62" s="201">
        <v>0</v>
      </c>
      <c r="T62" s="126">
        <f>P62*(1+Q62)*S62</f>
        <v>0</v>
      </c>
      <c r="U62" s="201">
        <v>0</v>
      </c>
      <c r="V62" s="126">
        <f>P62*(1+Q62)*U62*R62</f>
        <v>0</v>
      </c>
      <c r="W62" s="201">
        <v>0</v>
      </c>
      <c r="X62" s="126">
        <f>P62*(1+Q62)*W62*(R62^2)</f>
        <v>0</v>
      </c>
      <c r="Y62" s="201">
        <v>0</v>
      </c>
      <c r="Z62" s="126">
        <f>P62*(1+Q62)*Y62*(R62^3)</f>
        <v>0</v>
      </c>
      <c r="AA62" s="201">
        <v>0</v>
      </c>
      <c r="AB62" s="126">
        <f>P62*(1+Q62)*AA62*(R62^4)</f>
        <v>0</v>
      </c>
      <c r="AC62" s="127">
        <f>SUM(T62+V62+X62+Z62+AB62)</f>
        <v>0</v>
      </c>
      <c r="AD62" s="101"/>
    </row>
    <row r="63" spans="1:31" s="143" customFormat="1" ht="15" customHeight="1">
      <c r="A63" s="178"/>
      <c r="B63" s="178"/>
      <c r="C63" s="527">
        <f t="shared" ref="C63:C66" si="62">S63+U63+W63+Y63+AA63</f>
        <v>0</v>
      </c>
      <c r="D63" s="15"/>
      <c r="E63" s="732" t="s">
        <v>337</v>
      </c>
      <c r="F63" s="732"/>
      <c r="G63" s="732"/>
      <c r="H63" s="732"/>
      <c r="I63" s="732"/>
      <c r="J63" s="732"/>
      <c r="K63" s="732"/>
      <c r="L63" s="732"/>
      <c r="M63" s="732"/>
      <c r="N63" s="732"/>
      <c r="O63" s="732"/>
      <c r="P63" s="270">
        <v>0</v>
      </c>
      <c r="Q63" s="271">
        <f>VLOOKUP(E63,Leave_Benefits,2,0)</f>
        <v>0</v>
      </c>
      <c r="R63" s="36">
        <f>VLOOKUP(E63,Leave_Benefits,4,0)</f>
        <v>0</v>
      </c>
      <c r="S63" s="201">
        <v>0</v>
      </c>
      <c r="T63" s="126">
        <f>P63*(1+Q63)*S63</f>
        <v>0</v>
      </c>
      <c r="U63" s="201">
        <v>0</v>
      </c>
      <c r="V63" s="126">
        <f>P63*(1+Q63)*U63*R63</f>
        <v>0</v>
      </c>
      <c r="W63" s="201">
        <v>0</v>
      </c>
      <c r="X63" s="126">
        <f>P63*(1+Q63)*W63*(R63^2)</f>
        <v>0</v>
      </c>
      <c r="Y63" s="201">
        <v>0</v>
      </c>
      <c r="Z63" s="126">
        <f>P63*(1+Q63)*Y63*(R63^3)</f>
        <v>0</v>
      </c>
      <c r="AA63" s="201">
        <v>0</v>
      </c>
      <c r="AB63" s="126">
        <f t="shared" ref="AB63:AB66" si="63">P63*(1+Q63)*AA63*(R63^4)</f>
        <v>0</v>
      </c>
      <c r="AC63" s="127">
        <f t="shared" ref="AC63:AC66" si="64">SUM(T63+V63+X63+Z63+AB63)</f>
        <v>0</v>
      </c>
      <c r="AD63" s="101"/>
    </row>
    <row r="64" spans="1:31" s="143" customFormat="1" ht="15" customHeight="1">
      <c r="A64" s="178"/>
      <c r="B64" s="178"/>
      <c r="C64" s="527">
        <f t="shared" si="62"/>
        <v>0</v>
      </c>
      <c r="D64" s="15"/>
      <c r="E64" s="732" t="s">
        <v>337</v>
      </c>
      <c r="F64" s="732"/>
      <c r="G64" s="732"/>
      <c r="H64" s="732"/>
      <c r="I64" s="732"/>
      <c r="J64" s="732"/>
      <c r="K64" s="732"/>
      <c r="L64" s="732"/>
      <c r="M64" s="732"/>
      <c r="N64" s="732"/>
      <c r="O64" s="732"/>
      <c r="P64" s="270">
        <v>0</v>
      </c>
      <c r="Q64" s="271">
        <f>VLOOKUP(E64,Leave_Benefits,2,0)</f>
        <v>0</v>
      </c>
      <c r="R64" s="36">
        <f>VLOOKUP(E64,Leave_Benefits,4,0)</f>
        <v>0</v>
      </c>
      <c r="S64" s="201">
        <v>0</v>
      </c>
      <c r="T64" s="126">
        <f>P64*(1+Q64)*S64</f>
        <v>0</v>
      </c>
      <c r="U64" s="201">
        <v>0</v>
      </c>
      <c r="V64" s="126">
        <f>P64*(1+Q64)*U64*R64</f>
        <v>0</v>
      </c>
      <c r="W64" s="201">
        <v>0</v>
      </c>
      <c r="X64" s="126">
        <f>P64*(1+Q64)*W64*(R64^2)</f>
        <v>0</v>
      </c>
      <c r="Y64" s="201">
        <v>0</v>
      </c>
      <c r="Z64" s="126">
        <f>P64*(1+Q64)*Y64*(R64^3)</f>
        <v>0</v>
      </c>
      <c r="AA64" s="201">
        <v>0</v>
      </c>
      <c r="AB64" s="126">
        <f t="shared" si="63"/>
        <v>0</v>
      </c>
      <c r="AC64" s="127">
        <f t="shared" si="64"/>
        <v>0</v>
      </c>
      <c r="AD64" s="101"/>
    </row>
    <row r="65" spans="1:30" s="143" customFormat="1" ht="15" customHeight="1">
      <c r="A65" s="178"/>
      <c r="B65" s="178"/>
      <c r="C65" s="527">
        <f t="shared" si="62"/>
        <v>0</v>
      </c>
      <c r="D65" s="15"/>
      <c r="E65" s="732" t="s">
        <v>337</v>
      </c>
      <c r="F65" s="732"/>
      <c r="G65" s="732"/>
      <c r="H65" s="732"/>
      <c r="I65" s="732"/>
      <c r="J65" s="732"/>
      <c r="K65" s="732"/>
      <c r="L65" s="732"/>
      <c r="M65" s="732"/>
      <c r="N65" s="732"/>
      <c r="O65" s="732"/>
      <c r="P65" s="270">
        <v>0</v>
      </c>
      <c r="Q65" s="271">
        <f>VLOOKUP(E65,Leave_Benefits,2,0)</f>
        <v>0</v>
      </c>
      <c r="R65" s="36">
        <f>VLOOKUP(E65,Leave_Benefits,4,0)</f>
        <v>0</v>
      </c>
      <c r="S65" s="201">
        <v>0</v>
      </c>
      <c r="T65" s="126">
        <f>P65*(1+Q65)*S65</f>
        <v>0</v>
      </c>
      <c r="U65" s="201">
        <v>0</v>
      </c>
      <c r="V65" s="126">
        <f>P65*(1+Q65)*U65*R65</f>
        <v>0</v>
      </c>
      <c r="W65" s="201">
        <v>0</v>
      </c>
      <c r="X65" s="126">
        <f>P65*(1+Q65)*W65*(R65^2)</f>
        <v>0</v>
      </c>
      <c r="Y65" s="201">
        <v>0</v>
      </c>
      <c r="Z65" s="126">
        <f>P65*(1+Q65)*Y65*(R65^3)</f>
        <v>0</v>
      </c>
      <c r="AA65" s="201">
        <v>0</v>
      </c>
      <c r="AB65" s="126">
        <f t="shared" si="63"/>
        <v>0</v>
      </c>
      <c r="AC65" s="127">
        <f t="shared" si="64"/>
        <v>0</v>
      </c>
      <c r="AD65" s="101"/>
    </row>
    <row r="66" spans="1:30" s="143" customFormat="1" ht="15" customHeight="1">
      <c r="A66" s="178"/>
      <c r="B66" s="178"/>
      <c r="C66" s="527">
        <f t="shared" si="62"/>
        <v>0</v>
      </c>
      <c r="D66" s="15"/>
      <c r="E66" s="732" t="s">
        <v>337</v>
      </c>
      <c r="F66" s="732"/>
      <c r="G66" s="732"/>
      <c r="H66" s="732"/>
      <c r="I66" s="732"/>
      <c r="J66" s="732"/>
      <c r="K66" s="732"/>
      <c r="L66" s="732"/>
      <c r="M66" s="732"/>
      <c r="N66" s="732"/>
      <c r="O66" s="732"/>
      <c r="P66" s="270">
        <v>0</v>
      </c>
      <c r="Q66" s="271">
        <f>VLOOKUP(E66,Leave_Benefits,2,0)</f>
        <v>0</v>
      </c>
      <c r="R66" s="36">
        <f>VLOOKUP(E66,Leave_Benefits,4,0)</f>
        <v>0</v>
      </c>
      <c r="S66" s="201">
        <v>0</v>
      </c>
      <c r="T66" s="126">
        <f>P66*(1+Q66)*S66</f>
        <v>0</v>
      </c>
      <c r="U66" s="201">
        <v>0</v>
      </c>
      <c r="V66" s="126">
        <f>P66*(1+Q66)*U66*R66</f>
        <v>0</v>
      </c>
      <c r="W66" s="201">
        <v>0</v>
      </c>
      <c r="X66" s="126">
        <f>P66*(1+Q66)*W66*(R66^2)</f>
        <v>0</v>
      </c>
      <c r="Y66" s="201">
        <v>0</v>
      </c>
      <c r="Z66" s="126">
        <f>P66*(1+Q66)*Y66*(R66^3)</f>
        <v>0</v>
      </c>
      <c r="AA66" s="201">
        <v>0</v>
      </c>
      <c r="AB66" s="126">
        <f t="shared" si="63"/>
        <v>0</v>
      </c>
      <c r="AC66" s="127">
        <f t="shared" si="64"/>
        <v>0</v>
      </c>
      <c r="AD66" s="101"/>
    </row>
    <row r="67" spans="1:30" s="143" customFormat="1" ht="15" customHeight="1">
      <c r="A67" s="178"/>
      <c r="B67" s="178"/>
      <c r="C67" s="745"/>
      <c r="D67" s="746"/>
      <c r="E67" s="746"/>
      <c r="F67" s="746"/>
      <c r="G67" s="746"/>
      <c r="H67" s="746"/>
      <c r="I67" s="746"/>
      <c r="J67" s="746"/>
      <c r="K67" s="746"/>
      <c r="L67" s="746"/>
      <c r="M67" s="746"/>
      <c r="N67" s="747"/>
      <c r="O67" s="780" t="s">
        <v>136</v>
      </c>
      <c r="P67" s="781"/>
      <c r="Q67" s="781"/>
      <c r="R67" s="782"/>
      <c r="S67" s="681">
        <f>SUM(T62:T66)</f>
        <v>0</v>
      </c>
      <c r="T67" s="682"/>
      <c r="U67" s="681">
        <f>SUM(V62:V66)</f>
        <v>0</v>
      </c>
      <c r="V67" s="682"/>
      <c r="W67" s="681">
        <f>SUM(X62:X66)</f>
        <v>0</v>
      </c>
      <c r="X67" s="682"/>
      <c r="Y67" s="681">
        <f>SUM(Z62:Z66)</f>
        <v>0</v>
      </c>
      <c r="Z67" s="682"/>
      <c r="AA67" s="681">
        <f>SUM(AB62:AB66)</f>
        <v>0</v>
      </c>
      <c r="AB67" s="682"/>
      <c r="AC67" s="149">
        <f>SUM(S67:AB67)</f>
        <v>0</v>
      </c>
      <c r="AD67" s="101"/>
    </row>
    <row r="68" spans="1:30" s="143" customFormat="1" ht="30.75" customHeight="1">
      <c r="A68" s="162">
        <v>1900</v>
      </c>
      <c r="B68" s="178"/>
      <c r="C68" s="693"/>
      <c r="D68" s="732"/>
      <c r="E68" s="732"/>
      <c r="F68" s="732"/>
      <c r="G68" s="732"/>
      <c r="H68" s="732"/>
      <c r="I68" s="732"/>
      <c r="J68" s="732"/>
      <c r="K68" s="732"/>
      <c r="L68" s="732"/>
      <c r="M68" s="732"/>
      <c r="N68" s="732"/>
      <c r="O68" s="732"/>
      <c r="P68" s="732"/>
      <c r="Q68" s="16" t="s">
        <v>137</v>
      </c>
      <c r="R68" s="34"/>
      <c r="S68" s="202"/>
      <c r="T68" s="203"/>
      <c r="U68" s="204"/>
      <c r="V68" s="203"/>
      <c r="W68" s="204"/>
      <c r="X68" s="203"/>
      <c r="Y68" s="204"/>
      <c r="Z68" s="203"/>
      <c r="AA68" s="204"/>
      <c r="AB68" s="203"/>
      <c r="AC68" s="140"/>
      <c r="AD68" s="101"/>
    </row>
    <row r="69" spans="1:30" s="143" customFormat="1" ht="15" customHeight="1">
      <c r="A69" s="178"/>
      <c r="B69" s="178"/>
      <c r="C69" s="693">
        <f>D62</f>
        <v>0</v>
      </c>
      <c r="D69" s="732"/>
      <c r="E69" s="732"/>
      <c r="F69" s="732"/>
      <c r="G69" s="732"/>
      <c r="H69" s="732"/>
      <c r="I69" s="732"/>
      <c r="J69" s="732"/>
      <c r="K69" s="732"/>
      <c r="L69" s="732"/>
      <c r="M69" s="732"/>
      <c r="N69" s="732"/>
      <c r="O69" s="732"/>
      <c r="P69" s="732"/>
      <c r="Q69" s="271">
        <f>VLOOKUP(E62,Leave_Benefits,3,0)</f>
        <v>0</v>
      </c>
      <c r="R69" s="34"/>
      <c r="S69" s="609">
        <f>T62*Q69</f>
        <v>0</v>
      </c>
      <c r="T69" s="737"/>
      <c r="U69" s="609">
        <f>V62*Q69</f>
        <v>0</v>
      </c>
      <c r="V69" s="737"/>
      <c r="W69" s="609">
        <f>X62*Q69</f>
        <v>0</v>
      </c>
      <c r="X69" s="737"/>
      <c r="Y69" s="609">
        <f>Z62*Q69</f>
        <v>0</v>
      </c>
      <c r="Z69" s="737"/>
      <c r="AA69" s="609">
        <f>AB62*Q69</f>
        <v>0</v>
      </c>
      <c r="AB69" s="737"/>
      <c r="AC69" s="127">
        <f>S69+U69+W69+Y69+AA69</f>
        <v>0</v>
      </c>
      <c r="AD69" s="101"/>
    </row>
    <row r="70" spans="1:30" s="143" customFormat="1" ht="15" customHeight="1">
      <c r="A70" s="178"/>
      <c r="B70" s="178"/>
      <c r="C70" s="693">
        <f t="shared" ref="C70:C73" si="65">D63</f>
        <v>0</v>
      </c>
      <c r="D70" s="732"/>
      <c r="E70" s="732"/>
      <c r="F70" s="732"/>
      <c r="G70" s="732"/>
      <c r="H70" s="732"/>
      <c r="I70" s="732"/>
      <c r="J70" s="732"/>
      <c r="K70" s="732"/>
      <c r="L70" s="732"/>
      <c r="M70" s="732"/>
      <c r="N70" s="732"/>
      <c r="O70" s="732"/>
      <c r="P70" s="732"/>
      <c r="Q70" s="271">
        <f>VLOOKUP(E63,Leave_Benefits,3,0)</f>
        <v>0</v>
      </c>
      <c r="R70" s="34"/>
      <c r="S70" s="609">
        <f>T63*Q70</f>
        <v>0</v>
      </c>
      <c r="T70" s="737"/>
      <c r="U70" s="609">
        <f>V63*Q70</f>
        <v>0</v>
      </c>
      <c r="V70" s="737"/>
      <c r="W70" s="609">
        <f>X63*Q70</f>
        <v>0</v>
      </c>
      <c r="X70" s="737"/>
      <c r="Y70" s="609">
        <f>Z63*Q70</f>
        <v>0</v>
      </c>
      <c r="Z70" s="737"/>
      <c r="AA70" s="609">
        <f t="shared" ref="AA70:AA73" si="66">AB63*Q70</f>
        <v>0</v>
      </c>
      <c r="AB70" s="737"/>
      <c r="AC70" s="127">
        <f t="shared" ref="AC70:AC73" si="67">S70+U70+W70+Y70+AA70</f>
        <v>0</v>
      </c>
      <c r="AD70" s="101"/>
    </row>
    <row r="71" spans="1:30" s="143" customFormat="1" ht="15" customHeight="1">
      <c r="A71" s="178"/>
      <c r="B71" s="178"/>
      <c r="C71" s="693">
        <f t="shared" si="65"/>
        <v>0</v>
      </c>
      <c r="D71" s="732"/>
      <c r="E71" s="732"/>
      <c r="F71" s="732"/>
      <c r="G71" s="732"/>
      <c r="H71" s="732"/>
      <c r="I71" s="732"/>
      <c r="J71" s="732"/>
      <c r="K71" s="732"/>
      <c r="L71" s="732"/>
      <c r="M71" s="732"/>
      <c r="N71" s="732"/>
      <c r="O71" s="732"/>
      <c r="P71" s="732"/>
      <c r="Q71" s="271">
        <f>VLOOKUP(E64,Leave_Benefits,3,0)</f>
        <v>0</v>
      </c>
      <c r="R71" s="34"/>
      <c r="S71" s="609">
        <f>T64*Q71</f>
        <v>0</v>
      </c>
      <c r="T71" s="737"/>
      <c r="U71" s="609">
        <f>V64*Q71</f>
        <v>0</v>
      </c>
      <c r="V71" s="737"/>
      <c r="W71" s="609">
        <f>X64*Q71</f>
        <v>0</v>
      </c>
      <c r="X71" s="737"/>
      <c r="Y71" s="609">
        <f>Z64*Q71</f>
        <v>0</v>
      </c>
      <c r="Z71" s="737"/>
      <c r="AA71" s="609">
        <f t="shared" si="66"/>
        <v>0</v>
      </c>
      <c r="AB71" s="737"/>
      <c r="AC71" s="127">
        <f t="shared" si="67"/>
        <v>0</v>
      </c>
      <c r="AD71" s="101"/>
    </row>
    <row r="72" spans="1:30" s="143" customFormat="1" ht="15" customHeight="1">
      <c r="A72" s="178"/>
      <c r="B72" s="178"/>
      <c r="C72" s="693">
        <f t="shared" si="65"/>
        <v>0</v>
      </c>
      <c r="D72" s="732"/>
      <c r="E72" s="732"/>
      <c r="F72" s="732"/>
      <c r="G72" s="732"/>
      <c r="H72" s="732"/>
      <c r="I72" s="732"/>
      <c r="J72" s="732"/>
      <c r="K72" s="732"/>
      <c r="L72" s="732"/>
      <c r="M72" s="732"/>
      <c r="N72" s="732"/>
      <c r="O72" s="732"/>
      <c r="P72" s="732"/>
      <c r="Q72" s="271">
        <f>VLOOKUP(E65,Leave_Benefits,3,0)</f>
        <v>0</v>
      </c>
      <c r="R72" s="34"/>
      <c r="S72" s="609">
        <f>T65*Q72</f>
        <v>0</v>
      </c>
      <c r="T72" s="737"/>
      <c r="U72" s="609">
        <f>V65*Q72</f>
        <v>0</v>
      </c>
      <c r="V72" s="737"/>
      <c r="W72" s="609">
        <f>X65*Q72</f>
        <v>0</v>
      </c>
      <c r="X72" s="737"/>
      <c r="Y72" s="609">
        <f>Z65*Q72</f>
        <v>0</v>
      </c>
      <c r="Z72" s="737"/>
      <c r="AA72" s="609">
        <f t="shared" si="66"/>
        <v>0</v>
      </c>
      <c r="AB72" s="737"/>
      <c r="AC72" s="127">
        <f t="shared" si="67"/>
        <v>0</v>
      </c>
      <c r="AD72" s="101"/>
    </row>
    <row r="73" spans="1:30" s="143" customFormat="1" ht="15" customHeight="1">
      <c r="A73" s="178"/>
      <c r="B73" s="178"/>
      <c r="C73" s="693">
        <f t="shared" si="65"/>
        <v>0</v>
      </c>
      <c r="D73" s="732"/>
      <c r="E73" s="732"/>
      <c r="F73" s="732"/>
      <c r="G73" s="732"/>
      <c r="H73" s="732"/>
      <c r="I73" s="732"/>
      <c r="J73" s="732"/>
      <c r="K73" s="732"/>
      <c r="L73" s="732"/>
      <c r="M73" s="732"/>
      <c r="N73" s="732"/>
      <c r="O73" s="732"/>
      <c r="P73" s="732"/>
      <c r="Q73" s="271">
        <f>VLOOKUP(E66,Leave_Benefits,3,0)</f>
        <v>0</v>
      </c>
      <c r="R73" s="34"/>
      <c r="S73" s="609">
        <f>T66*Q73</f>
        <v>0</v>
      </c>
      <c r="T73" s="737"/>
      <c r="U73" s="609">
        <f>V66*Q73</f>
        <v>0</v>
      </c>
      <c r="V73" s="737"/>
      <c r="W73" s="609">
        <f>X66*Q73</f>
        <v>0</v>
      </c>
      <c r="X73" s="737"/>
      <c r="Y73" s="609">
        <f>Z66*Q73</f>
        <v>0</v>
      </c>
      <c r="Z73" s="737"/>
      <c r="AA73" s="609">
        <f t="shared" si="66"/>
        <v>0</v>
      </c>
      <c r="AB73" s="737"/>
      <c r="AC73" s="127">
        <f t="shared" si="67"/>
        <v>0</v>
      </c>
      <c r="AD73" s="101"/>
    </row>
    <row r="74" spans="1:30" s="143" customFormat="1" ht="15" customHeight="1">
      <c r="A74" s="178"/>
      <c r="B74" s="178"/>
      <c r="C74" s="576"/>
      <c r="D74" s="577"/>
      <c r="E74" s="577"/>
      <c r="F74" s="577"/>
      <c r="G74" s="577"/>
      <c r="H74" s="577"/>
      <c r="I74" s="577"/>
      <c r="J74" s="577"/>
      <c r="K74" s="577"/>
      <c r="L74" s="577"/>
      <c r="M74" s="577"/>
      <c r="N74" s="578"/>
      <c r="O74" s="780" t="s">
        <v>138</v>
      </c>
      <c r="P74" s="749"/>
      <c r="Q74" s="749"/>
      <c r="R74" s="750"/>
      <c r="S74" s="614">
        <f>SUM(S69:S73)</f>
        <v>0</v>
      </c>
      <c r="T74" s="738"/>
      <c r="U74" s="614">
        <f>SUM(U69:U73)</f>
        <v>0</v>
      </c>
      <c r="V74" s="738"/>
      <c r="W74" s="614">
        <f>SUM(W69:W73)</f>
        <v>0</v>
      </c>
      <c r="X74" s="738"/>
      <c r="Y74" s="614">
        <f>SUM(Y69:Y73)</f>
        <v>0</v>
      </c>
      <c r="Z74" s="738"/>
      <c r="AA74" s="614">
        <f>SUM(AA69:AA73)</f>
        <v>0</v>
      </c>
      <c r="AB74" s="738"/>
      <c r="AC74" s="149">
        <f>SUM(S74:AB74)</f>
        <v>0</v>
      </c>
      <c r="AD74" s="101"/>
    </row>
    <row r="75" spans="1:30" s="143" customFormat="1" ht="15" customHeight="1">
      <c r="A75" s="178"/>
      <c r="B75" s="178"/>
      <c r="C75" s="586" t="s">
        <v>361</v>
      </c>
      <c r="D75" s="587"/>
      <c r="E75" s="587"/>
      <c r="F75" s="587"/>
      <c r="G75" s="587"/>
      <c r="H75" s="587"/>
      <c r="I75" s="587"/>
      <c r="J75" s="587"/>
      <c r="K75" s="587"/>
      <c r="L75" s="587"/>
      <c r="M75" s="587"/>
      <c r="N75" s="587"/>
      <c r="O75" s="587"/>
      <c r="P75" s="587"/>
      <c r="Q75" s="587"/>
      <c r="R75" s="588"/>
      <c r="S75" s="722">
        <f>SUM(S67+S74)</f>
        <v>0</v>
      </c>
      <c r="T75" s="742"/>
      <c r="U75" s="722">
        <f>SUM(U67+U74)</f>
        <v>0</v>
      </c>
      <c r="V75" s="742"/>
      <c r="W75" s="722">
        <f>SUM(W67+W74)</f>
        <v>0</v>
      </c>
      <c r="X75" s="742"/>
      <c r="Y75" s="722">
        <f>SUM(Y67+Y74)</f>
        <v>0</v>
      </c>
      <c r="Z75" s="742"/>
      <c r="AA75" s="722">
        <f>SUM(AA67+AA74)</f>
        <v>0</v>
      </c>
      <c r="AB75" s="742"/>
      <c r="AC75" s="206">
        <f>SUM(S75:AB75)</f>
        <v>0</v>
      </c>
      <c r="AD75" s="101"/>
    </row>
    <row r="76" spans="1:30" s="101" customFormat="1" ht="15" customHeight="1">
      <c r="A76" s="162">
        <v>2000</v>
      </c>
      <c r="B76" s="162"/>
      <c r="C76" s="163" t="s">
        <v>293</v>
      </c>
      <c r="D76" s="110"/>
      <c r="E76" s="656" t="s">
        <v>221</v>
      </c>
      <c r="F76" s="656"/>
      <c r="G76" s="656"/>
      <c r="H76" s="656"/>
      <c r="I76" s="656"/>
      <c r="J76" s="656"/>
      <c r="K76" s="656"/>
      <c r="L76" s="656"/>
      <c r="M76" s="656"/>
      <c r="N76" s="656"/>
      <c r="O76" s="110"/>
      <c r="P76" s="110"/>
      <c r="Q76" s="42"/>
      <c r="R76" s="164"/>
      <c r="S76" s="165"/>
      <c r="T76" s="166"/>
      <c r="U76" s="165"/>
      <c r="V76" s="166"/>
      <c r="W76" s="165"/>
      <c r="X76" s="166"/>
      <c r="Y76" s="165"/>
      <c r="Z76" s="166"/>
      <c r="AA76" s="165"/>
      <c r="AB76" s="166"/>
      <c r="AC76" s="167"/>
      <c r="AD76" s="168"/>
    </row>
    <row r="77" spans="1:30" s="51" customFormat="1" ht="36" customHeight="1">
      <c r="A77" s="78"/>
      <c r="B77" s="78"/>
      <c r="C77" s="131" t="s">
        <v>53</v>
      </c>
      <c r="D77" s="79" t="s">
        <v>184</v>
      </c>
      <c r="E77" s="525" t="str">
        <f>S8</f>
        <v>Year 1</v>
      </c>
      <c r="F77" s="525" t="str">
        <f>U8</f>
        <v>Year 2</v>
      </c>
      <c r="G77" s="525" t="str">
        <f>W8</f>
        <v>Year 3</v>
      </c>
      <c r="H77" s="525" t="str">
        <f>Y8</f>
        <v>Year 4</v>
      </c>
      <c r="I77" s="525" t="str">
        <f>AA8</f>
        <v>Year 5</v>
      </c>
      <c r="J77" s="83"/>
      <c r="K77" s="83"/>
      <c r="L77" s="83"/>
      <c r="M77" s="83"/>
      <c r="N77" s="83"/>
      <c r="O77" s="81" t="s">
        <v>376</v>
      </c>
      <c r="P77" s="81" t="s">
        <v>377</v>
      </c>
      <c r="Q77" s="81" t="s">
        <v>76</v>
      </c>
      <c r="R77" s="87" t="s">
        <v>355</v>
      </c>
      <c r="S77" s="170"/>
      <c r="T77" s="139"/>
      <c r="U77" s="171"/>
      <c r="V77" s="139"/>
      <c r="W77" s="171"/>
      <c r="X77" s="139"/>
      <c r="Y77" s="171"/>
      <c r="Z77" s="139"/>
      <c r="AA77" s="171"/>
      <c r="AB77" s="139"/>
      <c r="AC77" s="140"/>
      <c r="AD77" s="102"/>
    </row>
    <row r="78" spans="1:30" s="51" customFormat="1" ht="15" customHeight="1">
      <c r="A78" s="78"/>
      <c r="B78" s="78"/>
      <c r="C78" s="77" t="s">
        <v>353</v>
      </c>
      <c r="D78" s="700" t="s">
        <v>378</v>
      </c>
      <c r="E78" s="72"/>
      <c r="F78" s="72"/>
      <c r="G78" s="72"/>
      <c r="H78" s="72"/>
      <c r="I78" s="72"/>
      <c r="J78" s="72"/>
      <c r="K78" s="72"/>
      <c r="L78" s="72"/>
      <c r="M78" s="72"/>
      <c r="N78" s="72"/>
      <c r="O78" s="616"/>
      <c r="P78" s="72"/>
      <c r="Q78" s="146"/>
      <c r="R78" s="70">
        <f t="shared" ref="R78:R93" si="68">VLOOKUP(C78,TravelIncrease,2,0)</f>
        <v>1.1000000000000001</v>
      </c>
      <c r="S78" s="609">
        <f>E78*P78*Q78</f>
        <v>0</v>
      </c>
      <c r="T78" s="737"/>
      <c r="U78" s="609">
        <f>F78*P78*Q78*R78</f>
        <v>0</v>
      </c>
      <c r="V78" s="737"/>
      <c r="W78" s="609">
        <f>G78*P78*Q78*(R78^2)</f>
        <v>0</v>
      </c>
      <c r="X78" s="737"/>
      <c r="Y78" s="609">
        <f>H78*P78*Q78*(R78^3)</f>
        <v>0</v>
      </c>
      <c r="Z78" s="737"/>
      <c r="AA78" s="609">
        <f>I78*P78*Q78*(R78^4)</f>
        <v>0</v>
      </c>
      <c r="AB78" s="737"/>
      <c r="AC78" s="127">
        <f>SUM(S78+U78+W78+Y78+AA78)</f>
        <v>0</v>
      </c>
      <c r="AD78" s="102"/>
    </row>
    <row r="79" spans="1:30" s="51" customFormat="1" ht="15" customHeight="1">
      <c r="A79" s="78"/>
      <c r="B79" s="78"/>
      <c r="C79" s="77" t="s">
        <v>264</v>
      </c>
      <c r="D79" s="700"/>
      <c r="E79" s="72"/>
      <c r="F79" s="72"/>
      <c r="G79" s="72"/>
      <c r="H79" s="72"/>
      <c r="I79" s="72"/>
      <c r="J79" s="72"/>
      <c r="K79" s="72"/>
      <c r="L79" s="72"/>
      <c r="M79" s="72"/>
      <c r="N79" s="72"/>
      <c r="O79" s="616"/>
      <c r="P79" s="72"/>
      <c r="Q79" s="146"/>
      <c r="R79" s="70">
        <f t="shared" si="68"/>
        <v>1</v>
      </c>
      <c r="S79" s="609">
        <f t="shared" ref="S79:S93" si="69">E79*P79*Q79</f>
        <v>0</v>
      </c>
      <c r="T79" s="737"/>
      <c r="U79" s="609">
        <f t="shared" ref="U79:U93" si="70">F79*P79*Q79*R79</f>
        <v>0</v>
      </c>
      <c r="V79" s="737"/>
      <c r="W79" s="609">
        <f t="shared" ref="W79:W93" si="71">G79*P79*Q79*(R79^2)</f>
        <v>0</v>
      </c>
      <c r="X79" s="737"/>
      <c r="Y79" s="609">
        <f t="shared" ref="Y79:Y93" si="72">H79*P79*Q79*(R79^3)</f>
        <v>0</v>
      </c>
      <c r="Z79" s="737"/>
      <c r="AA79" s="609">
        <f t="shared" ref="AA79:AA93" si="73">I79*P79*Q79*(R79^4)</f>
        <v>0</v>
      </c>
      <c r="AB79" s="737"/>
      <c r="AC79" s="127">
        <f t="shared" ref="AC79:AC93" si="74">SUM(S79+U79+W79+Y79+AA79)</f>
        <v>0</v>
      </c>
      <c r="AD79" s="102"/>
    </row>
    <row r="80" spans="1:30" s="51" customFormat="1" ht="15" customHeight="1">
      <c r="A80" s="78"/>
      <c r="B80" s="78"/>
      <c r="C80" s="77" t="s">
        <v>28</v>
      </c>
      <c r="D80" s="700"/>
      <c r="E80" s="72"/>
      <c r="F80" s="72"/>
      <c r="G80" s="72"/>
      <c r="H80" s="72"/>
      <c r="I80" s="72"/>
      <c r="J80" s="72"/>
      <c r="K80" s="72"/>
      <c r="L80" s="72"/>
      <c r="M80" s="72"/>
      <c r="N80" s="72"/>
      <c r="O80" s="616"/>
      <c r="P80" s="72"/>
      <c r="Q80" s="146"/>
      <c r="R80" s="70">
        <f t="shared" si="68"/>
        <v>1</v>
      </c>
      <c r="S80" s="609">
        <f t="shared" si="69"/>
        <v>0</v>
      </c>
      <c r="T80" s="737"/>
      <c r="U80" s="609">
        <f t="shared" si="70"/>
        <v>0</v>
      </c>
      <c r="V80" s="737"/>
      <c r="W80" s="609">
        <f t="shared" si="71"/>
        <v>0</v>
      </c>
      <c r="X80" s="737"/>
      <c r="Y80" s="609">
        <f t="shared" si="72"/>
        <v>0</v>
      </c>
      <c r="Z80" s="737"/>
      <c r="AA80" s="609">
        <f t="shared" si="73"/>
        <v>0</v>
      </c>
      <c r="AB80" s="737"/>
      <c r="AC80" s="127">
        <f t="shared" si="74"/>
        <v>0</v>
      </c>
      <c r="AD80" s="102"/>
    </row>
    <row r="81" spans="1:30" s="51" customFormat="1" ht="15" customHeight="1">
      <c r="A81" s="78"/>
      <c r="B81" s="78"/>
      <c r="C81" s="77" t="s">
        <v>54</v>
      </c>
      <c r="D81" s="700"/>
      <c r="E81" s="72"/>
      <c r="F81" s="72"/>
      <c r="G81" s="72"/>
      <c r="H81" s="72"/>
      <c r="I81" s="72"/>
      <c r="J81" s="72"/>
      <c r="K81" s="72"/>
      <c r="L81" s="72"/>
      <c r="M81" s="72"/>
      <c r="N81" s="72"/>
      <c r="O81" s="616"/>
      <c r="P81" s="72"/>
      <c r="Q81" s="146"/>
      <c r="R81" s="70">
        <f t="shared" si="68"/>
        <v>1.1000000000000001</v>
      </c>
      <c r="S81" s="609">
        <f t="shared" si="69"/>
        <v>0</v>
      </c>
      <c r="T81" s="737"/>
      <c r="U81" s="609">
        <f t="shared" si="70"/>
        <v>0</v>
      </c>
      <c r="V81" s="737"/>
      <c r="W81" s="609">
        <f t="shared" si="71"/>
        <v>0</v>
      </c>
      <c r="X81" s="737"/>
      <c r="Y81" s="609">
        <f t="shared" si="72"/>
        <v>0</v>
      </c>
      <c r="Z81" s="737"/>
      <c r="AA81" s="609">
        <f t="shared" si="73"/>
        <v>0</v>
      </c>
      <c r="AB81" s="737"/>
      <c r="AC81" s="127">
        <f t="shared" si="74"/>
        <v>0</v>
      </c>
      <c r="AD81" s="102"/>
    </row>
    <row r="82" spans="1:30" s="51" customFormat="1" ht="15" customHeight="1">
      <c r="A82" s="78"/>
      <c r="B82" s="78"/>
      <c r="C82" s="77" t="s">
        <v>353</v>
      </c>
      <c r="D82" s="700" t="s">
        <v>378</v>
      </c>
      <c r="E82" s="72"/>
      <c r="F82" s="72"/>
      <c r="G82" s="72"/>
      <c r="H82" s="72"/>
      <c r="I82" s="72"/>
      <c r="J82" s="72"/>
      <c r="K82" s="72"/>
      <c r="L82" s="72"/>
      <c r="M82" s="72"/>
      <c r="N82" s="72"/>
      <c r="O82" s="616"/>
      <c r="P82" s="72"/>
      <c r="Q82" s="146"/>
      <c r="R82" s="70">
        <f t="shared" si="68"/>
        <v>1.1000000000000001</v>
      </c>
      <c r="S82" s="609">
        <f t="shared" si="69"/>
        <v>0</v>
      </c>
      <c r="T82" s="737"/>
      <c r="U82" s="609">
        <f t="shared" si="70"/>
        <v>0</v>
      </c>
      <c r="V82" s="737"/>
      <c r="W82" s="609">
        <f t="shared" si="71"/>
        <v>0</v>
      </c>
      <c r="X82" s="737"/>
      <c r="Y82" s="609">
        <f t="shared" si="72"/>
        <v>0</v>
      </c>
      <c r="Z82" s="737"/>
      <c r="AA82" s="609">
        <f t="shared" si="73"/>
        <v>0</v>
      </c>
      <c r="AB82" s="737"/>
      <c r="AC82" s="127">
        <f t="shared" si="74"/>
        <v>0</v>
      </c>
      <c r="AD82" s="102"/>
    </row>
    <row r="83" spans="1:30" s="51" customFormat="1" ht="15" customHeight="1">
      <c r="A83" s="78"/>
      <c r="B83" s="78"/>
      <c r="C83" s="77" t="s">
        <v>264</v>
      </c>
      <c r="D83" s="700"/>
      <c r="E83" s="72"/>
      <c r="F83" s="72"/>
      <c r="G83" s="72"/>
      <c r="H83" s="72"/>
      <c r="I83" s="72"/>
      <c r="J83" s="72"/>
      <c r="K83" s="72"/>
      <c r="L83" s="72"/>
      <c r="M83" s="72"/>
      <c r="N83" s="72"/>
      <c r="O83" s="616"/>
      <c r="P83" s="72"/>
      <c r="Q83" s="146"/>
      <c r="R83" s="70">
        <f t="shared" si="68"/>
        <v>1</v>
      </c>
      <c r="S83" s="609">
        <f t="shared" si="69"/>
        <v>0</v>
      </c>
      <c r="T83" s="737"/>
      <c r="U83" s="609">
        <f t="shared" si="70"/>
        <v>0</v>
      </c>
      <c r="V83" s="737"/>
      <c r="W83" s="609">
        <f t="shared" si="71"/>
        <v>0</v>
      </c>
      <c r="X83" s="737"/>
      <c r="Y83" s="609">
        <f t="shared" si="72"/>
        <v>0</v>
      </c>
      <c r="Z83" s="737"/>
      <c r="AA83" s="609">
        <f t="shared" si="73"/>
        <v>0</v>
      </c>
      <c r="AB83" s="737"/>
      <c r="AC83" s="127">
        <f t="shared" si="74"/>
        <v>0</v>
      </c>
      <c r="AD83" s="102"/>
    </row>
    <row r="84" spans="1:30" s="51" customFormat="1" ht="15" customHeight="1">
      <c r="A84" s="78"/>
      <c r="B84" s="78"/>
      <c r="C84" s="77" t="s">
        <v>28</v>
      </c>
      <c r="D84" s="700"/>
      <c r="E84" s="72"/>
      <c r="F84" s="72"/>
      <c r="G84" s="72"/>
      <c r="H84" s="72"/>
      <c r="I84" s="72"/>
      <c r="J84" s="72"/>
      <c r="K84" s="72"/>
      <c r="L84" s="72"/>
      <c r="M84" s="72"/>
      <c r="N84" s="72"/>
      <c r="O84" s="616"/>
      <c r="P84" s="72"/>
      <c r="Q84" s="146"/>
      <c r="R84" s="70">
        <f t="shared" si="68"/>
        <v>1</v>
      </c>
      <c r="S84" s="609">
        <f t="shared" si="69"/>
        <v>0</v>
      </c>
      <c r="T84" s="737"/>
      <c r="U84" s="609">
        <f t="shared" si="70"/>
        <v>0</v>
      </c>
      <c r="V84" s="737"/>
      <c r="W84" s="609">
        <f t="shared" si="71"/>
        <v>0</v>
      </c>
      <c r="X84" s="737"/>
      <c r="Y84" s="609">
        <f t="shared" si="72"/>
        <v>0</v>
      </c>
      <c r="Z84" s="737"/>
      <c r="AA84" s="609">
        <f t="shared" si="73"/>
        <v>0</v>
      </c>
      <c r="AB84" s="737"/>
      <c r="AC84" s="127">
        <f t="shared" si="74"/>
        <v>0</v>
      </c>
      <c r="AD84" s="102"/>
    </row>
    <row r="85" spans="1:30" s="51" customFormat="1" ht="15" customHeight="1">
      <c r="A85" s="78"/>
      <c r="B85" s="78"/>
      <c r="C85" s="77" t="s">
        <v>54</v>
      </c>
      <c r="D85" s="700"/>
      <c r="E85" s="72"/>
      <c r="F85" s="72"/>
      <c r="G85" s="72"/>
      <c r="H85" s="72"/>
      <c r="I85" s="72"/>
      <c r="J85" s="72"/>
      <c r="K85" s="72"/>
      <c r="L85" s="72"/>
      <c r="M85" s="72"/>
      <c r="N85" s="72"/>
      <c r="O85" s="616"/>
      <c r="P85" s="72"/>
      <c r="Q85" s="146"/>
      <c r="R85" s="70">
        <f t="shared" si="68"/>
        <v>1.1000000000000001</v>
      </c>
      <c r="S85" s="609">
        <f t="shared" si="69"/>
        <v>0</v>
      </c>
      <c r="T85" s="737"/>
      <c r="U85" s="609">
        <f t="shared" si="70"/>
        <v>0</v>
      </c>
      <c r="V85" s="737"/>
      <c r="W85" s="609">
        <f t="shared" si="71"/>
        <v>0</v>
      </c>
      <c r="X85" s="737"/>
      <c r="Y85" s="609">
        <f t="shared" si="72"/>
        <v>0</v>
      </c>
      <c r="Z85" s="737"/>
      <c r="AA85" s="609">
        <f t="shared" si="73"/>
        <v>0</v>
      </c>
      <c r="AB85" s="737"/>
      <c r="AC85" s="127">
        <f t="shared" si="74"/>
        <v>0</v>
      </c>
      <c r="AD85" s="102"/>
    </row>
    <row r="86" spans="1:30" s="51" customFormat="1" ht="15" customHeight="1">
      <c r="A86" s="78"/>
      <c r="B86" s="78"/>
      <c r="C86" s="77" t="s">
        <v>353</v>
      </c>
      <c r="D86" s="700" t="s">
        <v>378</v>
      </c>
      <c r="E86" s="72"/>
      <c r="F86" s="72"/>
      <c r="G86" s="72"/>
      <c r="H86" s="72"/>
      <c r="I86" s="72"/>
      <c r="J86" s="72"/>
      <c r="K86" s="72"/>
      <c r="L86" s="72"/>
      <c r="M86" s="72"/>
      <c r="N86" s="72"/>
      <c r="O86" s="616"/>
      <c r="P86" s="72"/>
      <c r="Q86" s="146"/>
      <c r="R86" s="70">
        <f t="shared" si="68"/>
        <v>1.1000000000000001</v>
      </c>
      <c r="S86" s="609">
        <f t="shared" si="69"/>
        <v>0</v>
      </c>
      <c r="T86" s="737"/>
      <c r="U86" s="609">
        <f t="shared" si="70"/>
        <v>0</v>
      </c>
      <c r="V86" s="737"/>
      <c r="W86" s="609">
        <f t="shared" si="71"/>
        <v>0</v>
      </c>
      <c r="X86" s="737"/>
      <c r="Y86" s="609">
        <f t="shared" si="72"/>
        <v>0</v>
      </c>
      <c r="Z86" s="737"/>
      <c r="AA86" s="609">
        <f t="shared" si="73"/>
        <v>0</v>
      </c>
      <c r="AB86" s="737"/>
      <c r="AC86" s="127">
        <f t="shared" si="74"/>
        <v>0</v>
      </c>
      <c r="AD86" s="102"/>
    </row>
    <row r="87" spans="1:30" s="51" customFormat="1" ht="15" customHeight="1">
      <c r="A87" s="78"/>
      <c r="B87" s="78"/>
      <c r="C87" s="77" t="s">
        <v>264</v>
      </c>
      <c r="D87" s="700"/>
      <c r="E87" s="72"/>
      <c r="F87" s="72"/>
      <c r="G87" s="72"/>
      <c r="H87" s="72"/>
      <c r="I87" s="72"/>
      <c r="J87" s="72"/>
      <c r="K87" s="72"/>
      <c r="L87" s="72"/>
      <c r="M87" s="72"/>
      <c r="N87" s="72"/>
      <c r="O87" s="616"/>
      <c r="P87" s="72"/>
      <c r="Q87" s="146"/>
      <c r="R87" s="70">
        <f t="shared" si="68"/>
        <v>1</v>
      </c>
      <c r="S87" s="609">
        <f t="shared" si="69"/>
        <v>0</v>
      </c>
      <c r="T87" s="737"/>
      <c r="U87" s="609">
        <f t="shared" si="70"/>
        <v>0</v>
      </c>
      <c r="V87" s="737"/>
      <c r="W87" s="609">
        <f t="shared" si="71"/>
        <v>0</v>
      </c>
      <c r="X87" s="737"/>
      <c r="Y87" s="609">
        <f t="shared" si="72"/>
        <v>0</v>
      </c>
      <c r="Z87" s="737"/>
      <c r="AA87" s="609">
        <f t="shared" si="73"/>
        <v>0</v>
      </c>
      <c r="AB87" s="737"/>
      <c r="AC87" s="127">
        <f t="shared" si="74"/>
        <v>0</v>
      </c>
      <c r="AD87" s="102"/>
    </row>
    <row r="88" spans="1:30" s="51" customFormat="1" ht="15" customHeight="1">
      <c r="A88" s="78"/>
      <c r="B88" s="78"/>
      <c r="C88" s="77" t="s">
        <v>28</v>
      </c>
      <c r="D88" s="700"/>
      <c r="E88" s="72"/>
      <c r="F88" s="72"/>
      <c r="G88" s="72"/>
      <c r="H88" s="72"/>
      <c r="I88" s="72"/>
      <c r="J88" s="72"/>
      <c r="K88" s="72"/>
      <c r="L88" s="72"/>
      <c r="M88" s="72"/>
      <c r="N88" s="72"/>
      <c r="O88" s="616"/>
      <c r="P88" s="72"/>
      <c r="Q88" s="146"/>
      <c r="R88" s="70">
        <f t="shared" si="68"/>
        <v>1</v>
      </c>
      <c r="S88" s="609">
        <f t="shared" si="69"/>
        <v>0</v>
      </c>
      <c r="T88" s="737"/>
      <c r="U88" s="609">
        <f t="shared" si="70"/>
        <v>0</v>
      </c>
      <c r="V88" s="737"/>
      <c r="W88" s="609">
        <f t="shared" si="71"/>
        <v>0</v>
      </c>
      <c r="X88" s="737"/>
      <c r="Y88" s="609">
        <f t="shared" si="72"/>
        <v>0</v>
      </c>
      <c r="Z88" s="737"/>
      <c r="AA88" s="609">
        <f t="shared" si="73"/>
        <v>0</v>
      </c>
      <c r="AB88" s="737"/>
      <c r="AC88" s="127">
        <f t="shared" si="74"/>
        <v>0</v>
      </c>
      <c r="AD88" s="102"/>
    </row>
    <row r="89" spans="1:30" s="51" customFormat="1" ht="15" customHeight="1">
      <c r="A89" s="78"/>
      <c r="B89" s="78"/>
      <c r="C89" s="77" t="s">
        <v>54</v>
      </c>
      <c r="D89" s="700"/>
      <c r="E89" s="72"/>
      <c r="F89" s="72"/>
      <c r="G89" s="72"/>
      <c r="H89" s="72"/>
      <c r="I89" s="72"/>
      <c r="J89" s="72"/>
      <c r="K89" s="72"/>
      <c r="L89" s="72"/>
      <c r="M89" s="72"/>
      <c r="N89" s="72"/>
      <c r="O89" s="616"/>
      <c r="P89" s="72"/>
      <c r="Q89" s="146"/>
      <c r="R89" s="70">
        <f t="shared" si="68"/>
        <v>1.1000000000000001</v>
      </c>
      <c r="S89" s="609">
        <f t="shared" si="69"/>
        <v>0</v>
      </c>
      <c r="T89" s="737"/>
      <c r="U89" s="609">
        <f t="shared" si="70"/>
        <v>0</v>
      </c>
      <c r="V89" s="737"/>
      <c r="W89" s="609">
        <f t="shared" si="71"/>
        <v>0</v>
      </c>
      <c r="X89" s="737"/>
      <c r="Y89" s="609">
        <f t="shared" si="72"/>
        <v>0</v>
      </c>
      <c r="Z89" s="737"/>
      <c r="AA89" s="609">
        <f t="shared" si="73"/>
        <v>0</v>
      </c>
      <c r="AB89" s="737"/>
      <c r="AC89" s="127">
        <f t="shared" si="74"/>
        <v>0</v>
      </c>
      <c r="AD89" s="102"/>
    </row>
    <row r="90" spans="1:30" s="51" customFormat="1" ht="15" customHeight="1">
      <c r="A90" s="78"/>
      <c r="B90" s="78"/>
      <c r="C90" s="77" t="s">
        <v>353</v>
      </c>
      <c r="D90" s="700" t="s">
        <v>378</v>
      </c>
      <c r="E90" s="72"/>
      <c r="F90" s="72"/>
      <c r="G90" s="72"/>
      <c r="H90" s="72"/>
      <c r="I90" s="72"/>
      <c r="J90" s="72"/>
      <c r="K90" s="72"/>
      <c r="L90" s="72"/>
      <c r="M90" s="72"/>
      <c r="N90" s="72"/>
      <c r="O90" s="616"/>
      <c r="P90" s="72"/>
      <c r="Q90" s="146"/>
      <c r="R90" s="70">
        <f t="shared" si="68"/>
        <v>1.1000000000000001</v>
      </c>
      <c r="S90" s="609">
        <f t="shared" si="69"/>
        <v>0</v>
      </c>
      <c r="T90" s="737"/>
      <c r="U90" s="609">
        <f t="shared" si="70"/>
        <v>0</v>
      </c>
      <c r="V90" s="737"/>
      <c r="W90" s="609">
        <f t="shared" si="71"/>
        <v>0</v>
      </c>
      <c r="X90" s="737"/>
      <c r="Y90" s="609">
        <f t="shared" si="72"/>
        <v>0</v>
      </c>
      <c r="Z90" s="737"/>
      <c r="AA90" s="609">
        <f t="shared" si="73"/>
        <v>0</v>
      </c>
      <c r="AB90" s="737"/>
      <c r="AC90" s="127">
        <f t="shared" si="74"/>
        <v>0</v>
      </c>
      <c r="AD90" s="102"/>
    </row>
    <row r="91" spans="1:30" s="51" customFormat="1" ht="15" customHeight="1">
      <c r="A91" s="78"/>
      <c r="B91" s="78"/>
      <c r="C91" s="77" t="s">
        <v>264</v>
      </c>
      <c r="D91" s="700"/>
      <c r="E91" s="72"/>
      <c r="F91" s="72"/>
      <c r="G91" s="72"/>
      <c r="H91" s="72"/>
      <c r="I91" s="72"/>
      <c r="J91" s="72"/>
      <c r="K91" s="72"/>
      <c r="L91" s="72"/>
      <c r="M91" s="72"/>
      <c r="N91" s="72"/>
      <c r="O91" s="616"/>
      <c r="P91" s="72"/>
      <c r="Q91" s="146"/>
      <c r="R91" s="70">
        <f t="shared" si="68"/>
        <v>1</v>
      </c>
      <c r="S91" s="609">
        <f t="shared" si="69"/>
        <v>0</v>
      </c>
      <c r="T91" s="737"/>
      <c r="U91" s="609">
        <f t="shared" si="70"/>
        <v>0</v>
      </c>
      <c r="V91" s="737"/>
      <c r="W91" s="609">
        <f t="shared" si="71"/>
        <v>0</v>
      </c>
      <c r="X91" s="737"/>
      <c r="Y91" s="609">
        <f t="shared" si="72"/>
        <v>0</v>
      </c>
      <c r="Z91" s="737"/>
      <c r="AA91" s="609">
        <f t="shared" si="73"/>
        <v>0</v>
      </c>
      <c r="AB91" s="737"/>
      <c r="AC91" s="127">
        <f t="shared" si="74"/>
        <v>0</v>
      </c>
      <c r="AD91" s="102"/>
    </row>
    <row r="92" spans="1:30" s="51" customFormat="1" ht="15" customHeight="1">
      <c r="A92" s="78"/>
      <c r="B92" s="78"/>
      <c r="C92" s="77" t="s">
        <v>28</v>
      </c>
      <c r="D92" s="700"/>
      <c r="E92" s="72"/>
      <c r="F92" s="72"/>
      <c r="G92" s="72"/>
      <c r="H92" s="72"/>
      <c r="I92" s="72"/>
      <c r="J92" s="72"/>
      <c r="K92" s="72"/>
      <c r="L92" s="72"/>
      <c r="M92" s="72"/>
      <c r="N92" s="72"/>
      <c r="O92" s="616"/>
      <c r="P92" s="72"/>
      <c r="Q92" s="146"/>
      <c r="R92" s="70">
        <f t="shared" si="68"/>
        <v>1</v>
      </c>
      <c r="S92" s="609">
        <f t="shared" si="69"/>
        <v>0</v>
      </c>
      <c r="T92" s="737"/>
      <c r="U92" s="609">
        <f t="shared" si="70"/>
        <v>0</v>
      </c>
      <c r="V92" s="737"/>
      <c r="W92" s="609">
        <f t="shared" si="71"/>
        <v>0</v>
      </c>
      <c r="X92" s="737"/>
      <c r="Y92" s="609">
        <f t="shared" si="72"/>
        <v>0</v>
      </c>
      <c r="Z92" s="737"/>
      <c r="AA92" s="609">
        <f t="shared" si="73"/>
        <v>0</v>
      </c>
      <c r="AB92" s="737"/>
      <c r="AC92" s="127">
        <f t="shared" si="74"/>
        <v>0</v>
      </c>
      <c r="AD92" s="102"/>
    </row>
    <row r="93" spans="1:30" s="51" customFormat="1" ht="15" customHeight="1">
      <c r="A93" s="78"/>
      <c r="B93" s="78"/>
      <c r="C93" s="77" t="s">
        <v>54</v>
      </c>
      <c r="D93" s="700"/>
      <c r="E93" s="72"/>
      <c r="F93" s="72"/>
      <c r="G93" s="72"/>
      <c r="H93" s="72"/>
      <c r="I93" s="72"/>
      <c r="J93" s="72"/>
      <c r="K93" s="72"/>
      <c r="L93" s="72"/>
      <c r="M93" s="72"/>
      <c r="N93" s="72"/>
      <c r="O93" s="616"/>
      <c r="P93" s="72"/>
      <c r="Q93" s="146"/>
      <c r="R93" s="70">
        <f t="shared" si="68"/>
        <v>1.1000000000000001</v>
      </c>
      <c r="S93" s="609">
        <f t="shared" si="69"/>
        <v>0</v>
      </c>
      <c r="T93" s="737"/>
      <c r="U93" s="609">
        <f t="shared" si="70"/>
        <v>0</v>
      </c>
      <c r="V93" s="737"/>
      <c r="W93" s="609">
        <f t="shared" si="71"/>
        <v>0</v>
      </c>
      <c r="X93" s="737"/>
      <c r="Y93" s="609">
        <f t="shared" si="72"/>
        <v>0</v>
      </c>
      <c r="Z93" s="737"/>
      <c r="AA93" s="609">
        <f t="shared" si="73"/>
        <v>0</v>
      </c>
      <c r="AB93" s="737"/>
      <c r="AC93" s="127">
        <f t="shared" si="74"/>
        <v>0</v>
      </c>
      <c r="AD93" s="102"/>
    </row>
    <row r="94" spans="1:30" s="51" customFormat="1" ht="15" customHeight="1">
      <c r="A94" s="78"/>
      <c r="B94" s="78"/>
      <c r="C94" s="144"/>
      <c r="D94" s="70"/>
      <c r="E94" s="79"/>
      <c r="F94" s="79"/>
      <c r="G94" s="79"/>
      <c r="H94" s="79"/>
      <c r="I94" s="79"/>
      <c r="J94" s="79"/>
      <c r="K94" s="79"/>
      <c r="L94" s="79"/>
      <c r="M94" s="79"/>
      <c r="N94" s="79"/>
      <c r="O94" s="780" t="s">
        <v>186</v>
      </c>
      <c r="P94" s="755"/>
      <c r="Q94" s="755"/>
      <c r="R94" s="739"/>
      <c r="S94" s="614">
        <f>SUM(S78:S93)</f>
        <v>0</v>
      </c>
      <c r="T94" s="738"/>
      <c r="U94" s="614">
        <f>SUM(U78:U93)</f>
        <v>0</v>
      </c>
      <c r="V94" s="738"/>
      <c r="W94" s="614">
        <f>SUM(W78:W93)</f>
        <v>0</v>
      </c>
      <c r="X94" s="738"/>
      <c r="Y94" s="614">
        <f>SUM(Y78:Y93)</f>
        <v>0</v>
      </c>
      <c r="Z94" s="738"/>
      <c r="AA94" s="614">
        <f>SUM(AA78:AA93)</f>
        <v>0</v>
      </c>
      <c r="AB94" s="738"/>
      <c r="AC94" s="130">
        <f>SUM(S94:AB94)</f>
        <v>0</v>
      </c>
      <c r="AD94" s="102"/>
    </row>
    <row r="95" spans="1:30" s="51" customFormat="1" ht="14.25" customHeight="1">
      <c r="A95" s="78"/>
      <c r="B95" s="78"/>
      <c r="C95" s="144"/>
      <c r="D95" s="70"/>
      <c r="E95" s="651" t="s">
        <v>405</v>
      </c>
      <c r="F95" s="651"/>
      <c r="G95" s="651"/>
      <c r="H95" s="651"/>
      <c r="I95" s="651"/>
      <c r="J95" s="651"/>
      <c r="K95" s="651"/>
      <c r="L95" s="651"/>
      <c r="M95" s="651"/>
      <c r="N95" s="651"/>
      <c r="O95" s="48"/>
      <c r="P95" s="48"/>
      <c r="Q95" s="45"/>
      <c r="R95" s="272"/>
      <c r="S95" s="173"/>
      <c r="T95" s="174"/>
      <c r="U95" s="173"/>
      <c r="V95" s="174"/>
      <c r="W95" s="173"/>
      <c r="X95" s="174"/>
      <c r="Y95" s="173"/>
      <c r="Z95" s="174"/>
      <c r="AA95" s="173"/>
      <c r="AB95" s="174"/>
      <c r="AC95" s="175"/>
      <c r="AD95" s="102"/>
    </row>
    <row r="96" spans="1:30" s="51" customFormat="1" ht="36.950000000000003" customHeight="1">
      <c r="A96" s="78"/>
      <c r="B96" s="78"/>
      <c r="C96" s="131" t="s">
        <v>77</v>
      </c>
      <c r="D96" s="79" t="s">
        <v>184</v>
      </c>
      <c r="E96" s="525" t="str">
        <f>S8</f>
        <v>Year 1</v>
      </c>
      <c r="F96" s="525" t="str">
        <f>U8</f>
        <v>Year 2</v>
      </c>
      <c r="G96" s="525" t="str">
        <f>W8</f>
        <v>Year 3</v>
      </c>
      <c r="H96" s="525" t="str">
        <f>Y8</f>
        <v>Year 4</v>
      </c>
      <c r="I96" s="525" t="str">
        <f>AA8</f>
        <v>Year 5</v>
      </c>
      <c r="J96" s="83"/>
      <c r="K96" s="83"/>
      <c r="L96" s="83"/>
      <c r="M96" s="83"/>
      <c r="N96" s="83"/>
      <c r="O96" s="81" t="s">
        <v>376</v>
      </c>
      <c r="P96" s="81" t="s">
        <v>377</v>
      </c>
      <c r="Q96" s="81" t="s">
        <v>76</v>
      </c>
      <c r="R96" s="87" t="s">
        <v>355</v>
      </c>
      <c r="S96" s="170"/>
      <c r="T96" s="139"/>
      <c r="U96" s="170"/>
      <c r="V96" s="139"/>
      <c r="W96" s="170"/>
      <c r="X96" s="139"/>
      <c r="Y96" s="170"/>
      <c r="Z96" s="139"/>
      <c r="AA96" s="170"/>
      <c r="AB96" s="139"/>
      <c r="AC96" s="140"/>
      <c r="AD96" s="102"/>
    </row>
    <row r="97" spans="1:30" ht="15" customHeight="1">
      <c r="C97" s="77" t="s">
        <v>353</v>
      </c>
      <c r="D97" s="700" t="s">
        <v>378</v>
      </c>
      <c r="E97" s="72"/>
      <c r="F97" s="72"/>
      <c r="G97" s="72"/>
      <c r="H97" s="72"/>
      <c r="I97" s="72"/>
      <c r="J97" s="72"/>
      <c r="K97" s="72"/>
      <c r="L97" s="72"/>
      <c r="M97" s="72"/>
      <c r="N97" s="72"/>
      <c r="O97" s="616"/>
      <c r="P97" s="72"/>
      <c r="Q97" s="146"/>
      <c r="R97" s="70">
        <f t="shared" ref="R97:R108" si="75">VLOOKUP(C97,TravelIncrease,2,0)</f>
        <v>1.1000000000000001</v>
      </c>
      <c r="S97" s="609">
        <f>E97*P97*Q97</f>
        <v>0</v>
      </c>
      <c r="T97" s="737"/>
      <c r="U97" s="609">
        <f>F97*P97*Q97*R97</f>
        <v>0</v>
      </c>
      <c r="V97" s="737"/>
      <c r="W97" s="609">
        <f>G97*P97*Q97*(R97^2)</f>
        <v>0</v>
      </c>
      <c r="X97" s="737"/>
      <c r="Y97" s="609">
        <f>H97*P97*Q97*(R97^3)</f>
        <v>0</v>
      </c>
      <c r="Z97" s="737"/>
      <c r="AA97" s="609">
        <f>I97*P97*Q97*(R97^4)</f>
        <v>0</v>
      </c>
      <c r="AB97" s="737"/>
      <c r="AC97" s="127">
        <f>SUM(S97+U97+W97+Y97+AA97)</f>
        <v>0</v>
      </c>
      <c r="AD97" s="128"/>
    </row>
    <row r="98" spans="1:30" ht="15" customHeight="1">
      <c r="C98" s="77" t="s">
        <v>264</v>
      </c>
      <c r="D98" s="700"/>
      <c r="E98" s="72"/>
      <c r="F98" s="72"/>
      <c r="G98" s="72"/>
      <c r="H98" s="72"/>
      <c r="I98" s="72"/>
      <c r="J98" s="72"/>
      <c r="K98" s="72"/>
      <c r="L98" s="72"/>
      <c r="M98" s="72"/>
      <c r="N98" s="72"/>
      <c r="O98" s="616"/>
      <c r="P98" s="72"/>
      <c r="Q98" s="146"/>
      <c r="R98" s="70">
        <f t="shared" si="75"/>
        <v>1</v>
      </c>
      <c r="S98" s="609">
        <f t="shared" ref="S98:S108" si="76">E98*P98*Q98</f>
        <v>0</v>
      </c>
      <c r="T98" s="737"/>
      <c r="U98" s="609">
        <f t="shared" ref="U98:U108" si="77">F98*P98*Q98*R98</f>
        <v>0</v>
      </c>
      <c r="V98" s="737"/>
      <c r="W98" s="609">
        <f t="shared" ref="W98:W108" si="78">G98*P98*Q98*(R98^2)</f>
        <v>0</v>
      </c>
      <c r="X98" s="737"/>
      <c r="Y98" s="609">
        <f t="shared" ref="Y98:Y108" si="79">H98*P98*Q98*(R98^3)</f>
        <v>0</v>
      </c>
      <c r="Z98" s="737"/>
      <c r="AA98" s="609">
        <f t="shared" ref="AA98:AA108" si="80">I98*P98*Q98*(R98^4)</f>
        <v>0</v>
      </c>
      <c r="AB98" s="737"/>
      <c r="AC98" s="127">
        <f t="shared" ref="AC98:AC108" si="81">SUM(S98+U98+W98+Y98+AA98)</f>
        <v>0</v>
      </c>
      <c r="AD98" s="128"/>
    </row>
    <row r="99" spans="1:30" ht="15" customHeight="1">
      <c r="C99" s="77" t="s">
        <v>28</v>
      </c>
      <c r="D99" s="700"/>
      <c r="E99" s="72"/>
      <c r="F99" s="72"/>
      <c r="G99" s="72"/>
      <c r="H99" s="72"/>
      <c r="I99" s="72"/>
      <c r="J99" s="72"/>
      <c r="K99" s="72"/>
      <c r="L99" s="72"/>
      <c r="M99" s="72"/>
      <c r="N99" s="72"/>
      <c r="O99" s="616"/>
      <c r="P99" s="72"/>
      <c r="Q99" s="146"/>
      <c r="R99" s="70">
        <f t="shared" si="75"/>
        <v>1</v>
      </c>
      <c r="S99" s="609">
        <f t="shared" si="76"/>
        <v>0</v>
      </c>
      <c r="T99" s="737"/>
      <c r="U99" s="609">
        <f t="shared" si="77"/>
        <v>0</v>
      </c>
      <c r="V99" s="737"/>
      <c r="W99" s="609">
        <f t="shared" si="78"/>
        <v>0</v>
      </c>
      <c r="X99" s="737"/>
      <c r="Y99" s="609">
        <f t="shared" si="79"/>
        <v>0</v>
      </c>
      <c r="Z99" s="737"/>
      <c r="AA99" s="609">
        <f t="shared" si="80"/>
        <v>0</v>
      </c>
      <c r="AB99" s="737"/>
      <c r="AC99" s="127">
        <f t="shared" si="81"/>
        <v>0</v>
      </c>
      <c r="AD99" s="128"/>
    </row>
    <row r="100" spans="1:30" ht="15" customHeight="1">
      <c r="C100" s="77" t="s">
        <v>54</v>
      </c>
      <c r="D100" s="700"/>
      <c r="E100" s="72"/>
      <c r="F100" s="72"/>
      <c r="G100" s="72"/>
      <c r="H100" s="72"/>
      <c r="I100" s="72"/>
      <c r="J100" s="72"/>
      <c r="K100" s="72"/>
      <c r="L100" s="72"/>
      <c r="M100" s="72"/>
      <c r="N100" s="72"/>
      <c r="O100" s="616"/>
      <c r="P100" s="72"/>
      <c r="Q100" s="146"/>
      <c r="R100" s="70">
        <f t="shared" si="75"/>
        <v>1.1000000000000001</v>
      </c>
      <c r="S100" s="609">
        <f t="shared" si="76"/>
        <v>0</v>
      </c>
      <c r="T100" s="737"/>
      <c r="U100" s="609">
        <f t="shared" si="77"/>
        <v>0</v>
      </c>
      <c r="V100" s="737"/>
      <c r="W100" s="609">
        <f t="shared" si="78"/>
        <v>0</v>
      </c>
      <c r="X100" s="737"/>
      <c r="Y100" s="609">
        <f t="shared" si="79"/>
        <v>0</v>
      </c>
      <c r="Z100" s="737"/>
      <c r="AA100" s="609">
        <f t="shared" si="80"/>
        <v>0</v>
      </c>
      <c r="AB100" s="737"/>
      <c r="AC100" s="127">
        <f t="shared" si="81"/>
        <v>0</v>
      </c>
      <c r="AD100" s="128"/>
    </row>
    <row r="101" spans="1:30" ht="15" customHeight="1">
      <c r="C101" s="77" t="s">
        <v>353</v>
      </c>
      <c r="D101" s="700" t="s">
        <v>378</v>
      </c>
      <c r="E101" s="72"/>
      <c r="F101" s="72"/>
      <c r="G101" s="72"/>
      <c r="H101" s="72"/>
      <c r="I101" s="72"/>
      <c r="J101" s="72"/>
      <c r="K101" s="72"/>
      <c r="L101" s="72"/>
      <c r="M101" s="72"/>
      <c r="N101" s="72"/>
      <c r="O101" s="616"/>
      <c r="P101" s="72"/>
      <c r="Q101" s="146"/>
      <c r="R101" s="70">
        <f t="shared" si="75"/>
        <v>1.1000000000000001</v>
      </c>
      <c r="S101" s="609">
        <f t="shared" si="76"/>
        <v>0</v>
      </c>
      <c r="T101" s="737"/>
      <c r="U101" s="609">
        <f t="shared" si="77"/>
        <v>0</v>
      </c>
      <c r="V101" s="737"/>
      <c r="W101" s="609">
        <f t="shared" si="78"/>
        <v>0</v>
      </c>
      <c r="X101" s="737"/>
      <c r="Y101" s="609">
        <f t="shared" si="79"/>
        <v>0</v>
      </c>
      <c r="Z101" s="737"/>
      <c r="AA101" s="609">
        <f t="shared" si="80"/>
        <v>0</v>
      </c>
      <c r="AB101" s="737"/>
      <c r="AC101" s="127">
        <f t="shared" si="81"/>
        <v>0</v>
      </c>
      <c r="AD101" s="128"/>
    </row>
    <row r="102" spans="1:30" ht="15" customHeight="1">
      <c r="C102" s="77" t="s">
        <v>264</v>
      </c>
      <c r="D102" s="700"/>
      <c r="E102" s="72"/>
      <c r="F102" s="72"/>
      <c r="G102" s="72"/>
      <c r="H102" s="72"/>
      <c r="I102" s="72"/>
      <c r="J102" s="72"/>
      <c r="K102" s="72"/>
      <c r="L102" s="72"/>
      <c r="M102" s="72"/>
      <c r="N102" s="72"/>
      <c r="O102" s="616"/>
      <c r="P102" s="72"/>
      <c r="Q102" s="146"/>
      <c r="R102" s="70">
        <f t="shared" si="75"/>
        <v>1</v>
      </c>
      <c r="S102" s="609">
        <f t="shared" si="76"/>
        <v>0</v>
      </c>
      <c r="T102" s="737"/>
      <c r="U102" s="609">
        <f t="shared" si="77"/>
        <v>0</v>
      </c>
      <c r="V102" s="737"/>
      <c r="W102" s="609">
        <f t="shared" si="78"/>
        <v>0</v>
      </c>
      <c r="X102" s="737"/>
      <c r="Y102" s="609">
        <f t="shared" si="79"/>
        <v>0</v>
      </c>
      <c r="Z102" s="737"/>
      <c r="AA102" s="609">
        <f t="shared" si="80"/>
        <v>0</v>
      </c>
      <c r="AB102" s="737"/>
      <c r="AC102" s="127">
        <f t="shared" si="81"/>
        <v>0</v>
      </c>
      <c r="AD102" s="128"/>
    </row>
    <row r="103" spans="1:30" ht="15" customHeight="1">
      <c r="C103" s="77" t="s">
        <v>28</v>
      </c>
      <c r="D103" s="700"/>
      <c r="E103" s="72"/>
      <c r="F103" s="72"/>
      <c r="G103" s="72"/>
      <c r="H103" s="72"/>
      <c r="I103" s="72"/>
      <c r="J103" s="72"/>
      <c r="K103" s="72"/>
      <c r="L103" s="72"/>
      <c r="M103" s="72"/>
      <c r="N103" s="72"/>
      <c r="O103" s="616"/>
      <c r="P103" s="72"/>
      <c r="Q103" s="146"/>
      <c r="R103" s="70">
        <f t="shared" si="75"/>
        <v>1</v>
      </c>
      <c r="S103" s="609">
        <f t="shared" si="76"/>
        <v>0</v>
      </c>
      <c r="T103" s="737"/>
      <c r="U103" s="609">
        <f t="shared" si="77"/>
        <v>0</v>
      </c>
      <c r="V103" s="737"/>
      <c r="W103" s="609">
        <f t="shared" si="78"/>
        <v>0</v>
      </c>
      <c r="X103" s="737"/>
      <c r="Y103" s="609">
        <f t="shared" si="79"/>
        <v>0</v>
      </c>
      <c r="Z103" s="737"/>
      <c r="AA103" s="609">
        <f t="shared" si="80"/>
        <v>0</v>
      </c>
      <c r="AB103" s="737"/>
      <c r="AC103" s="127">
        <f t="shared" si="81"/>
        <v>0</v>
      </c>
      <c r="AD103" s="128"/>
    </row>
    <row r="104" spans="1:30" ht="15" customHeight="1">
      <c r="C104" s="77" t="s">
        <v>54</v>
      </c>
      <c r="D104" s="700"/>
      <c r="E104" s="72"/>
      <c r="F104" s="72"/>
      <c r="G104" s="72"/>
      <c r="H104" s="72"/>
      <c r="I104" s="72"/>
      <c r="J104" s="72"/>
      <c r="K104" s="72"/>
      <c r="L104" s="72"/>
      <c r="M104" s="72"/>
      <c r="N104" s="72"/>
      <c r="O104" s="616"/>
      <c r="P104" s="72"/>
      <c r="Q104" s="146"/>
      <c r="R104" s="70">
        <f t="shared" si="75"/>
        <v>1.1000000000000001</v>
      </c>
      <c r="S104" s="609">
        <f t="shared" si="76"/>
        <v>0</v>
      </c>
      <c r="T104" s="737"/>
      <c r="U104" s="609">
        <f t="shared" si="77"/>
        <v>0</v>
      </c>
      <c r="V104" s="737"/>
      <c r="W104" s="609">
        <f t="shared" si="78"/>
        <v>0</v>
      </c>
      <c r="X104" s="737"/>
      <c r="Y104" s="609">
        <f t="shared" si="79"/>
        <v>0</v>
      </c>
      <c r="Z104" s="737"/>
      <c r="AA104" s="609">
        <f t="shared" si="80"/>
        <v>0</v>
      </c>
      <c r="AB104" s="737"/>
      <c r="AC104" s="127">
        <f t="shared" si="81"/>
        <v>0</v>
      </c>
      <c r="AD104" s="128"/>
    </row>
    <row r="105" spans="1:30" ht="15" customHeight="1">
      <c r="C105" s="77" t="s">
        <v>353</v>
      </c>
      <c r="D105" s="700" t="s">
        <v>378</v>
      </c>
      <c r="E105" s="72"/>
      <c r="F105" s="72"/>
      <c r="G105" s="72"/>
      <c r="H105" s="72"/>
      <c r="I105" s="72"/>
      <c r="J105" s="72"/>
      <c r="K105" s="72"/>
      <c r="L105" s="72"/>
      <c r="M105" s="72"/>
      <c r="N105" s="72"/>
      <c r="O105" s="616"/>
      <c r="P105" s="72"/>
      <c r="Q105" s="146"/>
      <c r="R105" s="70">
        <f t="shared" si="75"/>
        <v>1.1000000000000001</v>
      </c>
      <c r="S105" s="609">
        <f t="shared" si="76"/>
        <v>0</v>
      </c>
      <c r="T105" s="737"/>
      <c r="U105" s="609">
        <f t="shared" si="77"/>
        <v>0</v>
      </c>
      <c r="V105" s="737"/>
      <c r="W105" s="609">
        <f t="shared" si="78"/>
        <v>0</v>
      </c>
      <c r="X105" s="737"/>
      <c r="Y105" s="609">
        <f t="shared" si="79"/>
        <v>0</v>
      </c>
      <c r="Z105" s="737"/>
      <c r="AA105" s="609">
        <f t="shared" si="80"/>
        <v>0</v>
      </c>
      <c r="AB105" s="737"/>
      <c r="AC105" s="127">
        <f t="shared" si="81"/>
        <v>0</v>
      </c>
      <c r="AD105" s="128"/>
    </row>
    <row r="106" spans="1:30" ht="15" customHeight="1">
      <c r="C106" s="77" t="s">
        <v>264</v>
      </c>
      <c r="D106" s="700"/>
      <c r="E106" s="72"/>
      <c r="F106" s="72"/>
      <c r="G106" s="72"/>
      <c r="H106" s="72"/>
      <c r="I106" s="72"/>
      <c r="J106" s="72"/>
      <c r="K106" s="72"/>
      <c r="L106" s="72"/>
      <c r="M106" s="72"/>
      <c r="N106" s="72"/>
      <c r="O106" s="616"/>
      <c r="P106" s="72"/>
      <c r="Q106" s="146"/>
      <c r="R106" s="70">
        <f t="shared" si="75"/>
        <v>1</v>
      </c>
      <c r="S106" s="609">
        <f t="shared" si="76"/>
        <v>0</v>
      </c>
      <c r="T106" s="737"/>
      <c r="U106" s="609">
        <f t="shared" si="77"/>
        <v>0</v>
      </c>
      <c r="V106" s="737"/>
      <c r="W106" s="609">
        <f t="shared" si="78"/>
        <v>0</v>
      </c>
      <c r="X106" s="737"/>
      <c r="Y106" s="609">
        <f t="shared" si="79"/>
        <v>0</v>
      </c>
      <c r="Z106" s="737"/>
      <c r="AA106" s="609">
        <f t="shared" si="80"/>
        <v>0</v>
      </c>
      <c r="AB106" s="737"/>
      <c r="AC106" s="127">
        <f t="shared" si="81"/>
        <v>0</v>
      </c>
      <c r="AD106" s="128"/>
    </row>
    <row r="107" spans="1:30" ht="15" customHeight="1">
      <c r="C107" s="77" t="s">
        <v>28</v>
      </c>
      <c r="D107" s="700"/>
      <c r="E107" s="72"/>
      <c r="F107" s="72"/>
      <c r="G107" s="72"/>
      <c r="H107" s="72"/>
      <c r="I107" s="72"/>
      <c r="J107" s="72"/>
      <c r="K107" s="72"/>
      <c r="L107" s="72"/>
      <c r="M107" s="72"/>
      <c r="N107" s="72"/>
      <c r="O107" s="616"/>
      <c r="P107" s="72"/>
      <c r="Q107" s="146"/>
      <c r="R107" s="70">
        <f t="shared" si="75"/>
        <v>1</v>
      </c>
      <c r="S107" s="609">
        <f t="shared" si="76"/>
        <v>0</v>
      </c>
      <c r="T107" s="737"/>
      <c r="U107" s="609">
        <f t="shared" si="77"/>
        <v>0</v>
      </c>
      <c r="V107" s="737"/>
      <c r="W107" s="609">
        <f t="shared" si="78"/>
        <v>0</v>
      </c>
      <c r="X107" s="737"/>
      <c r="Y107" s="609">
        <f t="shared" si="79"/>
        <v>0</v>
      </c>
      <c r="Z107" s="737"/>
      <c r="AA107" s="609">
        <f t="shared" si="80"/>
        <v>0</v>
      </c>
      <c r="AB107" s="737"/>
      <c r="AC107" s="127">
        <f t="shared" si="81"/>
        <v>0</v>
      </c>
      <c r="AD107" s="128"/>
    </row>
    <row r="108" spans="1:30" ht="15" customHeight="1">
      <c r="C108" s="77" t="s">
        <v>54</v>
      </c>
      <c r="D108" s="700"/>
      <c r="E108" s="72"/>
      <c r="F108" s="72"/>
      <c r="G108" s="72"/>
      <c r="H108" s="72"/>
      <c r="I108" s="72"/>
      <c r="J108" s="72"/>
      <c r="K108" s="72"/>
      <c r="L108" s="72"/>
      <c r="M108" s="72"/>
      <c r="N108" s="72"/>
      <c r="O108" s="616"/>
      <c r="P108" s="72"/>
      <c r="Q108" s="146"/>
      <c r="R108" s="70">
        <f t="shared" si="75"/>
        <v>1.1000000000000001</v>
      </c>
      <c r="S108" s="609">
        <f t="shared" si="76"/>
        <v>0</v>
      </c>
      <c r="T108" s="737"/>
      <c r="U108" s="609">
        <f t="shared" si="77"/>
        <v>0</v>
      </c>
      <c r="V108" s="737"/>
      <c r="W108" s="609">
        <f t="shared" si="78"/>
        <v>0</v>
      </c>
      <c r="X108" s="737"/>
      <c r="Y108" s="609">
        <f t="shared" si="79"/>
        <v>0</v>
      </c>
      <c r="Z108" s="737"/>
      <c r="AA108" s="609">
        <f t="shared" si="80"/>
        <v>0</v>
      </c>
      <c r="AB108" s="737"/>
      <c r="AC108" s="127">
        <f t="shared" si="81"/>
        <v>0</v>
      </c>
      <c r="AD108" s="128"/>
    </row>
    <row r="109" spans="1:30" ht="15" customHeight="1">
      <c r="C109" s="144"/>
      <c r="D109" s="48"/>
      <c r="E109" s="48"/>
      <c r="F109" s="48"/>
      <c r="G109" s="48"/>
      <c r="H109" s="48"/>
      <c r="I109" s="48"/>
      <c r="J109" s="48"/>
      <c r="K109" s="48"/>
      <c r="L109" s="48"/>
      <c r="M109" s="48"/>
      <c r="N109" s="48"/>
      <c r="O109" s="648" t="s">
        <v>185</v>
      </c>
      <c r="P109" s="755"/>
      <c r="Q109" s="755"/>
      <c r="R109" s="739"/>
      <c r="S109" s="614">
        <f>SUM(S97:S108)</f>
        <v>0</v>
      </c>
      <c r="T109" s="738"/>
      <c r="U109" s="614">
        <f>SUM(U97:U108)</f>
        <v>0</v>
      </c>
      <c r="V109" s="738"/>
      <c r="W109" s="614">
        <f>SUM(W97:W108)</f>
        <v>0</v>
      </c>
      <c r="X109" s="738"/>
      <c r="Y109" s="614">
        <f>SUM(Y97:Y108)</f>
        <v>0</v>
      </c>
      <c r="Z109" s="738"/>
      <c r="AA109" s="614">
        <f>SUM(AA97:AA108)</f>
        <v>0</v>
      </c>
      <c r="AB109" s="738"/>
      <c r="AC109" s="149">
        <f>SUM(S109:AB109)</f>
        <v>0</v>
      </c>
      <c r="AD109" s="128"/>
    </row>
    <row r="110" spans="1:30" s="51" customFormat="1" ht="15" customHeight="1">
      <c r="A110" s="78"/>
      <c r="B110" s="78"/>
      <c r="C110" s="586" t="s">
        <v>294</v>
      </c>
      <c r="D110" s="587"/>
      <c r="E110" s="587"/>
      <c r="F110" s="587"/>
      <c r="G110" s="587"/>
      <c r="H110" s="587"/>
      <c r="I110" s="587"/>
      <c r="J110" s="587"/>
      <c r="K110" s="587"/>
      <c r="L110" s="587"/>
      <c r="M110" s="587"/>
      <c r="N110" s="587"/>
      <c r="O110" s="587"/>
      <c r="P110" s="587"/>
      <c r="Q110" s="587"/>
      <c r="R110" s="588"/>
      <c r="S110" s="643">
        <f>SUM(S94,S109)</f>
        <v>0</v>
      </c>
      <c r="T110" s="738"/>
      <c r="U110" s="643">
        <f>SUM(U94,U109)</f>
        <v>0</v>
      </c>
      <c r="V110" s="738"/>
      <c r="W110" s="643">
        <f>SUM(W94,W109)</f>
        <v>0</v>
      </c>
      <c r="X110" s="738"/>
      <c r="Y110" s="643">
        <f>SUM(Y94,Y109)</f>
        <v>0</v>
      </c>
      <c r="Z110" s="738"/>
      <c r="AA110" s="643">
        <f>SUM(AA94,AA109)</f>
        <v>0</v>
      </c>
      <c r="AB110" s="738"/>
      <c r="AC110" s="161">
        <f>SUM(S110:AB110)</f>
        <v>0</v>
      </c>
      <c r="AD110" s="102"/>
    </row>
    <row r="111" spans="1:30" ht="15" customHeight="1">
      <c r="A111" s="78">
        <v>3000</v>
      </c>
      <c r="B111" s="78"/>
      <c r="C111" s="589" t="s">
        <v>306</v>
      </c>
      <c r="D111" s="775"/>
      <c r="E111" s="613" t="s">
        <v>184</v>
      </c>
      <c r="F111" s="777"/>
      <c r="G111" s="777"/>
      <c r="H111" s="777"/>
      <c r="I111" s="777"/>
      <c r="J111" s="777"/>
      <c r="K111" s="777"/>
      <c r="L111" s="777"/>
      <c r="M111" s="777"/>
      <c r="N111" s="777"/>
      <c r="O111" s="777"/>
      <c r="P111" s="777"/>
      <c r="Q111" s="777"/>
      <c r="R111" s="778"/>
      <c r="S111" s="176"/>
      <c r="T111" s="177"/>
      <c r="U111" s="176"/>
      <c r="V111" s="177"/>
      <c r="W111" s="176"/>
      <c r="X111" s="177"/>
      <c r="Y111" s="176"/>
      <c r="Z111" s="177"/>
      <c r="AA111" s="176"/>
      <c r="AB111" s="177"/>
      <c r="AC111" s="167"/>
      <c r="AD111" s="128"/>
    </row>
    <row r="112" spans="1:30" ht="15" customHeight="1">
      <c r="C112" s="611" t="s">
        <v>48</v>
      </c>
      <c r="D112" s="732"/>
      <c r="E112" s="584"/>
      <c r="F112" s="732"/>
      <c r="G112" s="732"/>
      <c r="H112" s="732"/>
      <c r="I112" s="732"/>
      <c r="J112" s="732"/>
      <c r="K112" s="732"/>
      <c r="L112" s="732"/>
      <c r="M112" s="732"/>
      <c r="N112" s="732"/>
      <c r="O112" s="732"/>
      <c r="P112" s="732"/>
      <c r="Q112" s="732"/>
      <c r="R112" s="733"/>
      <c r="S112" s="609">
        <v>0</v>
      </c>
      <c r="T112" s="737"/>
      <c r="U112" s="609">
        <v>0</v>
      </c>
      <c r="V112" s="737"/>
      <c r="W112" s="609">
        <v>0</v>
      </c>
      <c r="X112" s="737"/>
      <c r="Y112" s="609">
        <v>0</v>
      </c>
      <c r="Z112" s="737"/>
      <c r="AA112" s="609">
        <v>0</v>
      </c>
      <c r="AB112" s="737"/>
      <c r="AC112" s="127">
        <f>SUM(S112+U112+W112+Y112+AA112)</f>
        <v>0</v>
      </c>
      <c r="AD112" s="128"/>
    </row>
    <row r="113" spans="1:30" ht="15" customHeight="1">
      <c r="C113" s="611" t="s">
        <v>48</v>
      </c>
      <c r="D113" s="732"/>
      <c r="E113" s="584"/>
      <c r="F113" s="732"/>
      <c r="G113" s="732"/>
      <c r="H113" s="732"/>
      <c r="I113" s="732"/>
      <c r="J113" s="732"/>
      <c r="K113" s="732"/>
      <c r="L113" s="732"/>
      <c r="M113" s="732"/>
      <c r="N113" s="732"/>
      <c r="O113" s="732"/>
      <c r="P113" s="732"/>
      <c r="Q113" s="732"/>
      <c r="R113" s="733"/>
      <c r="S113" s="609">
        <v>0</v>
      </c>
      <c r="T113" s="737"/>
      <c r="U113" s="609">
        <v>0</v>
      </c>
      <c r="V113" s="737"/>
      <c r="W113" s="609">
        <v>0</v>
      </c>
      <c r="X113" s="737"/>
      <c r="Y113" s="609">
        <v>0</v>
      </c>
      <c r="Z113" s="737"/>
      <c r="AA113" s="609">
        <v>0</v>
      </c>
      <c r="AB113" s="737"/>
      <c r="AC113" s="127">
        <f t="shared" ref="AC113:AC116" si="82">SUM(S113+U113+W113+Y113+AA113)</f>
        <v>0</v>
      </c>
      <c r="AD113" s="128"/>
    </row>
    <row r="114" spans="1:30" ht="15" customHeight="1">
      <c r="C114" s="611" t="s">
        <v>48</v>
      </c>
      <c r="D114" s="732"/>
      <c r="E114" s="584"/>
      <c r="F114" s="732"/>
      <c r="G114" s="732"/>
      <c r="H114" s="732"/>
      <c r="I114" s="732"/>
      <c r="J114" s="732"/>
      <c r="K114" s="732"/>
      <c r="L114" s="732"/>
      <c r="M114" s="732"/>
      <c r="N114" s="732"/>
      <c r="O114" s="732"/>
      <c r="P114" s="732"/>
      <c r="Q114" s="732"/>
      <c r="R114" s="733"/>
      <c r="S114" s="609">
        <v>0</v>
      </c>
      <c r="T114" s="737"/>
      <c r="U114" s="609">
        <v>0</v>
      </c>
      <c r="V114" s="737"/>
      <c r="W114" s="609">
        <v>0</v>
      </c>
      <c r="X114" s="737"/>
      <c r="Y114" s="609">
        <v>0</v>
      </c>
      <c r="Z114" s="737"/>
      <c r="AA114" s="609">
        <v>0</v>
      </c>
      <c r="AB114" s="737"/>
      <c r="AC114" s="127">
        <f t="shared" si="82"/>
        <v>0</v>
      </c>
      <c r="AD114" s="128"/>
    </row>
    <row r="115" spans="1:30" ht="15" customHeight="1">
      <c r="C115" s="611" t="s">
        <v>48</v>
      </c>
      <c r="D115" s="732"/>
      <c r="E115" s="584"/>
      <c r="F115" s="732"/>
      <c r="G115" s="732"/>
      <c r="H115" s="732"/>
      <c r="I115" s="732"/>
      <c r="J115" s="732"/>
      <c r="K115" s="732"/>
      <c r="L115" s="732"/>
      <c r="M115" s="732"/>
      <c r="N115" s="732"/>
      <c r="O115" s="732"/>
      <c r="P115" s="732"/>
      <c r="Q115" s="732"/>
      <c r="R115" s="733"/>
      <c r="S115" s="609">
        <v>0</v>
      </c>
      <c r="T115" s="737"/>
      <c r="U115" s="609">
        <v>0</v>
      </c>
      <c r="V115" s="737"/>
      <c r="W115" s="609">
        <v>0</v>
      </c>
      <c r="X115" s="737"/>
      <c r="Y115" s="609">
        <v>0</v>
      </c>
      <c r="Z115" s="737"/>
      <c r="AA115" s="609">
        <v>0</v>
      </c>
      <c r="AB115" s="737"/>
      <c r="AC115" s="127">
        <f t="shared" si="82"/>
        <v>0</v>
      </c>
      <c r="AD115" s="128"/>
    </row>
    <row r="116" spans="1:30" ht="15" customHeight="1">
      <c r="C116" s="611" t="s">
        <v>48</v>
      </c>
      <c r="D116" s="732"/>
      <c r="E116" s="584"/>
      <c r="F116" s="732"/>
      <c r="G116" s="732"/>
      <c r="H116" s="732"/>
      <c r="I116" s="732"/>
      <c r="J116" s="732"/>
      <c r="K116" s="732"/>
      <c r="L116" s="732"/>
      <c r="M116" s="732"/>
      <c r="N116" s="732"/>
      <c r="O116" s="732"/>
      <c r="P116" s="732"/>
      <c r="Q116" s="732"/>
      <c r="R116" s="733"/>
      <c r="S116" s="609">
        <v>0</v>
      </c>
      <c r="T116" s="737"/>
      <c r="U116" s="609">
        <v>0</v>
      </c>
      <c r="V116" s="737"/>
      <c r="W116" s="609">
        <v>0</v>
      </c>
      <c r="X116" s="737"/>
      <c r="Y116" s="609">
        <v>0</v>
      </c>
      <c r="Z116" s="737"/>
      <c r="AA116" s="609">
        <v>0</v>
      </c>
      <c r="AB116" s="737"/>
      <c r="AC116" s="127">
        <f t="shared" si="82"/>
        <v>0</v>
      </c>
      <c r="AD116" s="128"/>
    </row>
    <row r="117" spans="1:30" ht="15" customHeight="1">
      <c r="A117" s="695" t="s">
        <v>202</v>
      </c>
      <c r="C117" s="611"/>
      <c r="D117" s="752"/>
      <c r="E117" s="567"/>
      <c r="F117" s="567"/>
      <c r="G117" s="567"/>
      <c r="H117" s="567"/>
      <c r="I117" s="567"/>
      <c r="J117" s="567"/>
      <c r="K117" s="567"/>
      <c r="L117" s="567"/>
      <c r="M117" s="567"/>
      <c r="N117" s="568"/>
      <c r="O117" s="645" t="s">
        <v>3</v>
      </c>
      <c r="P117" s="755"/>
      <c r="Q117" s="755"/>
      <c r="R117" s="739"/>
      <c r="S117" s="614">
        <f>SUM(S112:S116)</f>
        <v>0</v>
      </c>
      <c r="T117" s="738"/>
      <c r="U117" s="614">
        <f>SUM(U112:U116)</f>
        <v>0</v>
      </c>
      <c r="V117" s="738"/>
      <c r="W117" s="614">
        <f>SUM(W112:W116)</f>
        <v>0</v>
      </c>
      <c r="X117" s="738"/>
      <c r="Y117" s="614">
        <f>SUM(Y112:Y116)</f>
        <v>0</v>
      </c>
      <c r="Z117" s="738"/>
      <c r="AA117" s="614">
        <f>SUM(AA112:AA116)</f>
        <v>0</v>
      </c>
      <c r="AB117" s="738"/>
      <c r="AC117" s="149">
        <f>SUM(S117:AB117)</f>
        <v>0</v>
      </c>
      <c r="AD117" s="128"/>
    </row>
    <row r="118" spans="1:30" s="51" customFormat="1" ht="15" customHeight="1">
      <c r="A118" s="774"/>
      <c r="B118" s="78"/>
      <c r="C118" s="665" t="s">
        <v>340</v>
      </c>
      <c r="D118" s="752"/>
      <c r="E118" s="635"/>
      <c r="F118" s="732"/>
      <c r="G118" s="732"/>
      <c r="H118" s="732"/>
      <c r="I118" s="732"/>
      <c r="J118" s="732"/>
      <c r="K118" s="732"/>
      <c r="L118" s="732"/>
      <c r="M118" s="732"/>
      <c r="N118" s="732"/>
      <c r="O118" s="732"/>
      <c r="P118" s="732"/>
      <c r="Q118" s="732"/>
      <c r="R118" s="733"/>
      <c r="S118" s="170"/>
      <c r="T118" s="139"/>
      <c r="U118" s="171"/>
      <c r="V118" s="139"/>
      <c r="W118" s="171"/>
      <c r="X118" s="139"/>
      <c r="Y118" s="171"/>
      <c r="Z118" s="139"/>
      <c r="AA118" s="171"/>
      <c r="AB118" s="139"/>
      <c r="AC118" s="140"/>
      <c r="AD118" s="102"/>
    </row>
    <row r="119" spans="1:30" s="51" customFormat="1" ht="15" customHeight="1">
      <c r="A119" s="78"/>
      <c r="B119" s="78">
        <v>1</v>
      </c>
      <c r="C119" s="583"/>
      <c r="D119" s="732"/>
      <c r="E119" s="637"/>
      <c r="F119" s="732"/>
      <c r="G119" s="732"/>
      <c r="H119" s="732"/>
      <c r="I119" s="732"/>
      <c r="J119" s="732"/>
      <c r="K119" s="732"/>
      <c r="L119" s="732"/>
      <c r="M119" s="732"/>
      <c r="N119" s="732"/>
      <c r="O119" s="732"/>
      <c r="P119" s="732"/>
      <c r="Q119" s="732"/>
      <c r="R119" s="733"/>
      <c r="S119" s="609">
        <v>0</v>
      </c>
      <c r="T119" s="737"/>
      <c r="U119" s="609">
        <v>0</v>
      </c>
      <c r="V119" s="737"/>
      <c r="W119" s="609">
        <v>0</v>
      </c>
      <c r="X119" s="737"/>
      <c r="Y119" s="609">
        <v>0</v>
      </c>
      <c r="Z119" s="737"/>
      <c r="AA119" s="609">
        <v>0</v>
      </c>
      <c r="AB119" s="737"/>
      <c r="AC119" s="127">
        <f>SUM(S119+U119+W119+Y119+AA119)</f>
        <v>0</v>
      </c>
      <c r="AD119" s="102"/>
    </row>
    <row r="120" spans="1:30" s="51" customFormat="1" ht="15" customHeight="1">
      <c r="A120" s="78"/>
      <c r="B120" s="78">
        <v>2</v>
      </c>
      <c r="C120" s="583"/>
      <c r="D120" s="732"/>
      <c r="E120" s="637"/>
      <c r="F120" s="732"/>
      <c r="G120" s="732"/>
      <c r="H120" s="732"/>
      <c r="I120" s="732"/>
      <c r="J120" s="732"/>
      <c r="K120" s="732"/>
      <c r="L120" s="732"/>
      <c r="M120" s="732"/>
      <c r="N120" s="732"/>
      <c r="O120" s="732"/>
      <c r="P120" s="732"/>
      <c r="Q120" s="732"/>
      <c r="R120" s="733"/>
      <c r="S120" s="609">
        <v>0</v>
      </c>
      <c r="T120" s="737"/>
      <c r="U120" s="609">
        <v>0</v>
      </c>
      <c r="V120" s="737"/>
      <c r="W120" s="609">
        <v>0</v>
      </c>
      <c r="X120" s="737"/>
      <c r="Y120" s="609">
        <v>0</v>
      </c>
      <c r="Z120" s="737"/>
      <c r="AA120" s="609">
        <v>0</v>
      </c>
      <c r="AB120" s="737"/>
      <c r="AC120" s="127">
        <f>SUM(S120+U120+W120+Y120+AA120)</f>
        <v>0</v>
      </c>
      <c r="AD120" s="102"/>
    </row>
    <row r="121" spans="1:30" s="51" customFormat="1" ht="15" customHeight="1">
      <c r="A121" s="78"/>
      <c r="B121" s="78"/>
      <c r="C121" s="569"/>
      <c r="D121" s="570"/>
      <c r="E121" s="570"/>
      <c r="F121" s="570"/>
      <c r="G121" s="570"/>
      <c r="H121" s="570"/>
      <c r="I121" s="570"/>
      <c r="J121" s="570"/>
      <c r="K121" s="570"/>
      <c r="L121" s="570"/>
      <c r="M121" s="570"/>
      <c r="N121" s="714"/>
      <c r="O121" s="748" t="s">
        <v>135</v>
      </c>
      <c r="P121" s="749"/>
      <c r="Q121" s="749"/>
      <c r="R121" s="750"/>
      <c r="S121" s="614">
        <f>SUM(S119:S120)</f>
        <v>0</v>
      </c>
      <c r="T121" s="738"/>
      <c r="U121" s="614">
        <f>SUM(U119:U120)</f>
        <v>0</v>
      </c>
      <c r="V121" s="738"/>
      <c r="W121" s="614">
        <f>SUM(W119:W120)</f>
        <v>0</v>
      </c>
      <c r="X121" s="738"/>
      <c r="Y121" s="614">
        <f>SUM(Y119:Y120)</f>
        <v>0</v>
      </c>
      <c r="Z121" s="738"/>
      <c r="AA121" s="614">
        <f>SUM(AA119:AA120)</f>
        <v>0</v>
      </c>
      <c r="AB121" s="738"/>
      <c r="AC121" s="149">
        <f>SUM(S121:AB121)</f>
        <v>0</v>
      </c>
      <c r="AD121" s="102"/>
    </row>
    <row r="122" spans="1:30" s="143" customFormat="1" ht="15" customHeight="1">
      <c r="A122" s="178"/>
      <c r="B122" s="178"/>
      <c r="C122" s="586" t="s">
        <v>49</v>
      </c>
      <c r="D122" s="587"/>
      <c r="E122" s="587"/>
      <c r="F122" s="587"/>
      <c r="G122" s="587"/>
      <c r="H122" s="587"/>
      <c r="I122" s="587"/>
      <c r="J122" s="587"/>
      <c r="K122" s="587"/>
      <c r="L122" s="587"/>
      <c r="M122" s="587"/>
      <c r="N122" s="587"/>
      <c r="O122" s="587"/>
      <c r="P122" s="587"/>
      <c r="Q122" s="587"/>
      <c r="R122" s="588"/>
      <c r="S122" s="643">
        <f>SUM(S117+S121)</f>
        <v>0</v>
      </c>
      <c r="T122" s="738"/>
      <c r="U122" s="643">
        <f>SUM(U117+U121)</f>
        <v>0</v>
      </c>
      <c r="V122" s="738"/>
      <c r="W122" s="643">
        <f>SUM(W117+W121)</f>
        <v>0</v>
      </c>
      <c r="X122" s="738"/>
      <c r="Y122" s="643">
        <f>SUM(Y117+Y121)</f>
        <v>0</v>
      </c>
      <c r="Z122" s="738"/>
      <c r="AA122" s="643">
        <f>SUM(AA117+AA121)</f>
        <v>0</v>
      </c>
      <c r="AB122" s="738"/>
      <c r="AC122" s="161">
        <f>SUM(S122:AB122)</f>
        <v>0</v>
      </c>
      <c r="AD122" s="181"/>
    </row>
    <row r="123" spans="1:30" ht="15" customHeight="1">
      <c r="A123" s="78">
        <v>4000</v>
      </c>
      <c r="B123" s="78"/>
      <c r="C123" s="589" t="s">
        <v>295</v>
      </c>
      <c r="D123" s="775"/>
      <c r="E123" s="613" t="s">
        <v>184</v>
      </c>
      <c r="F123" s="777"/>
      <c r="G123" s="777"/>
      <c r="H123" s="777"/>
      <c r="I123" s="777"/>
      <c r="J123" s="777"/>
      <c r="K123" s="777"/>
      <c r="L123" s="777"/>
      <c r="M123" s="777"/>
      <c r="N123" s="777"/>
      <c r="O123" s="777"/>
      <c r="P123" s="777"/>
      <c r="Q123" s="777"/>
      <c r="R123" s="778"/>
      <c r="S123" s="171"/>
      <c r="T123" s="139"/>
      <c r="U123" s="171"/>
      <c r="V123" s="139"/>
      <c r="W123" s="171"/>
      <c r="X123" s="139"/>
      <c r="Y123" s="171"/>
      <c r="Z123" s="139"/>
      <c r="AA123" s="171"/>
      <c r="AB123" s="139"/>
      <c r="AC123" s="140"/>
      <c r="AD123" s="38"/>
    </row>
    <row r="124" spans="1:30" ht="15" customHeight="1">
      <c r="C124" s="611" t="s">
        <v>339</v>
      </c>
      <c r="D124" s="732"/>
      <c r="E124" s="584"/>
      <c r="F124" s="732"/>
      <c r="G124" s="732"/>
      <c r="H124" s="732"/>
      <c r="I124" s="732"/>
      <c r="J124" s="732"/>
      <c r="K124" s="732"/>
      <c r="L124" s="732"/>
      <c r="M124" s="732"/>
      <c r="N124" s="732"/>
      <c r="O124" s="732"/>
      <c r="P124" s="732"/>
      <c r="Q124" s="732"/>
      <c r="R124" s="733"/>
      <c r="S124" s="609">
        <v>0</v>
      </c>
      <c r="T124" s="737"/>
      <c r="U124" s="609">
        <v>0</v>
      </c>
      <c r="V124" s="737"/>
      <c r="W124" s="609">
        <v>0</v>
      </c>
      <c r="X124" s="737"/>
      <c r="Y124" s="609">
        <v>0</v>
      </c>
      <c r="Z124" s="737"/>
      <c r="AA124" s="609">
        <v>0</v>
      </c>
      <c r="AB124" s="737"/>
      <c r="AC124" s="127">
        <f>SUM(S124+U124+W124+Y124+AA124)</f>
        <v>0</v>
      </c>
      <c r="AD124" s="38"/>
    </row>
    <row r="125" spans="1:30" ht="15" customHeight="1">
      <c r="C125" s="611" t="s">
        <v>339</v>
      </c>
      <c r="D125" s="732"/>
      <c r="E125" s="584"/>
      <c r="F125" s="732"/>
      <c r="G125" s="732"/>
      <c r="H125" s="732"/>
      <c r="I125" s="732"/>
      <c r="J125" s="732"/>
      <c r="K125" s="732"/>
      <c r="L125" s="732"/>
      <c r="M125" s="732"/>
      <c r="N125" s="732"/>
      <c r="O125" s="732"/>
      <c r="P125" s="732"/>
      <c r="Q125" s="732"/>
      <c r="R125" s="733"/>
      <c r="S125" s="609">
        <v>0</v>
      </c>
      <c r="T125" s="737"/>
      <c r="U125" s="609">
        <v>0</v>
      </c>
      <c r="V125" s="737"/>
      <c r="W125" s="609">
        <v>0</v>
      </c>
      <c r="X125" s="737"/>
      <c r="Y125" s="609">
        <v>0</v>
      </c>
      <c r="Z125" s="737"/>
      <c r="AA125" s="609">
        <v>0</v>
      </c>
      <c r="AB125" s="737"/>
      <c r="AC125" s="127">
        <f t="shared" ref="AC125:AC128" si="83">SUM(S125+U125+W125+Y125+AA125)</f>
        <v>0</v>
      </c>
      <c r="AD125" s="38"/>
    </row>
    <row r="126" spans="1:30" ht="15" customHeight="1">
      <c r="C126" s="611" t="s">
        <v>339</v>
      </c>
      <c r="D126" s="732"/>
      <c r="E126" s="584"/>
      <c r="F126" s="732"/>
      <c r="G126" s="732"/>
      <c r="H126" s="732"/>
      <c r="I126" s="732"/>
      <c r="J126" s="732"/>
      <c r="K126" s="732"/>
      <c r="L126" s="732"/>
      <c r="M126" s="732"/>
      <c r="N126" s="732"/>
      <c r="O126" s="732"/>
      <c r="P126" s="732"/>
      <c r="Q126" s="732"/>
      <c r="R126" s="733"/>
      <c r="S126" s="609">
        <v>0</v>
      </c>
      <c r="T126" s="737"/>
      <c r="U126" s="609">
        <v>0</v>
      </c>
      <c r="V126" s="737"/>
      <c r="W126" s="609">
        <v>0</v>
      </c>
      <c r="X126" s="737"/>
      <c r="Y126" s="609">
        <v>0</v>
      </c>
      <c r="Z126" s="737"/>
      <c r="AA126" s="609">
        <v>0</v>
      </c>
      <c r="AB126" s="737"/>
      <c r="AC126" s="127">
        <f t="shared" si="83"/>
        <v>0</v>
      </c>
      <c r="AD126" s="38"/>
    </row>
    <row r="127" spans="1:30" ht="15" customHeight="1">
      <c r="C127" s="611" t="s">
        <v>339</v>
      </c>
      <c r="D127" s="732"/>
      <c r="E127" s="584"/>
      <c r="F127" s="732"/>
      <c r="G127" s="732"/>
      <c r="H127" s="732"/>
      <c r="I127" s="732"/>
      <c r="J127" s="732"/>
      <c r="K127" s="732"/>
      <c r="L127" s="732"/>
      <c r="M127" s="732"/>
      <c r="N127" s="732"/>
      <c r="O127" s="732"/>
      <c r="P127" s="732"/>
      <c r="Q127" s="732"/>
      <c r="R127" s="733"/>
      <c r="S127" s="609">
        <v>0</v>
      </c>
      <c r="T127" s="737"/>
      <c r="U127" s="609">
        <v>0</v>
      </c>
      <c r="V127" s="737"/>
      <c r="W127" s="609">
        <v>0</v>
      </c>
      <c r="X127" s="737"/>
      <c r="Y127" s="609">
        <v>0</v>
      </c>
      <c r="Z127" s="737"/>
      <c r="AA127" s="609">
        <v>0</v>
      </c>
      <c r="AB127" s="737"/>
      <c r="AC127" s="127">
        <f t="shared" si="83"/>
        <v>0</v>
      </c>
      <c r="AD127" s="38"/>
    </row>
    <row r="128" spans="1:30" ht="15" customHeight="1">
      <c r="C128" s="611" t="s">
        <v>339</v>
      </c>
      <c r="D128" s="732"/>
      <c r="E128" s="584"/>
      <c r="F128" s="732"/>
      <c r="G128" s="732"/>
      <c r="H128" s="732"/>
      <c r="I128" s="732"/>
      <c r="J128" s="732"/>
      <c r="K128" s="732"/>
      <c r="L128" s="732"/>
      <c r="M128" s="732"/>
      <c r="N128" s="732"/>
      <c r="O128" s="732"/>
      <c r="P128" s="732"/>
      <c r="Q128" s="732"/>
      <c r="R128" s="733"/>
      <c r="S128" s="609">
        <v>0</v>
      </c>
      <c r="T128" s="737"/>
      <c r="U128" s="609">
        <v>0</v>
      </c>
      <c r="V128" s="737"/>
      <c r="W128" s="609">
        <v>0</v>
      </c>
      <c r="X128" s="737"/>
      <c r="Y128" s="609">
        <v>0</v>
      </c>
      <c r="Z128" s="737"/>
      <c r="AA128" s="609">
        <v>0</v>
      </c>
      <c r="AB128" s="737"/>
      <c r="AC128" s="127">
        <f t="shared" si="83"/>
        <v>0</v>
      </c>
      <c r="AD128" s="38"/>
    </row>
    <row r="129" spans="1:31" s="143" customFormat="1" ht="16.5" customHeight="1">
      <c r="A129" s="178"/>
      <c r="B129" s="178"/>
      <c r="C129" s="586" t="s">
        <v>296</v>
      </c>
      <c r="D129" s="587"/>
      <c r="E129" s="587"/>
      <c r="F129" s="587"/>
      <c r="G129" s="587"/>
      <c r="H129" s="587"/>
      <c r="I129" s="587"/>
      <c r="J129" s="587"/>
      <c r="K129" s="587"/>
      <c r="L129" s="587"/>
      <c r="M129" s="587"/>
      <c r="N129" s="587"/>
      <c r="O129" s="587"/>
      <c r="P129" s="587"/>
      <c r="Q129" s="587"/>
      <c r="R129" s="588"/>
      <c r="S129" s="643">
        <f>SUM(S124:S128)</f>
        <v>0</v>
      </c>
      <c r="T129" s="738"/>
      <c r="U129" s="643">
        <f>SUM(U124:U128)</f>
        <v>0</v>
      </c>
      <c r="V129" s="738"/>
      <c r="W129" s="643">
        <f>SUM(W124:W128)</f>
        <v>0</v>
      </c>
      <c r="X129" s="738"/>
      <c r="Y129" s="643">
        <f>SUM(Y124:Y128)</f>
        <v>0</v>
      </c>
      <c r="Z129" s="738"/>
      <c r="AA129" s="643">
        <f>SUM(AA124:AA128)</f>
        <v>0</v>
      </c>
      <c r="AB129" s="738"/>
      <c r="AC129" s="161">
        <f>SUM(S129:AB129)</f>
        <v>0</v>
      </c>
      <c r="AD129" s="181"/>
    </row>
    <row r="130" spans="1:31" s="51" customFormat="1" ht="15" customHeight="1">
      <c r="A130" s="78">
        <v>5000</v>
      </c>
      <c r="B130" s="78"/>
      <c r="C130" s="131" t="s">
        <v>304</v>
      </c>
      <c r="D130" s="613"/>
      <c r="E130" s="775"/>
      <c r="F130" s="775"/>
      <c r="G130" s="775"/>
      <c r="H130" s="775"/>
      <c r="I130" s="775"/>
      <c r="J130" s="775"/>
      <c r="K130" s="775"/>
      <c r="L130" s="775"/>
      <c r="M130" s="775"/>
      <c r="N130" s="775"/>
      <c r="O130" s="775"/>
      <c r="P130" s="775"/>
      <c r="Q130" s="775"/>
      <c r="R130" s="776"/>
      <c r="S130" s="176"/>
      <c r="T130" s="139"/>
      <c r="U130" s="171"/>
      <c r="V130" s="139"/>
      <c r="W130" s="171"/>
      <c r="X130" s="139"/>
      <c r="Y130" s="171"/>
      <c r="Z130" s="139"/>
      <c r="AA130" s="171"/>
      <c r="AB130" s="139"/>
      <c r="AC130" s="140"/>
      <c r="AD130" s="102"/>
    </row>
    <row r="131" spans="1:31" s="51" customFormat="1" ht="15" customHeight="1">
      <c r="A131" s="78"/>
      <c r="B131" s="78"/>
      <c r="C131" s="583"/>
      <c r="D131" s="732"/>
      <c r="E131" s="732"/>
      <c r="F131" s="732"/>
      <c r="G131" s="732"/>
      <c r="H131" s="732"/>
      <c r="I131" s="732"/>
      <c r="J131" s="732"/>
      <c r="K131" s="732"/>
      <c r="L131" s="732"/>
      <c r="M131" s="732"/>
      <c r="N131" s="732"/>
      <c r="O131" s="732"/>
      <c r="P131" s="732"/>
      <c r="Q131" s="732"/>
      <c r="R131" s="733"/>
      <c r="S131" s="609">
        <v>0</v>
      </c>
      <c r="T131" s="737"/>
      <c r="U131" s="609">
        <v>0</v>
      </c>
      <c r="V131" s="737"/>
      <c r="W131" s="609">
        <v>0</v>
      </c>
      <c r="X131" s="737"/>
      <c r="Y131" s="609">
        <v>0</v>
      </c>
      <c r="Z131" s="737"/>
      <c r="AA131" s="609">
        <v>0</v>
      </c>
      <c r="AB131" s="737"/>
      <c r="AC131" s="127">
        <f t="shared" ref="AC131:AC132" si="84">SUM(S131+U131+W131+Y131+AA131)</f>
        <v>0</v>
      </c>
      <c r="AD131" s="102"/>
    </row>
    <row r="132" spans="1:31" s="51" customFormat="1" ht="15" customHeight="1">
      <c r="A132" s="78"/>
      <c r="B132" s="78"/>
      <c r="C132" s="583"/>
      <c r="D132" s="732"/>
      <c r="E132" s="732"/>
      <c r="F132" s="732"/>
      <c r="G132" s="732"/>
      <c r="H132" s="732"/>
      <c r="I132" s="732"/>
      <c r="J132" s="732"/>
      <c r="K132" s="732"/>
      <c r="L132" s="732"/>
      <c r="M132" s="732"/>
      <c r="N132" s="732"/>
      <c r="O132" s="732"/>
      <c r="P132" s="732"/>
      <c r="Q132" s="732"/>
      <c r="R132" s="733"/>
      <c r="S132" s="609">
        <v>0</v>
      </c>
      <c r="T132" s="737"/>
      <c r="U132" s="609">
        <v>0</v>
      </c>
      <c r="V132" s="737"/>
      <c r="W132" s="609">
        <v>0</v>
      </c>
      <c r="X132" s="737"/>
      <c r="Y132" s="609">
        <v>0</v>
      </c>
      <c r="Z132" s="737"/>
      <c r="AA132" s="609">
        <v>0</v>
      </c>
      <c r="AB132" s="737"/>
      <c r="AC132" s="127">
        <f t="shared" si="84"/>
        <v>0</v>
      </c>
      <c r="AD132" s="102"/>
    </row>
    <row r="133" spans="1:31" s="51" customFormat="1" ht="15" customHeight="1">
      <c r="A133" s="78"/>
      <c r="B133" s="78"/>
      <c r="C133" s="586" t="s">
        <v>297</v>
      </c>
      <c r="D133" s="587"/>
      <c r="E133" s="587"/>
      <c r="F133" s="587"/>
      <c r="G133" s="587"/>
      <c r="H133" s="587"/>
      <c r="I133" s="587"/>
      <c r="J133" s="587"/>
      <c r="K133" s="587"/>
      <c r="L133" s="587"/>
      <c r="M133" s="587"/>
      <c r="N133" s="587"/>
      <c r="O133" s="587"/>
      <c r="P133" s="587"/>
      <c r="Q133" s="587"/>
      <c r="R133" s="588"/>
      <c r="S133" s="643">
        <f>SUM(S131:S132)</f>
        <v>0</v>
      </c>
      <c r="T133" s="738"/>
      <c r="U133" s="643">
        <f>SUM(U131:U132)</f>
        <v>0</v>
      </c>
      <c r="V133" s="738"/>
      <c r="W133" s="643">
        <f>SUM(W131:W132)</f>
        <v>0</v>
      </c>
      <c r="X133" s="738"/>
      <c r="Y133" s="643">
        <f>SUM(Y131:Y132)</f>
        <v>0</v>
      </c>
      <c r="Z133" s="738"/>
      <c r="AA133" s="643">
        <f>SUM(AA131:AA132)</f>
        <v>0</v>
      </c>
      <c r="AB133" s="738"/>
      <c r="AC133" s="161">
        <f>SUM(S133:AB133)</f>
        <v>0</v>
      </c>
      <c r="AD133" s="102"/>
    </row>
    <row r="134" spans="1:31" ht="15" customHeight="1">
      <c r="A134" s="78">
        <v>6000</v>
      </c>
      <c r="B134" s="78"/>
      <c r="C134" s="573" t="s">
        <v>305</v>
      </c>
      <c r="D134" s="574"/>
      <c r="E134" s="574"/>
      <c r="F134" s="574"/>
      <c r="G134" s="574"/>
      <c r="H134" s="574"/>
      <c r="I134" s="574"/>
      <c r="J134" s="574"/>
      <c r="K134" s="574"/>
      <c r="L134" s="574"/>
      <c r="M134" s="574"/>
      <c r="N134" s="574"/>
      <c r="O134" s="574"/>
      <c r="P134" s="574"/>
      <c r="Q134" s="574"/>
      <c r="R134" s="718"/>
      <c r="S134" s="184"/>
      <c r="T134" s="255"/>
      <c r="U134" s="184"/>
      <c r="V134" s="255"/>
      <c r="W134" s="184"/>
      <c r="X134" s="255"/>
      <c r="Y134" s="184"/>
      <c r="Z134" s="255"/>
      <c r="AA134" s="184"/>
      <c r="AB134" s="255"/>
      <c r="AC134" s="140"/>
      <c r="AD134" s="128"/>
    </row>
    <row r="135" spans="1:31" s="51" customFormat="1" ht="32.25" customHeight="1">
      <c r="A135" s="78"/>
      <c r="B135" s="78"/>
      <c r="C135" s="601" t="s">
        <v>10</v>
      </c>
      <c r="D135" s="602"/>
      <c r="E135" s="603" t="s">
        <v>450</v>
      </c>
      <c r="F135" s="603"/>
      <c r="G135" s="603"/>
      <c r="H135" s="603" t="s">
        <v>451</v>
      </c>
      <c r="I135" s="603"/>
      <c r="J135" s="603"/>
      <c r="K135" s="603"/>
      <c r="L135" s="603"/>
      <c r="M135" s="603"/>
      <c r="N135" s="603"/>
      <c r="O135" s="603"/>
      <c r="P135" s="81" t="s">
        <v>16</v>
      </c>
      <c r="Q135" s="81" t="s">
        <v>170</v>
      </c>
      <c r="R135" s="43" t="s">
        <v>355</v>
      </c>
      <c r="S135" s="256"/>
      <c r="T135" s="255"/>
      <c r="U135" s="256"/>
      <c r="V135" s="255"/>
      <c r="W135" s="256"/>
      <c r="X135" s="255"/>
      <c r="Y135" s="256"/>
      <c r="Z135" s="255"/>
      <c r="AA135" s="256"/>
      <c r="AB135" s="255"/>
      <c r="AC135" s="140"/>
      <c r="AD135" s="102"/>
    </row>
    <row r="136" spans="1:31" s="51" customFormat="1" ht="15" customHeight="1">
      <c r="A136" s="78"/>
      <c r="B136" s="78"/>
      <c r="C136" s="583" t="s">
        <v>12</v>
      </c>
      <c r="D136" s="612"/>
      <c r="E136" s="604">
        <v>444</v>
      </c>
      <c r="F136" s="604"/>
      <c r="G136" s="604"/>
      <c r="H136" s="604"/>
      <c r="I136" s="608"/>
      <c r="J136" s="608"/>
      <c r="K136" s="608"/>
      <c r="L136" s="608"/>
      <c r="M136" s="608"/>
      <c r="N136" s="608"/>
      <c r="O136" s="608"/>
      <c r="P136" s="146">
        <v>18</v>
      </c>
      <c r="Q136" s="94">
        <f>E136*P136</f>
        <v>7992</v>
      </c>
      <c r="R136" s="213">
        <v>1.1000000000000001</v>
      </c>
      <c r="S136" s="214">
        <v>0</v>
      </c>
      <c r="T136" s="273">
        <f>Q136*S136</f>
        <v>0</v>
      </c>
      <c r="U136" s="214">
        <v>0</v>
      </c>
      <c r="V136" s="273">
        <f>Q136*U136*R136</f>
        <v>0</v>
      </c>
      <c r="W136" s="214">
        <v>0</v>
      </c>
      <c r="X136" s="273">
        <f>Q136*W136*R136^2</f>
        <v>0</v>
      </c>
      <c r="Y136" s="214">
        <v>0</v>
      </c>
      <c r="Z136" s="273">
        <f>Q136*Y136*R136^3</f>
        <v>0</v>
      </c>
      <c r="AA136" s="214">
        <v>0</v>
      </c>
      <c r="AB136" s="273">
        <f>Q136*AA136*R136^4</f>
        <v>0</v>
      </c>
      <c r="AC136" s="127">
        <f>T136+V136+X136+Z136+AB136</f>
        <v>0</v>
      </c>
      <c r="AD136" s="102"/>
    </row>
    <row r="137" spans="1:31" s="51" customFormat="1" ht="15" customHeight="1">
      <c r="A137" s="78"/>
      <c r="B137" s="78"/>
      <c r="C137" s="583" t="s">
        <v>13</v>
      </c>
      <c r="D137" s="612"/>
      <c r="E137" s="608">
        <v>907</v>
      </c>
      <c r="F137" s="608"/>
      <c r="G137" s="608"/>
      <c r="H137" s="608"/>
      <c r="I137" s="608"/>
      <c r="J137" s="608"/>
      <c r="K137" s="608"/>
      <c r="L137" s="608"/>
      <c r="M137" s="608"/>
      <c r="N137" s="608"/>
      <c r="O137" s="608"/>
      <c r="P137" s="146">
        <v>18</v>
      </c>
      <c r="Q137" s="94">
        <f>E137*P137</f>
        <v>16326</v>
      </c>
      <c r="R137" s="213">
        <v>1.1000000000000001</v>
      </c>
      <c r="S137" s="214">
        <v>0</v>
      </c>
      <c r="T137" s="273">
        <f t="shared" ref="T137:T139" si="85">Q137*S137</f>
        <v>0</v>
      </c>
      <c r="U137" s="214">
        <v>0</v>
      </c>
      <c r="V137" s="273">
        <f t="shared" ref="V137:V139" si="86">Q137*U137*R137</f>
        <v>0</v>
      </c>
      <c r="W137" s="214">
        <v>0</v>
      </c>
      <c r="X137" s="273">
        <f t="shared" ref="X137:X139" si="87">Q137*W137*R137^2</f>
        <v>0</v>
      </c>
      <c r="Y137" s="214">
        <v>0</v>
      </c>
      <c r="Z137" s="273">
        <f t="shared" ref="Z137:Z139" si="88">Q137*Y137*R137^3</f>
        <v>0</v>
      </c>
      <c r="AA137" s="214">
        <v>0</v>
      </c>
      <c r="AB137" s="273">
        <f t="shared" ref="AB137:AB139" si="89">Q137*AA137*R137^4</f>
        <v>0</v>
      </c>
      <c r="AC137" s="127">
        <f t="shared" ref="AC137:AC140" si="90">T137+V137+X137+Z137+AB137</f>
        <v>0</v>
      </c>
      <c r="AD137" s="102"/>
    </row>
    <row r="138" spans="1:31" s="51" customFormat="1" ht="15" customHeight="1">
      <c r="A138" s="78"/>
      <c r="B138" s="78"/>
      <c r="C138" s="583" t="s">
        <v>5</v>
      </c>
      <c r="D138" s="612"/>
      <c r="E138" s="608"/>
      <c r="F138" s="608"/>
      <c r="G138" s="608"/>
      <c r="H138" s="608">
        <v>716</v>
      </c>
      <c r="I138" s="608"/>
      <c r="J138" s="608"/>
      <c r="K138" s="608"/>
      <c r="L138" s="608"/>
      <c r="M138" s="608"/>
      <c r="N138" s="608"/>
      <c r="O138" s="608"/>
      <c r="P138" s="146"/>
      <c r="Q138" s="94">
        <f>H138*2</f>
        <v>1432</v>
      </c>
      <c r="R138" s="213">
        <v>1.1000000000000001</v>
      </c>
      <c r="S138" s="214">
        <v>0</v>
      </c>
      <c r="T138" s="273">
        <f t="shared" si="85"/>
        <v>0</v>
      </c>
      <c r="U138" s="214">
        <v>0</v>
      </c>
      <c r="V138" s="273">
        <f t="shared" si="86"/>
        <v>0</v>
      </c>
      <c r="W138" s="214">
        <v>0</v>
      </c>
      <c r="X138" s="273">
        <f t="shared" si="87"/>
        <v>0</v>
      </c>
      <c r="Y138" s="214">
        <v>0</v>
      </c>
      <c r="Z138" s="273">
        <f t="shared" si="88"/>
        <v>0</v>
      </c>
      <c r="AA138" s="214">
        <v>0</v>
      </c>
      <c r="AB138" s="273">
        <f t="shared" si="89"/>
        <v>0</v>
      </c>
      <c r="AC138" s="127">
        <f t="shared" si="90"/>
        <v>0</v>
      </c>
      <c r="AD138" s="102"/>
    </row>
    <row r="139" spans="1:31" s="51" customFormat="1" ht="15" customHeight="1">
      <c r="A139" s="78"/>
      <c r="B139" s="78"/>
      <c r="C139" s="583" t="s">
        <v>6</v>
      </c>
      <c r="D139" s="612"/>
      <c r="E139" s="608"/>
      <c r="F139" s="608"/>
      <c r="G139" s="608"/>
      <c r="H139" s="608">
        <v>883</v>
      </c>
      <c r="I139" s="608"/>
      <c r="J139" s="608"/>
      <c r="K139" s="608"/>
      <c r="L139" s="608"/>
      <c r="M139" s="608"/>
      <c r="N139" s="608"/>
      <c r="O139" s="608"/>
      <c r="P139" s="146"/>
      <c r="Q139" s="94">
        <f>H139*2</f>
        <v>1766</v>
      </c>
      <c r="R139" s="213">
        <v>1.1000000000000001</v>
      </c>
      <c r="S139" s="214">
        <v>0</v>
      </c>
      <c r="T139" s="273">
        <f t="shared" si="85"/>
        <v>0</v>
      </c>
      <c r="U139" s="214">
        <v>0</v>
      </c>
      <c r="V139" s="273">
        <f t="shared" si="86"/>
        <v>0</v>
      </c>
      <c r="W139" s="214">
        <v>0</v>
      </c>
      <c r="X139" s="273">
        <f t="shared" si="87"/>
        <v>0</v>
      </c>
      <c r="Y139" s="214">
        <v>0</v>
      </c>
      <c r="Z139" s="273">
        <f t="shared" si="88"/>
        <v>0</v>
      </c>
      <c r="AA139" s="214">
        <v>0</v>
      </c>
      <c r="AB139" s="273">
        <f t="shared" si="89"/>
        <v>0</v>
      </c>
      <c r="AC139" s="127">
        <f t="shared" si="90"/>
        <v>0</v>
      </c>
      <c r="AD139" s="102"/>
    </row>
    <row r="140" spans="1:31" s="51" customFormat="1" ht="15" customHeight="1">
      <c r="A140" s="78"/>
      <c r="B140" s="78"/>
      <c r="C140" s="599" t="s">
        <v>14</v>
      </c>
      <c r="D140" s="600"/>
      <c r="E140" s="593"/>
      <c r="F140" s="593"/>
      <c r="G140" s="593"/>
      <c r="H140" s="593"/>
      <c r="I140" s="593"/>
      <c r="J140" s="593"/>
      <c r="K140" s="593"/>
      <c r="L140" s="593"/>
      <c r="M140" s="593"/>
      <c r="N140" s="593"/>
      <c r="O140" s="593"/>
      <c r="P140" s="75"/>
      <c r="Q140" s="75"/>
      <c r="R140" s="76"/>
      <c r="S140" s="257"/>
      <c r="T140" s="273">
        <v>0</v>
      </c>
      <c r="U140" s="257"/>
      <c r="V140" s="273">
        <v>0</v>
      </c>
      <c r="W140" s="257"/>
      <c r="X140" s="273">
        <v>0</v>
      </c>
      <c r="Y140" s="257"/>
      <c r="Z140" s="273">
        <v>0</v>
      </c>
      <c r="AA140" s="257"/>
      <c r="AB140" s="273">
        <v>0</v>
      </c>
      <c r="AC140" s="127">
        <f t="shared" si="90"/>
        <v>0</v>
      </c>
      <c r="AD140" s="102"/>
    </row>
    <row r="141" spans="1:31" s="143" customFormat="1" ht="15" customHeight="1">
      <c r="A141" s="178"/>
      <c r="B141" s="178"/>
      <c r="C141" s="734" t="s">
        <v>298</v>
      </c>
      <c r="D141" s="735"/>
      <c r="E141" s="735"/>
      <c r="F141" s="735"/>
      <c r="G141" s="735"/>
      <c r="H141" s="735"/>
      <c r="I141" s="735"/>
      <c r="J141" s="735"/>
      <c r="K141" s="735"/>
      <c r="L141" s="735"/>
      <c r="M141" s="735"/>
      <c r="N141" s="735"/>
      <c r="O141" s="735"/>
      <c r="P141" s="735"/>
      <c r="Q141" s="735"/>
      <c r="R141" s="736"/>
      <c r="S141" s="643">
        <f>SUM(T136:T140)</f>
        <v>0</v>
      </c>
      <c r="T141" s="738"/>
      <c r="U141" s="643">
        <f t="shared" ref="U141" si="91">SUM(V136:V140)</f>
        <v>0</v>
      </c>
      <c r="V141" s="738"/>
      <c r="W141" s="643">
        <f t="shared" ref="W141" si="92">SUM(X136:X140)</f>
        <v>0</v>
      </c>
      <c r="X141" s="738"/>
      <c r="Y141" s="643">
        <f t="shared" ref="Y141" si="93">SUM(Z136:Z140)</f>
        <v>0</v>
      </c>
      <c r="Z141" s="738"/>
      <c r="AA141" s="643">
        <f t="shared" ref="AA141" si="94">SUM(AB136:AB140)</f>
        <v>0</v>
      </c>
      <c r="AB141" s="738"/>
      <c r="AC141" s="161">
        <f>SUM(S141:AB141)</f>
        <v>0</v>
      </c>
      <c r="AD141" s="181"/>
    </row>
    <row r="142" spans="1:31" s="97" customFormat="1" ht="15" customHeight="1">
      <c r="A142" s="501">
        <v>3010</v>
      </c>
      <c r="B142" s="501"/>
      <c r="C142" s="708" t="s">
        <v>470</v>
      </c>
      <c r="D142" s="639"/>
      <c r="E142" s="639"/>
      <c r="F142" s="639"/>
      <c r="G142" s="639"/>
      <c r="H142" s="639"/>
      <c r="I142" s="639"/>
      <c r="J142" s="639"/>
      <c r="K142" s="639"/>
      <c r="L142" s="639"/>
      <c r="M142" s="639"/>
      <c r="N142" s="639"/>
      <c r="O142" s="639"/>
      <c r="P142" s="639"/>
      <c r="Q142" s="639"/>
      <c r="R142" s="709"/>
      <c r="S142" s="176"/>
      <c r="T142" s="139"/>
      <c r="U142" s="171"/>
      <c r="V142" s="139"/>
      <c r="W142" s="171"/>
      <c r="X142" s="139"/>
      <c r="Y142" s="171"/>
      <c r="Z142" s="139"/>
      <c r="AA142" s="171"/>
      <c r="AB142" s="139"/>
      <c r="AC142" s="140"/>
      <c r="AD142" s="502"/>
      <c r="AE142" s="51"/>
    </row>
    <row r="143" spans="1:31" s="97" customFormat="1" ht="15" customHeight="1">
      <c r="A143" s="501"/>
      <c r="B143" s="501"/>
      <c r="C143" s="583"/>
      <c r="D143" s="584"/>
      <c r="E143" s="584"/>
      <c r="F143" s="584"/>
      <c r="G143" s="584"/>
      <c r="H143" s="584"/>
      <c r="I143" s="584"/>
      <c r="J143" s="584"/>
      <c r="K143" s="584"/>
      <c r="L143" s="584"/>
      <c r="M143" s="584"/>
      <c r="N143" s="584"/>
      <c r="O143" s="584"/>
      <c r="P143" s="584"/>
      <c r="Q143" s="584"/>
      <c r="R143" s="585"/>
      <c r="S143" s="609">
        <v>0</v>
      </c>
      <c r="T143" s="610"/>
      <c r="U143" s="609">
        <v>0</v>
      </c>
      <c r="V143" s="610"/>
      <c r="W143" s="609">
        <v>0</v>
      </c>
      <c r="X143" s="610"/>
      <c r="Y143" s="609">
        <v>0</v>
      </c>
      <c r="Z143" s="610"/>
      <c r="AA143" s="609">
        <v>0</v>
      </c>
      <c r="AB143" s="610"/>
      <c r="AC143" s="127">
        <f>SUM(S143+U143+W143+Y143+AA143)</f>
        <v>0</v>
      </c>
      <c r="AD143" s="502"/>
      <c r="AE143" s="51"/>
    </row>
    <row r="144" spans="1:31" s="97" customFormat="1" ht="15" customHeight="1">
      <c r="A144" s="501"/>
      <c r="B144" s="501"/>
      <c r="C144" s="583"/>
      <c r="D144" s="584"/>
      <c r="E144" s="584"/>
      <c r="F144" s="584"/>
      <c r="G144" s="584"/>
      <c r="H144" s="584"/>
      <c r="I144" s="584"/>
      <c r="J144" s="584"/>
      <c r="K144" s="584"/>
      <c r="L144" s="584"/>
      <c r="M144" s="584"/>
      <c r="N144" s="584"/>
      <c r="O144" s="584"/>
      <c r="P144" s="584"/>
      <c r="Q144" s="584"/>
      <c r="R144" s="585"/>
      <c r="S144" s="609">
        <v>0</v>
      </c>
      <c r="T144" s="610"/>
      <c r="U144" s="609">
        <v>0</v>
      </c>
      <c r="V144" s="610"/>
      <c r="W144" s="609">
        <v>0</v>
      </c>
      <c r="X144" s="610"/>
      <c r="Y144" s="609">
        <v>0</v>
      </c>
      <c r="Z144" s="610"/>
      <c r="AA144" s="609">
        <v>0</v>
      </c>
      <c r="AB144" s="610"/>
      <c r="AC144" s="127">
        <f>SUM(S144+U144+W144+Y144+AA144)</f>
        <v>0</v>
      </c>
      <c r="AD144" s="502"/>
      <c r="AE144" s="51"/>
    </row>
    <row r="145" spans="1:31" s="97" customFormat="1" ht="15" customHeight="1">
      <c r="A145" s="501"/>
      <c r="B145" s="501"/>
      <c r="C145" s="586" t="str">
        <f>CONCATENATE("TOTAL ", C142)</f>
        <v xml:space="preserve">TOTAL SIKULIAQ SHIP USE / HAARP FACILITY USE </v>
      </c>
      <c r="D145" s="587"/>
      <c r="E145" s="587"/>
      <c r="F145" s="587"/>
      <c r="G145" s="587"/>
      <c r="H145" s="587"/>
      <c r="I145" s="587"/>
      <c r="J145" s="587"/>
      <c r="K145" s="587"/>
      <c r="L145" s="587"/>
      <c r="M145" s="587"/>
      <c r="N145" s="587"/>
      <c r="O145" s="587"/>
      <c r="P145" s="587"/>
      <c r="Q145" s="587"/>
      <c r="R145" s="588"/>
      <c r="S145" s="643">
        <f>SUM(S143:T144)</f>
        <v>0</v>
      </c>
      <c r="T145" s="615"/>
      <c r="U145" s="643">
        <f>SUM(U143:V144)</f>
        <v>0</v>
      </c>
      <c r="V145" s="615"/>
      <c r="W145" s="643">
        <f>SUM(W143:X144)</f>
        <v>0</v>
      </c>
      <c r="X145" s="615"/>
      <c r="Y145" s="643">
        <f>SUM(Y143:Z144)</f>
        <v>0</v>
      </c>
      <c r="Z145" s="615"/>
      <c r="AA145" s="643">
        <f>SUM(AA143:AB144)</f>
        <v>0</v>
      </c>
      <c r="AB145" s="615"/>
      <c r="AC145" s="212">
        <f>SUM(S145:AB145)</f>
        <v>0</v>
      </c>
      <c r="AD145" s="502"/>
      <c r="AE145" s="51"/>
    </row>
    <row r="146" spans="1:31" ht="15" customHeight="1">
      <c r="C146" s="719"/>
      <c r="D146" s="720"/>
      <c r="E146" s="720"/>
      <c r="F146" s="720"/>
      <c r="G146" s="720"/>
      <c r="H146" s="720"/>
      <c r="I146" s="720"/>
      <c r="J146" s="720"/>
      <c r="K146" s="720"/>
      <c r="L146" s="720"/>
      <c r="M146" s="720"/>
      <c r="N146" s="720"/>
      <c r="O146" s="720"/>
      <c r="P146" s="720"/>
      <c r="Q146" s="720"/>
      <c r="R146" s="721"/>
      <c r="S146" s="184"/>
      <c r="T146" s="185"/>
      <c r="U146" s="184"/>
      <c r="V146" s="185"/>
      <c r="W146" s="184"/>
      <c r="X146" s="185"/>
      <c r="Y146" s="184"/>
      <c r="Z146" s="185"/>
      <c r="AA146" s="184"/>
      <c r="AB146" s="185"/>
      <c r="AC146" s="135"/>
      <c r="AD146" s="128"/>
    </row>
    <row r="147" spans="1:31" ht="15" customHeight="1">
      <c r="C147" s="564" t="s">
        <v>348</v>
      </c>
      <c r="D147" s="565"/>
      <c r="E147" s="565"/>
      <c r="F147" s="565"/>
      <c r="G147" s="565"/>
      <c r="H147" s="565"/>
      <c r="I147" s="565"/>
      <c r="J147" s="565"/>
      <c r="K147" s="565"/>
      <c r="L147" s="565"/>
      <c r="M147" s="565"/>
      <c r="N147" s="565"/>
      <c r="O147" s="565"/>
      <c r="P147" s="565"/>
      <c r="Q147" s="565"/>
      <c r="R147" s="566"/>
      <c r="S147" s="670">
        <f>S59+S75+S110+S122+S129+S133+S141+S145</f>
        <v>0</v>
      </c>
      <c r="T147" s="739"/>
      <c r="U147" s="670">
        <f>U59+U75+U110+U122+U129+U133+U141+U145</f>
        <v>0</v>
      </c>
      <c r="V147" s="739"/>
      <c r="W147" s="670">
        <f>W59+W75+W110+W122+W129+W133+W141+W145</f>
        <v>0</v>
      </c>
      <c r="X147" s="739"/>
      <c r="Y147" s="670">
        <f>Y59+Y75+Y110+Y122+Y129+Y133+Y141+Y145</f>
        <v>0</v>
      </c>
      <c r="Z147" s="739"/>
      <c r="AA147" s="670">
        <f>AA59+AA75+AA110+AA122+AA129+AA133+AA141+AA145</f>
        <v>0</v>
      </c>
      <c r="AB147" s="739"/>
      <c r="AC147" s="186">
        <f>SUM(S147:AB147)</f>
        <v>0</v>
      </c>
      <c r="AD147" s="102"/>
    </row>
    <row r="148" spans="1:31" ht="26.25" customHeight="1">
      <c r="A148" s="78" t="s">
        <v>203</v>
      </c>
      <c r="B148" s="78"/>
      <c r="C148" s="589" t="s">
        <v>347</v>
      </c>
      <c r="D148" s="775"/>
      <c r="E148" s="775"/>
      <c r="F148" s="775"/>
      <c r="G148" s="775"/>
      <c r="H148" s="775"/>
      <c r="I148" s="775"/>
      <c r="J148" s="775"/>
      <c r="K148" s="775"/>
      <c r="L148" s="775"/>
      <c r="M148" s="775"/>
      <c r="N148" s="775"/>
      <c r="O148" s="775"/>
      <c r="P148" s="775"/>
      <c r="Q148" s="775"/>
      <c r="R148" s="776"/>
      <c r="S148" s="184"/>
      <c r="T148" s="210"/>
      <c r="U148" s="77"/>
      <c r="V148" s="210"/>
      <c r="W148" s="77"/>
      <c r="X148" s="210"/>
      <c r="Y148" s="77"/>
      <c r="Z148" s="210"/>
      <c r="AA148" s="77"/>
      <c r="AB148" s="210"/>
      <c r="AC148" s="211"/>
    </row>
    <row r="149" spans="1:31" ht="15" customHeight="1">
      <c r="C149" s="77" t="s">
        <v>187</v>
      </c>
      <c r="D149" s="581">
        <f>C119</f>
        <v>0</v>
      </c>
      <c r="E149" s="766"/>
      <c r="F149" s="766"/>
      <c r="G149" s="766"/>
      <c r="H149" s="766"/>
      <c r="I149" s="766"/>
      <c r="J149" s="766"/>
      <c r="K149" s="766"/>
      <c r="L149" s="766"/>
      <c r="M149" s="766"/>
      <c r="N149" s="766"/>
      <c r="O149" s="766"/>
      <c r="P149" s="766"/>
      <c r="Q149" s="766"/>
      <c r="R149" s="767"/>
      <c r="S149" s="609">
        <v>0</v>
      </c>
      <c r="T149" s="737"/>
      <c r="U149" s="609">
        <v>0</v>
      </c>
      <c r="V149" s="737"/>
      <c r="W149" s="609">
        <v>0</v>
      </c>
      <c r="X149" s="737"/>
      <c r="Y149" s="609">
        <v>0</v>
      </c>
      <c r="Z149" s="737"/>
      <c r="AA149" s="609">
        <v>0</v>
      </c>
      <c r="AB149" s="737"/>
      <c r="AC149" s="127">
        <f>SUM(S149+U149+W149+Y149+AA149)</f>
        <v>0</v>
      </c>
    </row>
    <row r="150" spans="1:31" ht="15" customHeight="1">
      <c r="C150" s="77" t="s">
        <v>188</v>
      </c>
      <c r="D150" s="768">
        <f>C120</f>
        <v>0</v>
      </c>
      <c r="E150" s="769"/>
      <c r="F150" s="769"/>
      <c r="G150" s="769"/>
      <c r="H150" s="769"/>
      <c r="I150" s="769"/>
      <c r="J150" s="769"/>
      <c r="K150" s="769"/>
      <c r="L150" s="769"/>
      <c r="M150" s="769"/>
      <c r="N150" s="769"/>
      <c r="O150" s="769"/>
      <c r="P150" s="769"/>
      <c r="Q150" s="769"/>
      <c r="R150" s="770"/>
      <c r="S150" s="609">
        <v>0</v>
      </c>
      <c r="T150" s="737"/>
      <c r="U150" s="609">
        <v>0</v>
      </c>
      <c r="V150" s="737"/>
      <c r="W150" s="609">
        <v>0</v>
      </c>
      <c r="X150" s="737"/>
      <c r="Y150" s="609">
        <v>0</v>
      </c>
      <c r="Z150" s="737"/>
      <c r="AA150" s="609">
        <v>0</v>
      </c>
      <c r="AB150" s="737"/>
      <c r="AC150" s="127">
        <f>SUM(S150+U150+W150+Y150+AA150)</f>
        <v>0</v>
      </c>
    </row>
    <row r="151" spans="1:31" ht="15" customHeight="1">
      <c r="C151" s="209"/>
      <c r="D151" s="274"/>
      <c r="E151" s="274"/>
      <c r="F151" s="771" t="s">
        <v>299</v>
      </c>
      <c r="G151" s="772"/>
      <c r="H151" s="772"/>
      <c r="I151" s="772"/>
      <c r="J151" s="772"/>
      <c r="K151" s="772"/>
      <c r="L151" s="772"/>
      <c r="M151" s="772"/>
      <c r="N151" s="772"/>
      <c r="O151" s="772"/>
      <c r="P151" s="772"/>
      <c r="Q151" s="772"/>
      <c r="R151" s="773"/>
      <c r="S151" s="643">
        <f>SUM(S149:S150)</f>
        <v>0</v>
      </c>
      <c r="T151" s="738"/>
      <c r="U151" s="643">
        <f>SUM(U149:U150)</f>
        <v>0</v>
      </c>
      <c r="V151" s="738"/>
      <c r="W151" s="643">
        <f>SUM(W149:W150)</f>
        <v>0</v>
      </c>
      <c r="X151" s="738"/>
      <c r="Y151" s="643">
        <f>SUM(Y149:Y150)</f>
        <v>0</v>
      </c>
      <c r="Z151" s="738"/>
      <c r="AA151" s="643">
        <f>SUM(AA149:AA150)</f>
        <v>0</v>
      </c>
      <c r="AB151" s="738"/>
      <c r="AC151" s="161">
        <f>SUM(S151:AB151)</f>
        <v>0</v>
      </c>
      <c r="AD151" s="102"/>
    </row>
    <row r="152" spans="1:31" s="143" customFormat="1" ht="15" customHeight="1">
      <c r="A152" s="178"/>
      <c r="B152" s="178"/>
      <c r="C152" s="564" t="s">
        <v>341</v>
      </c>
      <c r="D152" s="565"/>
      <c r="E152" s="565"/>
      <c r="F152" s="565"/>
      <c r="G152" s="565"/>
      <c r="H152" s="565"/>
      <c r="I152" s="565"/>
      <c r="J152" s="565"/>
      <c r="K152" s="565"/>
      <c r="L152" s="565"/>
      <c r="M152" s="565"/>
      <c r="N152" s="565"/>
      <c r="O152" s="565"/>
      <c r="P152" s="565"/>
      <c r="Q152" s="565"/>
      <c r="R152" s="566"/>
      <c r="S152" s="670">
        <f>S147+S151</f>
        <v>0</v>
      </c>
      <c r="T152" s="739"/>
      <c r="U152" s="670">
        <f>U147+U151</f>
        <v>0</v>
      </c>
      <c r="V152" s="739"/>
      <c r="W152" s="670">
        <f>W147+W151</f>
        <v>0</v>
      </c>
      <c r="X152" s="739"/>
      <c r="Y152" s="670">
        <f>Y147+Y151</f>
        <v>0</v>
      </c>
      <c r="Z152" s="739"/>
      <c r="AA152" s="670">
        <f>AA147+AA151</f>
        <v>0</v>
      </c>
      <c r="AB152" s="739"/>
      <c r="AC152" s="186">
        <f>SUM(S152:AB152)</f>
        <v>0</v>
      </c>
      <c r="AD152" s="101"/>
    </row>
    <row r="153" spans="1:31" s="143" customFormat="1" ht="15" customHeight="1">
      <c r="A153" s="178"/>
      <c r="B153" s="178"/>
      <c r="C153" s="258"/>
      <c r="D153" s="259"/>
      <c r="E153" s="260"/>
      <c r="F153" s="260"/>
      <c r="G153" s="260"/>
      <c r="H153" s="261"/>
      <c r="I153" s="261"/>
      <c r="J153" s="261"/>
      <c r="K153" s="261"/>
      <c r="L153" s="261"/>
      <c r="M153" s="261"/>
      <c r="N153" s="261"/>
      <c r="O153" s="275"/>
      <c r="P153" s="275"/>
      <c r="Q153" s="275"/>
      <c r="R153" s="40"/>
      <c r="S153" s="262"/>
      <c r="T153" s="276"/>
      <c r="U153" s="262"/>
      <c r="V153" s="276"/>
      <c r="W153" s="262"/>
      <c r="X153" s="276"/>
      <c r="Y153" s="262"/>
      <c r="Z153" s="276"/>
      <c r="AA153" s="262"/>
      <c r="AB153" s="276"/>
      <c r="AC153" s="264"/>
      <c r="AD153" s="101"/>
    </row>
    <row r="154" spans="1:31" s="143" customFormat="1" ht="15.75" customHeight="1">
      <c r="A154" s="178"/>
      <c r="B154" s="178"/>
      <c r="C154" s="564" t="s">
        <v>342</v>
      </c>
      <c r="D154" s="565"/>
      <c r="E154" s="565"/>
      <c r="F154" s="565"/>
      <c r="G154" s="565"/>
      <c r="H154" s="565"/>
      <c r="I154" s="565"/>
      <c r="J154" s="565"/>
      <c r="K154" s="565"/>
      <c r="L154" s="565"/>
      <c r="M154" s="565"/>
      <c r="N154" s="565"/>
      <c r="O154" s="565"/>
      <c r="P154" s="565"/>
      <c r="Q154" s="565"/>
      <c r="R154" s="566"/>
      <c r="S154" s="678"/>
      <c r="T154" s="738"/>
      <c r="U154" s="678"/>
      <c r="V154" s="738"/>
      <c r="W154" s="678"/>
      <c r="X154" s="738"/>
      <c r="Y154" s="678"/>
      <c r="Z154" s="738"/>
      <c r="AA154" s="678"/>
      <c r="AB154" s="738"/>
      <c r="AC154" s="186"/>
      <c r="AD154" s="230"/>
    </row>
    <row r="155" spans="1:31" s="143" customFormat="1" ht="15.75" customHeight="1">
      <c r="A155" s="178"/>
      <c r="B155" s="178"/>
      <c r="C155" s="763" t="s">
        <v>366</v>
      </c>
      <c r="D155" s="764"/>
      <c r="E155" s="764"/>
      <c r="F155" s="764"/>
      <c r="G155" s="764"/>
      <c r="H155" s="764"/>
      <c r="I155" s="764"/>
      <c r="J155" s="764"/>
      <c r="K155" s="764"/>
      <c r="L155" s="764"/>
      <c r="M155" s="764"/>
      <c r="N155" s="764"/>
      <c r="O155" s="764"/>
      <c r="P155" s="764"/>
      <c r="Q155" s="764"/>
      <c r="R155" s="765"/>
      <c r="S155" s="762"/>
      <c r="T155" s="738"/>
      <c r="U155" s="762"/>
      <c r="V155" s="738"/>
      <c r="W155" s="762"/>
      <c r="X155" s="738"/>
      <c r="Y155" s="762"/>
      <c r="Z155" s="738"/>
      <c r="AA155" s="762"/>
      <c r="AB155" s="738"/>
      <c r="AC155" s="264">
        <f>SUM(S155:AB155)</f>
        <v>0</v>
      </c>
      <c r="AD155" s="230"/>
    </row>
    <row r="156" spans="1:31" s="143" customFormat="1" ht="15.75" customHeight="1">
      <c r="A156" s="178"/>
      <c r="B156" s="178"/>
      <c r="C156" s="763" t="s">
        <v>367</v>
      </c>
      <c r="D156" s="764"/>
      <c r="E156" s="764"/>
      <c r="F156" s="764"/>
      <c r="G156" s="764"/>
      <c r="H156" s="764"/>
      <c r="I156" s="764"/>
      <c r="J156" s="764"/>
      <c r="K156" s="764"/>
      <c r="L156" s="764"/>
      <c r="M156" s="764"/>
      <c r="N156" s="764"/>
      <c r="O156" s="764"/>
      <c r="P156" s="764"/>
      <c r="Q156" s="764"/>
      <c r="R156" s="765"/>
      <c r="S156" s="762"/>
      <c r="T156" s="738"/>
      <c r="U156" s="762"/>
      <c r="V156" s="738"/>
      <c r="W156" s="762"/>
      <c r="X156" s="738"/>
      <c r="Y156" s="762"/>
      <c r="Z156" s="738"/>
      <c r="AA156" s="762"/>
      <c r="AB156" s="738"/>
      <c r="AC156" s="264">
        <f>SUM(S156:AB156)</f>
        <v>0</v>
      </c>
      <c r="AD156" s="230"/>
    </row>
    <row r="157" spans="1:31" s="143" customFormat="1" ht="15.75" customHeight="1">
      <c r="A157" s="178"/>
      <c r="B157" s="178"/>
      <c r="C157" s="763" t="s">
        <v>344</v>
      </c>
      <c r="D157" s="764"/>
      <c r="E157" s="764"/>
      <c r="F157" s="764"/>
      <c r="G157" s="764"/>
      <c r="H157" s="764"/>
      <c r="I157" s="764"/>
      <c r="J157" s="764"/>
      <c r="K157" s="764"/>
      <c r="L157" s="764"/>
      <c r="M157" s="764"/>
      <c r="N157" s="764"/>
      <c r="O157" s="764"/>
      <c r="P157" s="764"/>
      <c r="Q157" s="764"/>
      <c r="R157" s="765"/>
      <c r="S157" s="762"/>
      <c r="T157" s="738"/>
      <c r="U157" s="762"/>
      <c r="V157" s="738"/>
      <c r="W157" s="762"/>
      <c r="X157" s="738"/>
      <c r="Y157" s="762"/>
      <c r="Z157" s="738"/>
      <c r="AA157" s="762"/>
      <c r="AB157" s="738"/>
      <c r="AC157" s="264">
        <f>SUM(S157:AB157)</f>
        <v>0</v>
      </c>
      <c r="AD157" s="230"/>
    </row>
    <row r="158" spans="1:31" s="143" customFormat="1" ht="15.75" customHeight="1">
      <c r="A158" s="178"/>
      <c r="B158" s="178"/>
      <c r="C158" s="763" t="s">
        <v>345</v>
      </c>
      <c r="D158" s="764"/>
      <c r="E158" s="764"/>
      <c r="F158" s="764"/>
      <c r="G158" s="764"/>
      <c r="H158" s="764"/>
      <c r="I158" s="764"/>
      <c r="J158" s="764"/>
      <c r="K158" s="764"/>
      <c r="L158" s="764"/>
      <c r="M158" s="764"/>
      <c r="N158" s="764"/>
      <c r="O158" s="764"/>
      <c r="P158" s="764"/>
      <c r="Q158" s="764"/>
      <c r="R158" s="765"/>
      <c r="S158" s="762"/>
      <c r="T158" s="738"/>
      <c r="U158" s="762"/>
      <c r="V158" s="738"/>
      <c r="W158" s="762"/>
      <c r="X158" s="738"/>
      <c r="Y158" s="762"/>
      <c r="Z158" s="738"/>
      <c r="AA158" s="762"/>
      <c r="AB158" s="738"/>
      <c r="AC158" s="264">
        <f>SUM(S158:AB158)</f>
        <v>0</v>
      </c>
      <c r="AD158" s="230"/>
    </row>
    <row r="159" spans="1:31" s="143" customFormat="1" ht="15.75" customHeight="1">
      <c r="A159" s="178"/>
      <c r="B159" s="178"/>
      <c r="C159" s="763" t="str">
        <f>C142</f>
        <v xml:space="preserve">SIKULIAQ SHIP USE / HAARP FACILITY USE </v>
      </c>
      <c r="D159" s="764"/>
      <c r="E159" s="764"/>
      <c r="F159" s="764"/>
      <c r="G159" s="764"/>
      <c r="H159" s="764"/>
      <c r="I159" s="764"/>
      <c r="J159" s="764"/>
      <c r="K159" s="764"/>
      <c r="L159" s="764"/>
      <c r="M159" s="764"/>
      <c r="N159" s="764"/>
      <c r="O159" s="764"/>
      <c r="P159" s="764"/>
      <c r="Q159" s="764"/>
      <c r="R159" s="765"/>
      <c r="S159" s="762"/>
      <c r="T159" s="738"/>
      <c r="U159" s="762"/>
      <c r="V159" s="738"/>
      <c r="W159" s="762"/>
      <c r="X159" s="738"/>
      <c r="Y159" s="762"/>
      <c r="Z159" s="738"/>
      <c r="AA159" s="762"/>
      <c r="AB159" s="738"/>
      <c r="AC159" s="264">
        <f>SUM(S159:AB159)</f>
        <v>0</v>
      </c>
      <c r="AD159" s="230"/>
    </row>
    <row r="160" spans="1:31" s="516" customFormat="1" ht="15" customHeight="1">
      <c r="A160" s="512" t="s">
        <v>461</v>
      </c>
      <c r="B160" s="512"/>
      <c r="C160" s="665" t="s">
        <v>462</v>
      </c>
      <c r="D160" s="633"/>
      <c r="E160" s="633"/>
      <c r="F160" s="633"/>
      <c r="G160" s="633"/>
      <c r="H160" s="633"/>
      <c r="I160" s="633"/>
      <c r="J160" s="633"/>
      <c r="K160" s="633"/>
      <c r="L160" s="633"/>
      <c r="M160" s="633"/>
      <c r="N160" s="633"/>
      <c r="O160" s="633"/>
      <c r="P160" s="633"/>
      <c r="Q160" s="633"/>
      <c r="R160" s="666"/>
      <c r="S160" s="542"/>
      <c r="T160" s="543"/>
      <c r="U160" s="542"/>
      <c r="V160" s="543"/>
      <c r="W160" s="542"/>
      <c r="X160" s="543"/>
      <c r="Y160" s="542"/>
      <c r="Z160" s="543"/>
      <c r="AA160" s="542"/>
      <c r="AB160" s="543"/>
      <c r="AC160" s="544"/>
      <c r="AD160" s="9"/>
      <c r="AE160" s="48"/>
    </row>
    <row r="161" spans="1:31" s="4" customFormat="1" ht="15" customHeight="1">
      <c r="A161" s="49"/>
      <c r="B161" s="49"/>
      <c r="C161" s="611" t="s">
        <v>460</v>
      </c>
      <c r="D161" s="584"/>
      <c r="E161" s="584"/>
      <c r="F161" s="584"/>
      <c r="G161" s="584"/>
      <c r="H161" s="584"/>
      <c r="I161" s="584"/>
      <c r="J161" s="584"/>
      <c r="K161" s="584"/>
      <c r="L161" s="584"/>
      <c r="M161" s="584"/>
      <c r="N161" s="584"/>
      <c r="O161" s="584"/>
      <c r="P161" s="584"/>
      <c r="Q161" s="584"/>
      <c r="R161" s="585"/>
      <c r="S161" s="609">
        <v>0</v>
      </c>
      <c r="T161" s="610"/>
      <c r="U161" s="609">
        <v>0</v>
      </c>
      <c r="V161" s="610"/>
      <c r="W161" s="609">
        <v>0</v>
      </c>
      <c r="X161" s="610"/>
      <c r="Y161" s="609">
        <v>0</v>
      </c>
      <c r="Z161" s="610"/>
      <c r="AA161" s="609">
        <v>0</v>
      </c>
      <c r="AB161" s="610"/>
      <c r="AC161" s="127">
        <f>SUM(S161+U161+W161+Y161+AA161)</f>
        <v>0</v>
      </c>
      <c r="AD161" s="38"/>
      <c r="AE161" s="38"/>
    </row>
    <row r="162" spans="1:31" s="4" customFormat="1" ht="15" customHeight="1">
      <c r="A162" s="49"/>
      <c r="B162" s="49"/>
      <c r="C162" s="611" t="s">
        <v>460</v>
      </c>
      <c r="D162" s="584"/>
      <c r="E162" s="584"/>
      <c r="F162" s="584"/>
      <c r="G162" s="584"/>
      <c r="H162" s="584"/>
      <c r="I162" s="584"/>
      <c r="J162" s="584"/>
      <c r="K162" s="584"/>
      <c r="L162" s="584"/>
      <c r="M162" s="584"/>
      <c r="N162" s="584"/>
      <c r="O162" s="584"/>
      <c r="P162" s="584"/>
      <c r="Q162" s="584"/>
      <c r="R162" s="585"/>
      <c r="S162" s="609">
        <v>0</v>
      </c>
      <c r="T162" s="610"/>
      <c r="U162" s="609">
        <v>0</v>
      </c>
      <c r="V162" s="610"/>
      <c r="W162" s="609">
        <v>0</v>
      </c>
      <c r="X162" s="610"/>
      <c r="Y162" s="609">
        <v>0</v>
      </c>
      <c r="Z162" s="610"/>
      <c r="AA162" s="609">
        <v>0</v>
      </c>
      <c r="AB162" s="610"/>
      <c r="AC162" s="127">
        <f t="shared" ref="AC162:AC164" si="95">SUM(S162+U162+W162+Y162+AA162)</f>
        <v>0</v>
      </c>
      <c r="AD162" s="38"/>
      <c r="AE162" s="38"/>
    </row>
    <row r="163" spans="1:31" s="4" customFormat="1" ht="15" customHeight="1">
      <c r="A163" s="49"/>
      <c r="B163" s="49"/>
      <c r="C163" s="611" t="s">
        <v>460</v>
      </c>
      <c r="D163" s="584"/>
      <c r="E163" s="584"/>
      <c r="F163" s="584"/>
      <c r="G163" s="584"/>
      <c r="H163" s="584"/>
      <c r="I163" s="584"/>
      <c r="J163" s="584"/>
      <c r="K163" s="584"/>
      <c r="L163" s="584"/>
      <c r="M163" s="584"/>
      <c r="N163" s="584"/>
      <c r="O163" s="584"/>
      <c r="P163" s="584"/>
      <c r="Q163" s="584"/>
      <c r="R163" s="585"/>
      <c r="S163" s="609">
        <v>0</v>
      </c>
      <c r="T163" s="610"/>
      <c r="U163" s="609">
        <v>0</v>
      </c>
      <c r="V163" s="610"/>
      <c r="W163" s="609">
        <v>0</v>
      </c>
      <c r="X163" s="610"/>
      <c r="Y163" s="609">
        <v>0</v>
      </c>
      <c r="Z163" s="610"/>
      <c r="AA163" s="609">
        <v>0</v>
      </c>
      <c r="AB163" s="610"/>
      <c r="AC163" s="127">
        <f t="shared" si="95"/>
        <v>0</v>
      </c>
      <c r="AD163" s="38"/>
      <c r="AE163" s="38"/>
    </row>
    <row r="164" spans="1:31" s="4" customFormat="1" ht="15" customHeight="1">
      <c r="A164" s="49"/>
      <c r="B164" s="49"/>
      <c r="C164" s="611" t="s">
        <v>460</v>
      </c>
      <c r="D164" s="584"/>
      <c r="E164" s="584"/>
      <c r="F164" s="584"/>
      <c r="G164" s="584"/>
      <c r="H164" s="584"/>
      <c r="I164" s="584"/>
      <c r="J164" s="584"/>
      <c r="K164" s="584"/>
      <c r="L164" s="584"/>
      <c r="M164" s="584"/>
      <c r="N164" s="584"/>
      <c r="O164" s="584"/>
      <c r="P164" s="584"/>
      <c r="Q164" s="584"/>
      <c r="R164" s="585"/>
      <c r="S164" s="609">
        <v>0</v>
      </c>
      <c r="T164" s="610"/>
      <c r="U164" s="609">
        <v>0</v>
      </c>
      <c r="V164" s="610"/>
      <c r="W164" s="609">
        <v>0</v>
      </c>
      <c r="X164" s="610"/>
      <c r="Y164" s="609">
        <v>0</v>
      </c>
      <c r="Z164" s="610"/>
      <c r="AA164" s="609">
        <v>0</v>
      </c>
      <c r="AB164" s="610"/>
      <c r="AC164" s="127">
        <f t="shared" si="95"/>
        <v>0</v>
      </c>
      <c r="AD164" s="38"/>
      <c r="AE164" s="38"/>
    </row>
    <row r="165" spans="1:31" s="182" customFormat="1" ht="15.75">
      <c r="A165" s="178"/>
      <c r="B165" s="178"/>
      <c r="C165" s="657"/>
      <c r="D165" s="658"/>
      <c r="E165" s="658"/>
      <c r="F165" s="658"/>
      <c r="G165" s="658"/>
      <c r="H165" s="658"/>
      <c r="I165" s="658"/>
      <c r="J165" s="658"/>
      <c r="K165" s="658"/>
      <c r="L165" s="658"/>
      <c r="M165" s="658"/>
      <c r="N165" s="659"/>
      <c r="O165" s="660" t="s">
        <v>468</v>
      </c>
      <c r="P165" s="661"/>
      <c r="Q165" s="661"/>
      <c r="R165" s="662"/>
      <c r="S165" s="663">
        <f>SUM(S161:T164)</f>
        <v>0</v>
      </c>
      <c r="T165" s="664"/>
      <c r="U165" s="663">
        <f>SUM(U161:V164)</f>
        <v>0</v>
      </c>
      <c r="V165" s="664"/>
      <c r="W165" s="663">
        <f>SUM(W161:X164)</f>
        <v>0</v>
      </c>
      <c r="X165" s="664"/>
      <c r="Y165" s="663">
        <f>SUM(Y161:Z164)</f>
        <v>0</v>
      </c>
      <c r="Z165" s="664"/>
      <c r="AA165" s="663">
        <f>SUM(AA161:AB164)</f>
        <v>0</v>
      </c>
      <c r="AB165" s="664"/>
      <c r="AC165" s="517">
        <f>SUM(S165:AB165)</f>
        <v>0</v>
      </c>
      <c r="AD165" s="101"/>
      <c r="AE165" s="143"/>
    </row>
    <row r="166" spans="1:31" ht="15" customHeight="1">
      <c r="C166" s="564" t="s">
        <v>343</v>
      </c>
      <c r="D166" s="565"/>
      <c r="E166" s="565"/>
      <c r="F166" s="565"/>
      <c r="G166" s="565"/>
      <c r="H166" s="565"/>
      <c r="I166" s="565"/>
      <c r="J166" s="565"/>
      <c r="K166" s="565"/>
      <c r="L166" s="565"/>
      <c r="M166" s="565"/>
      <c r="N166" s="565"/>
      <c r="O166" s="565"/>
      <c r="P166" s="565"/>
      <c r="Q166" s="565"/>
      <c r="R166" s="566"/>
      <c r="S166" s="670">
        <f>S152-SUM(S155:S159)</f>
        <v>0</v>
      </c>
      <c r="T166" s="739"/>
      <c r="U166" s="670">
        <f>U152-SUM(U155:U159)</f>
        <v>0</v>
      </c>
      <c r="V166" s="739"/>
      <c r="W166" s="670">
        <f>W152-SUM(W155:W159)</f>
        <v>0</v>
      </c>
      <c r="X166" s="739"/>
      <c r="Y166" s="670">
        <f>Y152-SUM(Y155:Y159)</f>
        <v>0</v>
      </c>
      <c r="Z166" s="739"/>
      <c r="AA166" s="670">
        <f>AA152-SUM(AA155:AA159)</f>
        <v>0</v>
      </c>
      <c r="AB166" s="739"/>
      <c r="AC166" s="186">
        <f>SUM(S166:AB166)</f>
        <v>0</v>
      </c>
      <c r="AD166" s="114"/>
    </row>
    <row r="167" spans="1:31" ht="15" customHeight="1">
      <c r="C167" s="719"/>
      <c r="D167" s="720"/>
      <c r="E167" s="720"/>
      <c r="F167" s="720"/>
      <c r="G167" s="720"/>
      <c r="H167" s="720"/>
      <c r="I167" s="720"/>
      <c r="J167" s="720"/>
      <c r="K167" s="720"/>
      <c r="L167" s="720"/>
      <c r="M167" s="720"/>
      <c r="N167" s="720"/>
      <c r="O167" s="720"/>
      <c r="P167" s="720"/>
      <c r="Q167" s="720"/>
      <c r="R167" s="721"/>
      <c r="S167" s="234"/>
      <c r="T167" s="235"/>
      <c r="U167" s="234"/>
      <c r="V167" s="235"/>
      <c r="W167" s="234"/>
      <c r="X167" s="235"/>
      <c r="Y167" s="234"/>
      <c r="Z167" s="235"/>
      <c r="AA167" s="234"/>
      <c r="AB167" s="235"/>
      <c r="AC167" s="236"/>
      <c r="AD167" s="38"/>
    </row>
    <row r="168" spans="1:31" ht="15" customHeight="1">
      <c r="C168" s="564" t="s">
        <v>365</v>
      </c>
      <c r="D168" s="565"/>
      <c r="E168" s="565"/>
      <c r="F168" s="565"/>
      <c r="G168" s="565"/>
      <c r="H168" s="706" t="s">
        <v>167</v>
      </c>
      <c r="I168" s="755"/>
      <c r="J168" s="755"/>
      <c r="K168" s="755"/>
      <c r="L168" s="755"/>
      <c r="M168" s="755"/>
      <c r="N168" s="755"/>
      <c r="O168" s="755"/>
      <c r="P168" s="755"/>
      <c r="Q168" s="755"/>
      <c r="R168" s="33">
        <f>VLOOKUP(H168,F_A,2,0)</f>
        <v>0.505</v>
      </c>
      <c r="S168" s="670">
        <f>S166*$R168</f>
        <v>0</v>
      </c>
      <c r="T168" s="739"/>
      <c r="U168" s="670">
        <f t="shared" ref="U168" si="96">U166*$R168</f>
        <v>0</v>
      </c>
      <c r="V168" s="739"/>
      <c r="W168" s="670">
        <f t="shared" ref="W168" si="97">W166*$R168</f>
        <v>0</v>
      </c>
      <c r="X168" s="739"/>
      <c r="Y168" s="670">
        <f t="shared" ref="Y168" si="98">Y166*$R168</f>
        <v>0</v>
      </c>
      <c r="Z168" s="739"/>
      <c r="AA168" s="670">
        <f t="shared" ref="AA168" si="99">AA166*$R168</f>
        <v>0</v>
      </c>
      <c r="AB168" s="739"/>
      <c r="AC168" s="265">
        <f>SUM(S168:AB168)</f>
        <v>0</v>
      </c>
      <c r="AD168" s="38"/>
    </row>
    <row r="169" spans="1:31" ht="15" customHeight="1">
      <c r="C169" s="719"/>
      <c r="D169" s="720"/>
      <c r="E169" s="720"/>
      <c r="F169" s="720"/>
      <c r="G169" s="720"/>
      <c r="H169" s="720"/>
      <c r="I169" s="720"/>
      <c r="J169" s="720"/>
      <c r="K169" s="720"/>
      <c r="L169" s="720"/>
      <c r="M169" s="720"/>
      <c r="N169" s="720"/>
      <c r="O169" s="720"/>
      <c r="P169" s="720"/>
      <c r="Q169" s="720"/>
      <c r="R169" s="721"/>
      <c r="S169" s="234"/>
      <c r="T169" s="235"/>
      <c r="U169" s="234"/>
      <c r="V169" s="235"/>
      <c r="W169" s="234"/>
      <c r="X169" s="235"/>
      <c r="Y169" s="234"/>
      <c r="Z169" s="235"/>
      <c r="AA169" s="234"/>
      <c r="AB169" s="235"/>
      <c r="AC169" s="236"/>
      <c r="AD169" s="38"/>
    </row>
    <row r="170" spans="1:31" ht="15" customHeight="1">
      <c r="C170" s="564" t="s">
        <v>346</v>
      </c>
      <c r="D170" s="565"/>
      <c r="E170" s="565"/>
      <c r="F170" s="565"/>
      <c r="G170" s="565"/>
      <c r="H170" s="565"/>
      <c r="I170" s="565"/>
      <c r="J170" s="565"/>
      <c r="K170" s="565"/>
      <c r="L170" s="565"/>
      <c r="M170" s="565"/>
      <c r="N170" s="565"/>
      <c r="O170" s="565"/>
      <c r="P170" s="565"/>
      <c r="Q170" s="565"/>
      <c r="R170" s="566"/>
      <c r="S170" s="670">
        <f>S152+S168</f>
        <v>0</v>
      </c>
      <c r="T170" s="739"/>
      <c r="U170" s="670">
        <f>U152+U168</f>
        <v>0</v>
      </c>
      <c r="V170" s="739"/>
      <c r="W170" s="670">
        <f>W152+W168</f>
        <v>0</v>
      </c>
      <c r="X170" s="739"/>
      <c r="Y170" s="670">
        <f>Y152+Y168</f>
        <v>0</v>
      </c>
      <c r="Z170" s="739"/>
      <c r="AA170" s="670">
        <f>AA152+AA168</f>
        <v>0</v>
      </c>
      <c r="AB170" s="739"/>
      <c r="AC170" s="186">
        <f>SUM(S170:AB170)</f>
        <v>0</v>
      </c>
      <c r="AD170" s="38"/>
    </row>
    <row r="171" spans="1:31" ht="17.100000000000001" customHeight="1">
      <c r="C171" s="143"/>
      <c r="D171" s="143"/>
      <c r="R171" s="48"/>
      <c r="S171" s="70"/>
      <c r="T171" s="70"/>
      <c r="V171" s="70"/>
      <c r="X171" s="70"/>
      <c r="Z171" s="70"/>
      <c r="AB171" s="70"/>
      <c r="AD171" s="51"/>
    </row>
    <row r="172" spans="1:31" ht="17.100000000000001" customHeight="1">
      <c r="R172" s="48"/>
      <c r="S172" s="70"/>
      <c r="T172" s="70"/>
      <c r="V172" s="70"/>
      <c r="X172" s="70"/>
      <c r="Z172" s="70"/>
      <c r="AB172" s="70"/>
      <c r="AD172" s="51"/>
    </row>
    <row r="173" spans="1:31" ht="17.100000000000001" customHeight="1">
      <c r="C173" s="79"/>
      <c r="D173" s="79"/>
      <c r="E173" s="79"/>
      <c r="F173" s="79"/>
      <c r="G173" s="79"/>
      <c r="H173" s="79"/>
      <c r="I173" s="79"/>
      <c r="J173" s="79"/>
      <c r="K173" s="79"/>
      <c r="L173" s="79"/>
      <c r="M173" s="79"/>
      <c r="N173" s="79"/>
      <c r="O173" s="79"/>
      <c r="P173" s="79"/>
      <c r="Q173" s="79"/>
      <c r="S173" s="38"/>
      <c r="T173" s="38"/>
      <c r="U173" s="38"/>
      <c r="V173" s="38"/>
      <c r="W173" s="38"/>
      <c r="X173" s="38"/>
      <c r="Y173" s="38"/>
      <c r="Z173" s="38"/>
      <c r="AA173" s="38"/>
      <c r="AB173" s="38"/>
      <c r="AC173" s="38"/>
      <c r="AD173" s="38"/>
    </row>
    <row r="174" spans="1:31" ht="17.100000000000001" customHeight="1">
      <c r="C174" s="79"/>
      <c r="D174" s="79"/>
      <c r="E174" s="79"/>
      <c r="F174" s="79"/>
      <c r="G174" s="79"/>
      <c r="H174" s="79"/>
      <c r="I174" s="79"/>
      <c r="J174" s="79"/>
      <c r="K174" s="79"/>
      <c r="L174" s="79"/>
      <c r="M174" s="79"/>
      <c r="N174" s="79"/>
      <c r="O174" s="79"/>
      <c r="P174" s="79"/>
      <c r="Q174" s="79"/>
      <c r="S174" s="38"/>
      <c r="T174" s="38"/>
      <c r="U174" s="38"/>
      <c r="V174" s="38"/>
      <c r="W174" s="38"/>
      <c r="X174" s="38"/>
      <c r="Y174" s="38"/>
      <c r="Z174" s="38"/>
      <c r="AA174" s="38"/>
      <c r="AB174" s="38"/>
      <c r="AC174" s="38"/>
      <c r="AD174" s="38"/>
    </row>
    <row r="175" spans="1:31" ht="17.100000000000001" customHeight="1">
      <c r="C175" s="79"/>
      <c r="D175" s="79"/>
      <c r="E175" s="79"/>
      <c r="F175" s="79"/>
      <c r="G175" s="79"/>
      <c r="H175" s="79"/>
      <c r="I175" s="79"/>
      <c r="J175" s="79"/>
      <c r="K175" s="79"/>
      <c r="L175" s="79"/>
      <c r="M175" s="79"/>
      <c r="N175" s="79"/>
      <c r="O175" s="79"/>
      <c r="P175" s="79"/>
      <c r="Q175" s="79"/>
      <c r="S175" s="38"/>
      <c r="T175" s="38"/>
      <c r="U175" s="38"/>
      <c r="V175" s="38"/>
      <c r="W175" s="38"/>
      <c r="X175" s="38"/>
      <c r="Y175" s="38"/>
      <c r="Z175" s="38"/>
      <c r="AA175" s="38"/>
      <c r="AB175" s="38"/>
      <c r="AC175" s="38"/>
      <c r="AD175" s="38"/>
    </row>
    <row r="176" spans="1:31" ht="17.100000000000001" customHeight="1">
      <c r="C176" s="79"/>
      <c r="D176" s="79"/>
      <c r="E176" s="79"/>
      <c r="F176" s="79"/>
      <c r="G176" s="79"/>
      <c r="H176" s="79"/>
      <c r="I176" s="79"/>
      <c r="J176" s="79"/>
      <c r="K176" s="79"/>
      <c r="L176" s="79"/>
      <c r="M176" s="79"/>
      <c r="N176" s="79"/>
      <c r="O176" s="79"/>
      <c r="P176" s="79"/>
      <c r="Q176" s="79"/>
      <c r="S176" s="38"/>
      <c r="T176" s="38"/>
      <c r="U176" s="38"/>
      <c r="V176" s="38"/>
      <c r="W176" s="38"/>
      <c r="X176" s="38"/>
      <c r="Y176" s="38"/>
      <c r="Z176" s="38"/>
      <c r="AA176" s="38"/>
      <c r="AB176" s="38"/>
      <c r="AC176" s="38"/>
      <c r="AD176" s="38"/>
    </row>
    <row r="177" spans="3:30" ht="17.100000000000001" customHeight="1">
      <c r="C177" s="79"/>
      <c r="D177" s="79"/>
      <c r="E177" s="79"/>
      <c r="F177" s="79"/>
      <c r="G177" s="79"/>
      <c r="H177" s="79"/>
      <c r="I177" s="79"/>
      <c r="J177" s="79"/>
      <c r="K177" s="79"/>
      <c r="L177" s="79"/>
      <c r="M177" s="79"/>
      <c r="N177" s="79"/>
      <c r="O177" s="79"/>
      <c r="P177" s="79"/>
      <c r="Q177" s="79"/>
      <c r="S177" s="38"/>
      <c r="T177" s="38"/>
      <c r="U177" s="38"/>
      <c r="V177" s="38"/>
      <c r="W177" s="38"/>
      <c r="X177" s="266"/>
      <c r="Y177" s="38"/>
      <c r="Z177" s="38"/>
      <c r="AA177" s="38"/>
      <c r="AB177" s="38"/>
      <c r="AC177" s="38"/>
      <c r="AD177" s="38"/>
    </row>
    <row r="178" spans="3:30" ht="17.100000000000001" customHeight="1">
      <c r="C178" s="79"/>
      <c r="D178" s="79"/>
      <c r="E178" s="79"/>
      <c r="F178" s="79"/>
      <c r="G178" s="79"/>
      <c r="H178" s="79"/>
      <c r="I178" s="79"/>
      <c r="J178" s="79"/>
      <c r="K178" s="79"/>
      <c r="L178" s="79"/>
      <c r="M178" s="79"/>
      <c r="N178" s="79"/>
      <c r="O178" s="79"/>
      <c r="P178" s="79"/>
      <c r="Q178" s="79"/>
      <c r="S178" s="38"/>
      <c r="T178" s="38"/>
      <c r="U178" s="38"/>
      <c r="V178" s="38"/>
      <c r="W178" s="38"/>
      <c r="X178" s="38"/>
      <c r="Y178" s="38"/>
      <c r="Z178" s="38"/>
      <c r="AA178" s="38"/>
      <c r="AB178" s="38"/>
      <c r="AC178" s="38"/>
      <c r="AD178" s="38"/>
    </row>
    <row r="179" spans="3:30" ht="17.100000000000001" customHeight="1">
      <c r="C179" s="79"/>
      <c r="D179" s="79"/>
      <c r="E179" s="79"/>
      <c r="F179" s="79"/>
      <c r="G179" s="79"/>
      <c r="H179" s="79"/>
      <c r="I179" s="79"/>
      <c r="J179" s="79"/>
      <c r="K179" s="79"/>
      <c r="L179" s="79"/>
      <c r="M179" s="79"/>
      <c r="N179" s="79"/>
      <c r="O179" s="79"/>
      <c r="P179" s="79"/>
      <c r="Q179" s="79"/>
      <c r="S179" s="38"/>
      <c r="T179" s="38"/>
      <c r="U179" s="38"/>
      <c r="V179" s="38"/>
      <c r="W179" s="38"/>
      <c r="X179" s="38"/>
      <c r="Y179" s="38"/>
      <c r="Z179" s="38"/>
      <c r="AA179" s="38"/>
      <c r="AB179" s="38"/>
      <c r="AC179" s="38"/>
      <c r="AD179" s="38"/>
    </row>
    <row r="180" spans="3:30" ht="17.100000000000001" customHeight="1">
      <c r="C180" s="79"/>
      <c r="D180" s="79"/>
      <c r="E180" s="79"/>
      <c r="F180" s="79"/>
      <c r="G180" s="79"/>
      <c r="H180" s="79"/>
      <c r="I180" s="79"/>
      <c r="J180" s="79"/>
      <c r="K180" s="79"/>
      <c r="L180" s="79"/>
      <c r="M180" s="79"/>
      <c r="N180" s="79"/>
      <c r="O180" s="79"/>
      <c r="P180" s="79"/>
      <c r="Q180" s="79"/>
      <c r="S180" s="38"/>
      <c r="T180" s="38"/>
      <c r="U180" s="38"/>
      <c r="V180" s="38"/>
      <c r="W180" s="38"/>
      <c r="X180" s="38"/>
      <c r="Y180" s="38"/>
      <c r="Z180" s="38"/>
      <c r="AA180" s="38"/>
      <c r="AB180" s="38"/>
      <c r="AC180" s="38"/>
      <c r="AD180" s="38"/>
    </row>
    <row r="181" spans="3:30" ht="17.100000000000001" customHeight="1">
      <c r="C181" s="79"/>
      <c r="D181" s="79"/>
      <c r="E181" s="79"/>
      <c r="F181" s="79"/>
      <c r="G181" s="79"/>
      <c r="H181" s="79"/>
      <c r="I181" s="79"/>
      <c r="J181" s="79"/>
      <c r="K181" s="79"/>
      <c r="L181" s="79"/>
      <c r="M181" s="79"/>
      <c r="N181" s="79"/>
      <c r="O181" s="79"/>
      <c r="P181" s="79"/>
      <c r="Q181" s="79"/>
      <c r="S181" s="38"/>
      <c r="T181" s="38"/>
      <c r="U181" s="38"/>
      <c r="V181" s="38"/>
      <c r="W181" s="38"/>
      <c r="X181" s="38"/>
      <c r="Y181" s="38"/>
      <c r="Z181" s="38"/>
      <c r="AA181" s="38"/>
      <c r="AB181" s="38"/>
      <c r="AC181" s="38"/>
      <c r="AD181" s="38"/>
    </row>
    <row r="182" spans="3:30" ht="17.100000000000001" customHeight="1">
      <c r="C182" s="79"/>
      <c r="D182" s="79"/>
      <c r="E182" s="79"/>
      <c r="F182" s="79"/>
      <c r="G182" s="79"/>
      <c r="H182" s="79"/>
      <c r="I182" s="79"/>
      <c r="J182" s="79"/>
      <c r="K182" s="79"/>
      <c r="L182" s="79"/>
      <c r="M182" s="79"/>
      <c r="N182" s="79"/>
      <c r="O182" s="79"/>
      <c r="P182" s="79"/>
      <c r="Q182" s="79"/>
      <c r="S182" s="38"/>
      <c r="T182" s="38"/>
      <c r="U182" s="38"/>
      <c r="V182" s="38"/>
      <c r="W182" s="38"/>
      <c r="X182" s="38"/>
      <c r="Y182" s="38"/>
      <c r="Z182" s="38"/>
      <c r="AA182" s="38"/>
      <c r="AB182" s="38"/>
      <c r="AC182" s="38"/>
      <c r="AD182" s="38"/>
    </row>
    <row r="184" spans="3:30" ht="17.100000000000001" customHeight="1">
      <c r="C184" s="277" t="s">
        <v>122</v>
      </c>
      <c r="D184" s="277"/>
      <c r="E184" s="277"/>
      <c r="F184" s="277"/>
      <c r="G184" s="277"/>
      <c r="H184" s="277"/>
      <c r="I184" s="277"/>
      <c r="J184" s="277"/>
      <c r="K184" s="277"/>
      <c r="L184" s="277"/>
      <c r="M184" s="277"/>
      <c r="N184" s="277"/>
      <c r="O184" s="277"/>
      <c r="P184" s="277"/>
      <c r="Q184" s="277"/>
      <c r="R184" s="278"/>
      <c r="S184" s="278"/>
      <c r="T184" s="278"/>
      <c r="U184" s="278"/>
      <c r="V184" s="278"/>
      <c r="W184" s="278"/>
      <c r="X184" s="278"/>
      <c r="Z184" s="278"/>
      <c r="AA184" s="278"/>
      <c r="AB184" s="278"/>
    </row>
    <row r="185" spans="3:30" ht="17.100000000000001" customHeight="1">
      <c r="C185" s="279" t="s">
        <v>122</v>
      </c>
      <c r="D185" s="279"/>
      <c r="E185" s="279"/>
      <c r="F185" s="279"/>
      <c r="G185" s="279"/>
      <c r="H185" s="279"/>
      <c r="I185" s="279"/>
      <c r="J185" s="279"/>
      <c r="K185" s="279"/>
      <c r="L185" s="279"/>
      <c r="M185" s="279"/>
      <c r="N185" s="279"/>
      <c r="O185" s="279"/>
      <c r="P185" s="279"/>
      <c r="Q185" s="279"/>
      <c r="R185" s="278" t="s">
        <v>122</v>
      </c>
      <c r="S185" s="278" t="s">
        <v>122</v>
      </c>
      <c r="T185" s="278"/>
      <c r="U185" s="278" t="s">
        <v>122</v>
      </c>
      <c r="V185" s="278"/>
      <c r="W185" s="278" t="s">
        <v>122</v>
      </c>
      <c r="X185" s="278"/>
      <c r="Z185" s="278"/>
      <c r="AA185" s="278" t="s">
        <v>122</v>
      </c>
      <c r="AB185" s="278"/>
    </row>
    <row r="186" spans="3:30" ht="17.100000000000001" customHeight="1">
      <c r="C186" s="279" t="s">
        <v>122</v>
      </c>
      <c r="D186" s="279"/>
      <c r="E186" s="279"/>
      <c r="F186" s="279"/>
      <c r="G186" s="279"/>
      <c r="H186" s="279"/>
      <c r="I186" s="279"/>
      <c r="J186" s="279"/>
      <c r="K186" s="279"/>
      <c r="L186" s="279"/>
      <c r="M186" s="279"/>
      <c r="N186" s="279"/>
      <c r="O186" s="279"/>
      <c r="P186" s="279"/>
      <c r="Q186" s="279"/>
      <c r="R186" s="278" t="s">
        <v>122</v>
      </c>
      <c r="S186" s="278" t="s">
        <v>122</v>
      </c>
      <c r="T186" s="278"/>
      <c r="U186" s="278" t="s">
        <v>122</v>
      </c>
      <c r="V186" s="278"/>
      <c r="W186" s="278" t="s">
        <v>122</v>
      </c>
      <c r="X186" s="278"/>
      <c r="Z186" s="278"/>
      <c r="AA186" s="278" t="s">
        <v>122</v>
      </c>
      <c r="AB186" s="278"/>
    </row>
    <row r="187" spans="3:30" ht="17.100000000000001" customHeight="1">
      <c r="C187" s="279" t="s">
        <v>122</v>
      </c>
      <c r="D187" s="279"/>
      <c r="E187" s="279"/>
      <c r="F187" s="279"/>
      <c r="G187" s="279"/>
      <c r="H187" s="279"/>
      <c r="I187" s="279"/>
      <c r="J187" s="279"/>
      <c r="K187" s="279"/>
      <c r="L187" s="279"/>
      <c r="M187" s="279"/>
      <c r="N187" s="279"/>
      <c r="O187" s="279"/>
      <c r="P187" s="279"/>
      <c r="Q187" s="279"/>
      <c r="R187" s="278"/>
      <c r="S187" s="278"/>
      <c r="T187" s="278"/>
      <c r="U187" s="278"/>
      <c r="V187" s="278"/>
      <c r="W187" s="278" t="s">
        <v>122</v>
      </c>
      <c r="X187" s="278"/>
      <c r="Z187" s="278"/>
      <c r="AA187" s="278"/>
      <c r="AB187" s="278"/>
    </row>
    <row r="188" spans="3:30" ht="17.100000000000001" customHeight="1">
      <c r="C188" s="280"/>
      <c r="D188" s="280"/>
      <c r="E188" s="280"/>
      <c r="F188" s="280"/>
      <c r="G188" s="280"/>
      <c r="H188" s="280"/>
      <c r="I188" s="280"/>
      <c r="J188" s="280"/>
      <c r="K188" s="280"/>
      <c r="L188" s="280"/>
      <c r="M188" s="280"/>
      <c r="N188" s="280"/>
      <c r="O188" s="280"/>
      <c r="P188" s="280"/>
      <c r="Q188" s="280"/>
      <c r="R188" s="278" t="s">
        <v>122</v>
      </c>
      <c r="S188" s="278" t="s">
        <v>122</v>
      </c>
      <c r="T188" s="278"/>
      <c r="U188" s="278" t="s">
        <v>122</v>
      </c>
      <c r="V188" s="278"/>
      <c r="W188" s="278" t="s">
        <v>122</v>
      </c>
      <c r="X188" s="278"/>
      <c r="Z188" s="278"/>
      <c r="AA188" s="278" t="s">
        <v>122</v>
      </c>
      <c r="AB188" s="278"/>
    </row>
  </sheetData>
  <mergeCells count="665">
    <mergeCell ref="E47:O47"/>
    <mergeCell ref="O41:R41"/>
    <mergeCell ref="D1:R1"/>
    <mergeCell ref="C143:R143"/>
    <mergeCell ref="S143:T143"/>
    <mergeCell ref="U143:V143"/>
    <mergeCell ref="W143:X143"/>
    <mergeCell ref="Y143:Z143"/>
    <mergeCell ref="AA143:AB143"/>
    <mergeCell ref="D97:D100"/>
    <mergeCell ref="D101:D104"/>
    <mergeCell ref="D105:D108"/>
    <mergeCell ref="C142:R142"/>
    <mergeCell ref="E5:I5"/>
    <mergeCell ref="E37:O37"/>
    <mergeCell ref="E38:O38"/>
    <mergeCell ref="E39:O39"/>
    <mergeCell ref="E40:O40"/>
    <mergeCell ref="E62:O62"/>
    <mergeCell ref="E66:O66"/>
    <mergeCell ref="U98:V98"/>
    <mergeCell ref="W98:X98"/>
    <mergeCell ref="S78:T78"/>
    <mergeCell ref="O67:R67"/>
    <mergeCell ref="C148:R148"/>
    <mergeCell ref="C145:R145"/>
    <mergeCell ref="W78:X78"/>
    <mergeCell ref="U78:V78"/>
    <mergeCell ref="W79:X79"/>
    <mergeCell ref="U80:V80"/>
    <mergeCell ref="W80:X80"/>
    <mergeCell ref="U121:V121"/>
    <mergeCell ref="E52:O52"/>
    <mergeCell ref="E53:O53"/>
    <mergeCell ref="E54:O54"/>
    <mergeCell ref="D55:P55"/>
    <mergeCell ref="D56:P56"/>
    <mergeCell ref="C144:R144"/>
    <mergeCell ref="S144:T144"/>
    <mergeCell ref="U144:V144"/>
    <mergeCell ref="W144:X144"/>
    <mergeCell ref="D86:D89"/>
    <mergeCell ref="C59:R59"/>
    <mergeCell ref="D90:D93"/>
    <mergeCell ref="W74:X74"/>
    <mergeCell ref="O74:R74"/>
    <mergeCell ref="S94:T94"/>
    <mergeCell ref="S80:T80"/>
    <mergeCell ref="S59:T59"/>
    <mergeCell ref="D78:D81"/>
    <mergeCell ref="S79:T79"/>
    <mergeCell ref="E61:O61"/>
    <mergeCell ref="C127:D127"/>
    <mergeCell ref="C58:R58"/>
    <mergeCell ref="S74:T74"/>
    <mergeCell ref="S75:T75"/>
    <mergeCell ref="C125:D125"/>
    <mergeCell ref="C75:R75"/>
    <mergeCell ref="O78:O81"/>
    <mergeCell ref="O94:R94"/>
    <mergeCell ref="D82:D85"/>
    <mergeCell ref="S97:T97"/>
    <mergeCell ref="S91:T91"/>
    <mergeCell ref="S113:T113"/>
    <mergeCell ref="O109:R109"/>
    <mergeCell ref="S81:T81"/>
    <mergeCell ref="S82:T82"/>
    <mergeCell ref="E95:N95"/>
    <mergeCell ref="O105:O108"/>
    <mergeCell ref="O101:O104"/>
    <mergeCell ref="O97:O100"/>
    <mergeCell ref="O90:O93"/>
    <mergeCell ref="H138:O138"/>
    <mergeCell ref="C136:D136"/>
    <mergeCell ref="H136:O136"/>
    <mergeCell ref="C137:D137"/>
    <mergeCell ref="H137:O137"/>
    <mergeCell ref="E137:G137"/>
    <mergeCell ref="O121:R121"/>
    <mergeCell ref="E118:R118"/>
    <mergeCell ref="C110:R110"/>
    <mergeCell ref="C115:D115"/>
    <mergeCell ref="E115:R115"/>
    <mergeCell ref="C116:D116"/>
    <mergeCell ref="E116:R116"/>
    <mergeCell ref="E114:R114"/>
    <mergeCell ref="C114:D114"/>
    <mergeCell ref="E111:R111"/>
    <mergeCell ref="C111:D111"/>
    <mergeCell ref="E112:R112"/>
    <mergeCell ref="C113:D113"/>
    <mergeCell ref="E113:R113"/>
    <mergeCell ref="C112:D112"/>
    <mergeCell ref="E127:R127"/>
    <mergeCell ref="C129:R129"/>
    <mergeCell ref="C122:R122"/>
    <mergeCell ref="A117:A118"/>
    <mergeCell ref="S145:T145"/>
    <mergeCell ref="H135:O135"/>
    <mergeCell ref="C131:R131"/>
    <mergeCell ref="D130:R130"/>
    <mergeCell ref="C124:D124"/>
    <mergeCell ref="C119:D119"/>
    <mergeCell ref="C118:D118"/>
    <mergeCell ref="E119:R119"/>
    <mergeCell ref="O117:R117"/>
    <mergeCell ref="C117:D117"/>
    <mergeCell ref="C123:D123"/>
    <mergeCell ref="S119:T119"/>
    <mergeCell ref="S117:T117"/>
    <mergeCell ref="C140:D140"/>
    <mergeCell ref="C135:D135"/>
    <mergeCell ref="C138:D138"/>
    <mergeCell ref="C120:D120"/>
    <mergeCell ref="E128:R128"/>
    <mergeCell ref="E123:R123"/>
    <mergeCell ref="E125:R125"/>
    <mergeCell ref="C126:D126"/>
    <mergeCell ref="E126:R126"/>
    <mergeCell ref="S122:T122"/>
    <mergeCell ref="U79:V79"/>
    <mergeCell ref="W85:X85"/>
    <mergeCell ref="Y85:Z85"/>
    <mergeCell ref="U89:V89"/>
    <mergeCell ref="W89:X89"/>
    <mergeCell ref="Y89:Z89"/>
    <mergeCell ref="Y79:Z79"/>
    <mergeCell ref="Y94:Z94"/>
    <mergeCell ref="W99:X99"/>
    <mergeCell ref="U94:V94"/>
    <mergeCell ref="W94:X94"/>
    <mergeCell ref="W97:X97"/>
    <mergeCell ref="U93:V93"/>
    <mergeCell ref="W93:X93"/>
    <mergeCell ref="Y93:Z93"/>
    <mergeCell ref="Y80:Z80"/>
    <mergeCell ref="U81:V81"/>
    <mergeCell ref="W81:X81"/>
    <mergeCell ref="Y81:Z81"/>
    <mergeCell ref="U82:V82"/>
    <mergeCell ref="W82:X82"/>
    <mergeCell ref="W86:X86"/>
    <mergeCell ref="Y86:Z86"/>
    <mergeCell ref="Y83:Z83"/>
    <mergeCell ref="AA99:AB99"/>
    <mergeCell ref="AA100:AB100"/>
    <mergeCell ref="AA101:AB101"/>
    <mergeCell ref="AA117:AB117"/>
    <mergeCell ref="AA116:AB116"/>
    <mergeCell ref="Y98:Z98"/>
    <mergeCell ref="Y99:Z99"/>
    <mergeCell ref="Y101:Z101"/>
    <mergeCell ref="U101:V101"/>
    <mergeCell ref="U99:V99"/>
    <mergeCell ref="U100:V100"/>
    <mergeCell ref="W101:X101"/>
    <mergeCell ref="W110:X110"/>
    <mergeCell ref="W112:X112"/>
    <mergeCell ref="W114:X114"/>
    <mergeCell ref="U102:V102"/>
    <mergeCell ref="Y109:Z109"/>
    <mergeCell ref="U117:V117"/>
    <mergeCell ref="W117:X117"/>
    <mergeCell ref="AA109:AB109"/>
    <mergeCell ref="AA110:AB110"/>
    <mergeCell ref="AA108:AB108"/>
    <mergeCell ref="W104:X104"/>
    <mergeCell ref="AA97:AB97"/>
    <mergeCell ref="U114:V114"/>
    <mergeCell ref="U106:V106"/>
    <mergeCell ref="Y114:Z114"/>
    <mergeCell ref="Y110:Z110"/>
    <mergeCell ref="Y115:Z115"/>
    <mergeCell ref="U112:V112"/>
    <mergeCell ref="Y112:Z112"/>
    <mergeCell ref="U113:V113"/>
    <mergeCell ref="W113:X113"/>
    <mergeCell ref="Y113:Z113"/>
    <mergeCell ref="Y105:Z105"/>
    <mergeCell ref="Y97:Z97"/>
    <mergeCell ref="AA102:AB102"/>
    <mergeCell ref="AA103:AB103"/>
    <mergeCell ref="AA104:AB104"/>
    <mergeCell ref="AA105:AB105"/>
    <mergeCell ref="AA114:AB114"/>
    <mergeCell ref="AA115:AB115"/>
    <mergeCell ref="W109:X109"/>
    <mergeCell ref="W100:X100"/>
    <mergeCell ref="W106:X106"/>
    <mergeCell ref="Y106:Z106"/>
    <mergeCell ref="AA98:AB98"/>
    <mergeCell ref="W127:X127"/>
    <mergeCell ref="Y127:Z127"/>
    <mergeCell ref="W128:X128"/>
    <mergeCell ref="Y128:Z128"/>
    <mergeCell ref="S125:T125"/>
    <mergeCell ref="U125:V125"/>
    <mergeCell ref="Y119:Z119"/>
    <mergeCell ref="U122:V122"/>
    <mergeCell ref="Y125:Z125"/>
    <mergeCell ref="W121:X121"/>
    <mergeCell ref="Y121:Z121"/>
    <mergeCell ref="W122:X122"/>
    <mergeCell ref="Y126:Z126"/>
    <mergeCell ref="W125:X125"/>
    <mergeCell ref="W126:X126"/>
    <mergeCell ref="W120:X120"/>
    <mergeCell ref="W119:X119"/>
    <mergeCell ref="S110:T110"/>
    <mergeCell ref="U110:V110"/>
    <mergeCell ref="U97:V97"/>
    <mergeCell ref="S112:T112"/>
    <mergeCell ref="S109:T109"/>
    <mergeCell ref="U109:V109"/>
    <mergeCell ref="S114:T114"/>
    <mergeCell ref="S99:T99"/>
    <mergeCell ref="S100:T100"/>
    <mergeCell ref="S101:T101"/>
    <mergeCell ref="S98:T98"/>
    <mergeCell ref="U104:V104"/>
    <mergeCell ref="AA155:AB155"/>
    <mergeCell ref="AA156:AB156"/>
    <mergeCell ref="AA129:AB129"/>
    <mergeCell ref="AA131:AB131"/>
    <mergeCell ref="AA132:AB132"/>
    <mergeCell ref="AA145:AB145"/>
    <mergeCell ref="Y154:Z154"/>
    <mergeCell ref="S147:T147"/>
    <mergeCell ref="S131:T131"/>
    <mergeCell ref="U147:V147"/>
    <mergeCell ref="S150:T150"/>
    <mergeCell ref="S141:T141"/>
    <mergeCell ref="U141:V141"/>
    <mergeCell ref="S132:T132"/>
    <mergeCell ref="U132:V132"/>
    <mergeCell ref="U129:V129"/>
    <mergeCell ref="U131:V131"/>
    <mergeCell ref="Y144:Z144"/>
    <mergeCell ref="AA144:AB144"/>
    <mergeCell ref="Y147:Z147"/>
    <mergeCell ref="Y133:Z133"/>
    <mergeCell ref="AA133:AB133"/>
    <mergeCell ref="AA141:AB141"/>
    <mergeCell ref="AA151:AB151"/>
    <mergeCell ref="AA152:AB152"/>
    <mergeCell ref="Y129:Z129"/>
    <mergeCell ref="W129:X129"/>
    <mergeCell ref="Y151:Z151"/>
    <mergeCell ref="Y149:Z149"/>
    <mergeCell ref="Y131:Z131"/>
    <mergeCell ref="W149:X149"/>
    <mergeCell ref="W150:X150"/>
    <mergeCell ref="Y141:Z141"/>
    <mergeCell ref="W132:X132"/>
    <mergeCell ref="Y132:Z132"/>
    <mergeCell ref="W145:X145"/>
    <mergeCell ref="W147:X147"/>
    <mergeCell ref="W133:X133"/>
    <mergeCell ref="W131:X131"/>
    <mergeCell ref="Y145:Z145"/>
    <mergeCell ref="W141:X141"/>
    <mergeCell ref="Y166:Z166"/>
    <mergeCell ref="W156:X156"/>
    <mergeCell ref="W157:X157"/>
    <mergeCell ref="U149:V149"/>
    <mergeCell ref="U150:V150"/>
    <mergeCell ref="Y150:Z150"/>
    <mergeCell ref="C165:N165"/>
    <mergeCell ref="O165:R165"/>
    <mergeCell ref="Y165:Z165"/>
    <mergeCell ref="Y156:Z156"/>
    <mergeCell ref="D149:R149"/>
    <mergeCell ref="D150:R150"/>
    <mergeCell ref="F151:R151"/>
    <mergeCell ref="S168:T168"/>
    <mergeCell ref="U168:V168"/>
    <mergeCell ref="S149:T149"/>
    <mergeCell ref="S152:T152"/>
    <mergeCell ref="U155:V155"/>
    <mergeCell ref="U156:V156"/>
    <mergeCell ref="W168:X168"/>
    <mergeCell ref="W151:X151"/>
    <mergeCell ref="W155:X155"/>
    <mergeCell ref="S155:T155"/>
    <mergeCell ref="W154:X154"/>
    <mergeCell ref="U152:V152"/>
    <mergeCell ref="W152:X152"/>
    <mergeCell ref="S162:T162"/>
    <mergeCell ref="U162:V162"/>
    <mergeCell ref="W162:X162"/>
    <mergeCell ref="S165:T165"/>
    <mergeCell ref="U165:V165"/>
    <mergeCell ref="W165:X165"/>
    <mergeCell ref="S151:T151"/>
    <mergeCell ref="U151:V151"/>
    <mergeCell ref="S159:T159"/>
    <mergeCell ref="AA157:AB157"/>
    <mergeCell ref="AA158:AB158"/>
    <mergeCell ref="AA147:AB147"/>
    <mergeCell ref="AA149:AB149"/>
    <mergeCell ref="AA150:AB150"/>
    <mergeCell ref="H168:Q168"/>
    <mergeCell ref="W158:X158"/>
    <mergeCell ref="Y157:Z157"/>
    <mergeCell ref="Y158:Z158"/>
    <mergeCell ref="S158:T158"/>
    <mergeCell ref="S166:T166"/>
    <mergeCell ref="U166:V166"/>
    <mergeCell ref="W166:X166"/>
    <mergeCell ref="U154:V154"/>
    <mergeCell ref="S154:T154"/>
    <mergeCell ref="U158:V158"/>
    <mergeCell ref="S156:T156"/>
    <mergeCell ref="S157:T157"/>
    <mergeCell ref="AA154:AB154"/>
    <mergeCell ref="AA162:AB162"/>
    <mergeCell ref="Y152:Z152"/>
    <mergeCell ref="AA159:AB159"/>
    <mergeCell ref="AA161:AB161"/>
    <mergeCell ref="E162:R162"/>
    <mergeCell ref="Y170:Z170"/>
    <mergeCell ref="S170:T170"/>
    <mergeCell ref="U157:V157"/>
    <mergeCell ref="W170:X170"/>
    <mergeCell ref="U170:V170"/>
    <mergeCell ref="Y168:Z168"/>
    <mergeCell ref="C155:R155"/>
    <mergeCell ref="C159:R159"/>
    <mergeCell ref="C158:R158"/>
    <mergeCell ref="C157:R157"/>
    <mergeCell ref="C156:R156"/>
    <mergeCell ref="U159:V159"/>
    <mergeCell ref="W159:X159"/>
    <mergeCell ref="Y162:Z162"/>
    <mergeCell ref="Y155:Z155"/>
    <mergeCell ref="Y159:Z159"/>
    <mergeCell ref="C160:R160"/>
    <mergeCell ref="C161:D161"/>
    <mergeCell ref="E161:R161"/>
    <mergeCell ref="S161:T161"/>
    <mergeCell ref="U161:V161"/>
    <mergeCell ref="W161:X161"/>
    <mergeCell ref="Y161:Z161"/>
    <mergeCell ref="C162:D162"/>
    <mergeCell ref="AA119:AB119"/>
    <mergeCell ref="AA120:AB120"/>
    <mergeCell ref="Y117:Z117"/>
    <mergeCell ref="Y122:Z122"/>
    <mergeCell ref="AA121:AB121"/>
    <mergeCell ref="AA122:AB122"/>
    <mergeCell ref="AA124:AB124"/>
    <mergeCell ref="AA125:AB125"/>
    <mergeCell ref="AA126:AB126"/>
    <mergeCell ref="Y124:Z124"/>
    <mergeCell ref="Y120:Z120"/>
    <mergeCell ref="E6:I6"/>
    <mergeCell ref="S6:T6"/>
    <mergeCell ref="U6:V6"/>
    <mergeCell ref="Y7:Z7"/>
    <mergeCell ref="S8:T8"/>
    <mergeCell ref="S73:T73"/>
    <mergeCell ref="S69:T69"/>
    <mergeCell ref="U69:V69"/>
    <mergeCell ref="U73:V73"/>
    <mergeCell ref="U67:V67"/>
    <mergeCell ref="S67:T67"/>
    <mergeCell ref="Y33:Z33"/>
    <mergeCell ref="W33:X33"/>
    <mergeCell ref="U33:V33"/>
    <mergeCell ref="S33:T33"/>
    <mergeCell ref="Y41:Z41"/>
    <mergeCell ref="Y69:Z69"/>
    <mergeCell ref="W41:X41"/>
    <mergeCell ref="U41:V41"/>
    <mergeCell ref="S41:T41"/>
    <mergeCell ref="W17:X17"/>
    <mergeCell ref="U17:V17"/>
    <mergeCell ref="E43:O43"/>
    <mergeCell ref="E42:O42"/>
    <mergeCell ref="AD1:AE1"/>
    <mergeCell ref="AD2:AE2"/>
    <mergeCell ref="E2:I2"/>
    <mergeCell ref="E3:I3"/>
    <mergeCell ref="E4:I4"/>
    <mergeCell ref="AD3:AE3"/>
    <mergeCell ref="W34:X34"/>
    <mergeCell ref="Y34:Z34"/>
    <mergeCell ref="E7:I7"/>
    <mergeCell ref="E8:I8"/>
    <mergeCell ref="E9:I9"/>
    <mergeCell ref="E11:O11"/>
    <mergeCell ref="E10:O10"/>
    <mergeCell ref="E12:O12"/>
    <mergeCell ref="AC8:AC9"/>
    <mergeCell ref="S7:T7"/>
    <mergeCell ref="U7:V7"/>
    <mergeCell ref="W7:X7"/>
    <mergeCell ref="W6:X6"/>
    <mergeCell ref="Y6:Z6"/>
    <mergeCell ref="S34:T34"/>
    <mergeCell ref="U34:V34"/>
    <mergeCell ref="E29:O29"/>
    <mergeCell ref="Y17:Z17"/>
    <mergeCell ref="S17:T17"/>
    <mergeCell ref="E13:O13"/>
    <mergeCell ref="E14:O14"/>
    <mergeCell ref="E15:O15"/>
    <mergeCell ref="S9:T9"/>
    <mergeCell ref="U8:V8"/>
    <mergeCell ref="U9:V9"/>
    <mergeCell ref="W8:X8"/>
    <mergeCell ref="W9:X9"/>
    <mergeCell ref="E16:O16"/>
    <mergeCell ref="Y8:Z8"/>
    <mergeCell ref="Y9:Z9"/>
    <mergeCell ref="Y59:Z59"/>
    <mergeCell ref="S58:T58"/>
    <mergeCell ref="U58:V58"/>
    <mergeCell ref="W58:X58"/>
    <mergeCell ref="Y58:Z58"/>
    <mergeCell ref="Y74:Z74"/>
    <mergeCell ref="Y75:Z75"/>
    <mergeCell ref="S70:T70"/>
    <mergeCell ref="U70:V70"/>
    <mergeCell ref="Y61:Z61"/>
    <mergeCell ref="Y67:Z67"/>
    <mergeCell ref="W73:X73"/>
    <mergeCell ref="W70:X70"/>
    <mergeCell ref="W69:X69"/>
    <mergeCell ref="W67:X67"/>
    <mergeCell ref="Y70:Z70"/>
    <mergeCell ref="S71:T71"/>
    <mergeCell ref="U74:V74"/>
    <mergeCell ref="U75:V75"/>
    <mergeCell ref="W59:X59"/>
    <mergeCell ref="W57:X57"/>
    <mergeCell ref="U57:V57"/>
    <mergeCell ref="E19:O19"/>
    <mergeCell ref="E17:N17"/>
    <mergeCell ref="E36:O36"/>
    <mergeCell ref="E18:R18"/>
    <mergeCell ref="O17:R17"/>
    <mergeCell ref="E20:O20"/>
    <mergeCell ref="E21:O21"/>
    <mergeCell ref="E22:O22"/>
    <mergeCell ref="E23:O23"/>
    <mergeCell ref="E24:O24"/>
    <mergeCell ref="E33:N33"/>
    <mergeCell ref="O33:R33"/>
    <mergeCell ref="E28:O28"/>
    <mergeCell ref="E25:O25"/>
    <mergeCell ref="E26:O26"/>
    <mergeCell ref="E27:O27"/>
    <mergeCell ref="E30:O30"/>
    <mergeCell ref="E31:O31"/>
    <mergeCell ref="E32:O32"/>
    <mergeCell ref="S57:T57"/>
    <mergeCell ref="U59:V59"/>
    <mergeCell ref="C34:R34"/>
    <mergeCell ref="C72:P72"/>
    <mergeCell ref="S72:T72"/>
    <mergeCell ref="U72:V72"/>
    <mergeCell ref="W72:X72"/>
    <mergeCell ref="Y72:Z72"/>
    <mergeCell ref="E35:O35"/>
    <mergeCell ref="E41:N41"/>
    <mergeCell ref="W61:X61"/>
    <mergeCell ref="U61:V61"/>
    <mergeCell ref="S61:T61"/>
    <mergeCell ref="Y57:Z57"/>
    <mergeCell ref="D57:N57"/>
    <mergeCell ref="C60:R60"/>
    <mergeCell ref="O57:R57"/>
    <mergeCell ref="E51:O51"/>
    <mergeCell ref="E48:O48"/>
    <mergeCell ref="E49:O49"/>
    <mergeCell ref="E50:O50"/>
    <mergeCell ref="E44:O44"/>
    <mergeCell ref="E45:O45"/>
    <mergeCell ref="E46:O46"/>
    <mergeCell ref="Y78:Z78"/>
    <mergeCell ref="U71:V71"/>
    <mergeCell ref="W71:X71"/>
    <mergeCell ref="Y71:Z71"/>
    <mergeCell ref="Y73:Z73"/>
    <mergeCell ref="W75:X75"/>
    <mergeCell ref="E63:O63"/>
    <mergeCell ref="C73:P73"/>
    <mergeCell ref="E64:O64"/>
    <mergeCell ref="E65:O65"/>
    <mergeCell ref="C70:P70"/>
    <mergeCell ref="C67:N67"/>
    <mergeCell ref="C68:P68"/>
    <mergeCell ref="C69:P69"/>
    <mergeCell ref="C71:P71"/>
    <mergeCell ref="E76:N76"/>
    <mergeCell ref="S90:T90"/>
    <mergeCell ref="S86:T86"/>
    <mergeCell ref="S83:T83"/>
    <mergeCell ref="U83:V83"/>
    <mergeCell ref="W83:X83"/>
    <mergeCell ref="S84:T84"/>
    <mergeCell ref="U84:V84"/>
    <mergeCell ref="W84:X84"/>
    <mergeCell ref="U86:V86"/>
    <mergeCell ref="AA127:AB127"/>
    <mergeCell ref="AA113:AB113"/>
    <mergeCell ref="S121:T121"/>
    <mergeCell ref="W124:X124"/>
    <mergeCell ref="AA85:AB85"/>
    <mergeCell ref="AA86:AB86"/>
    <mergeCell ref="AA87:AB87"/>
    <mergeCell ref="AA88:AB88"/>
    <mergeCell ref="AA89:AB89"/>
    <mergeCell ref="AA90:AB90"/>
    <mergeCell ref="U91:V91"/>
    <mergeCell ref="W91:X91"/>
    <mergeCell ref="W90:X90"/>
    <mergeCell ref="Y90:Z90"/>
    <mergeCell ref="U90:V90"/>
    <mergeCell ref="W87:X87"/>
    <mergeCell ref="Y87:Z87"/>
    <mergeCell ref="U88:V88"/>
    <mergeCell ref="W88:X88"/>
    <mergeCell ref="Y88:Z88"/>
    <mergeCell ref="U120:V120"/>
    <mergeCell ref="S87:T87"/>
    <mergeCell ref="U87:V87"/>
    <mergeCell ref="S93:T93"/>
    <mergeCell ref="AA128:AB128"/>
    <mergeCell ref="U128:V128"/>
    <mergeCell ref="S128:T128"/>
    <mergeCell ref="U119:V119"/>
    <mergeCell ref="S126:T126"/>
    <mergeCell ref="Y100:Z100"/>
    <mergeCell ref="S115:T115"/>
    <mergeCell ref="U115:V115"/>
    <mergeCell ref="W115:X115"/>
    <mergeCell ref="S116:T116"/>
    <mergeCell ref="U116:V116"/>
    <mergeCell ref="W116:X116"/>
    <mergeCell ref="Y116:Z116"/>
    <mergeCell ref="Y104:Z104"/>
    <mergeCell ref="S105:T105"/>
    <mergeCell ref="U105:V105"/>
    <mergeCell ref="W105:X105"/>
    <mergeCell ref="W102:X102"/>
    <mergeCell ref="Y102:Z102"/>
    <mergeCell ref="S103:T103"/>
    <mergeCell ref="U103:V103"/>
    <mergeCell ref="W103:X103"/>
    <mergeCell ref="Y103:Z103"/>
    <mergeCell ref="AA112:AB112"/>
    <mergeCell ref="O86:O89"/>
    <mergeCell ref="O82:O85"/>
    <mergeCell ref="AA94:AB94"/>
    <mergeCell ref="U107:V107"/>
    <mergeCell ref="W107:X107"/>
    <mergeCell ref="Y107:Z107"/>
    <mergeCell ref="S108:T108"/>
    <mergeCell ref="U108:V108"/>
    <mergeCell ref="W108:X108"/>
    <mergeCell ref="Y108:Z108"/>
    <mergeCell ref="AA106:AB106"/>
    <mergeCell ref="AA107:AB107"/>
    <mergeCell ref="AA92:AB92"/>
    <mergeCell ref="Y91:Z91"/>
    <mergeCell ref="S92:T92"/>
    <mergeCell ref="U92:V92"/>
    <mergeCell ref="W92:X92"/>
    <mergeCell ref="Y92:Z92"/>
    <mergeCell ref="S88:T88"/>
    <mergeCell ref="S89:T89"/>
    <mergeCell ref="Y82:Z82"/>
    <mergeCell ref="Y84:Z84"/>
    <mergeCell ref="S85:T85"/>
    <mergeCell ref="U85:V85"/>
    <mergeCell ref="AA17:AB17"/>
    <mergeCell ref="AA33:AB33"/>
    <mergeCell ref="AA34:AB34"/>
    <mergeCell ref="AA41:AB41"/>
    <mergeCell ref="AA57:AB57"/>
    <mergeCell ref="AA58:AB58"/>
    <mergeCell ref="AA59:AB59"/>
    <mergeCell ref="AA61:AB61"/>
    <mergeCell ref="AA67:AB67"/>
    <mergeCell ref="AA69:AB69"/>
    <mergeCell ref="AA70:AB70"/>
    <mergeCell ref="AA71:AB71"/>
    <mergeCell ref="AA72:AB72"/>
    <mergeCell ref="AA73:AB73"/>
    <mergeCell ref="AA74:AB74"/>
    <mergeCell ref="AA75:AB75"/>
    <mergeCell ref="AA78:AB78"/>
    <mergeCell ref="AA93:AB93"/>
    <mergeCell ref="AA79:AB79"/>
    <mergeCell ref="AA80:AB80"/>
    <mergeCell ref="AA81:AB81"/>
    <mergeCell ref="AA82:AB82"/>
    <mergeCell ref="AA83:AB83"/>
    <mergeCell ref="AA84:AB84"/>
    <mergeCell ref="AA91:AB91"/>
    <mergeCell ref="AA170:AB170"/>
    <mergeCell ref="AA6:AB6"/>
    <mergeCell ref="AA7:AB7"/>
    <mergeCell ref="AA8:AB8"/>
    <mergeCell ref="AA9:AB9"/>
    <mergeCell ref="C74:N74"/>
    <mergeCell ref="E117:N117"/>
    <mergeCell ref="S106:T106"/>
    <mergeCell ref="S102:T102"/>
    <mergeCell ref="S107:T107"/>
    <mergeCell ref="S104:T104"/>
    <mergeCell ref="E120:R120"/>
    <mergeCell ref="S120:T120"/>
    <mergeCell ref="AA166:AB166"/>
    <mergeCell ref="AA168:AB168"/>
    <mergeCell ref="C170:R170"/>
    <mergeCell ref="C168:G168"/>
    <mergeCell ref="C166:R166"/>
    <mergeCell ref="C152:R152"/>
    <mergeCell ref="C154:R154"/>
    <mergeCell ref="C134:R134"/>
    <mergeCell ref="C146:R146"/>
    <mergeCell ref="C169:R169"/>
    <mergeCell ref="C167:R167"/>
    <mergeCell ref="E124:R124"/>
    <mergeCell ref="C121:N121"/>
    <mergeCell ref="C128:D128"/>
    <mergeCell ref="C147:R147"/>
    <mergeCell ref="C141:R141"/>
    <mergeCell ref="C133:R133"/>
    <mergeCell ref="U145:V145"/>
    <mergeCell ref="E135:G135"/>
    <mergeCell ref="E136:G136"/>
    <mergeCell ref="E140:G140"/>
    <mergeCell ref="H140:O140"/>
    <mergeCell ref="E138:G138"/>
    <mergeCell ref="C132:R132"/>
    <mergeCell ref="C139:D139"/>
    <mergeCell ref="E139:G139"/>
    <mergeCell ref="H139:O139"/>
    <mergeCell ref="U124:V124"/>
    <mergeCell ref="S124:T124"/>
    <mergeCell ref="U126:V126"/>
    <mergeCell ref="S127:T127"/>
    <mergeCell ref="U127:V127"/>
    <mergeCell ref="S133:T133"/>
    <mergeCell ref="S129:T129"/>
    <mergeCell ref="U133:V133"/>
    <mergeCell ref="AA165:AB165"/>
    <mergeCell ref="C163:D163"/>
    <mergeCell ref="E163:R163"/>
    <mergeCell ref="S163:T163"/>
    <mergeCell ref="U163:V163"/>
    <mergeCell ref="W163:X163"/>
    <mergeCell ref="Y163:Z163"/>
    <mergeCell ref="AA163:AB163"/>
    <mergeCell ref="C164:D164"/>
    <mergeCell ref="E164:R164"/>
    <mergeCell ref="S164:T164"/>
    <mergeCell ref="U164:V164"/>
    <mergeCell ref="W164:X164"/>
    <mergeCell ref="Y164:Z164"/>
    <mergeCell ref="AA164:AB164"/>
  </mergeCells>
  <phoneticPr fontId="0" type="noConversion"/>
  <dataValidations disablePrompts="1" count="9">
    <dataValidation type="list" allowBlank="1" showInputMessage="1" showErrorMessage="1" sqref="H168 I153:Q153">
      <formula1>Activity</formula1>
    </dataValidation>
    <dataValidation type="list" allowBlank="1" showInputMessage="1" showErrorMessage="1" sqref="D124 C124:C128">
      <formula1>Commodity</formula1>
    </dataValidation>
    <dataValidation type="list" allowBlank="1" showInputMessage="1" showErrorMessage="1" sqref="E62:O66">
      <formula1>Fabrication</formula1>
    </dataValidation>
    <dataValidation type="list" allowBlank="1" showInputMessage="1" showErrorMessage="1" sqref="C78:C93 C97:C108">
      <formula1>Travel</formula1>
    </dataValidation>
    <dataValidation type="list" allowBlank="1" showInputMessage="1" showErrorMessage="1" sqref="E29:O32">
      <formula1>Student</formula1>
    </dataValidation>
    <dataValidation showDropDown="1" showInputMessage="1" showErrorMessage="1" sqref="D12"/>
    <dataValidation type="list" allowBlank="1" showInputMessage="1" showErrorMessage="1" sqref="E12:O16">
      <formula1>SeniorPersonnel1</formula1>
    </dataValidation>
    <dataValidation type="list" allowBlank="1" showInputMessage="1" showErrorMessage="1" sqref="C112:C117">
      <formula1>Contractual</formula1>
    </dataValidation>
    <dataValidation type="list" allowBlank="1" showInputMessage="1" showErrorMessage="1" sqref="E20:O26">
      <formula1>OtherPersonnel</formula1>
    </dataValidation>
  </dataValidations>
  <printOptions horizontalCentered="1"/>
  <pageMargins left="0.25" right="0.25" top="0.75" bottom="0.75" header="0.3" footer="0.3"/>
  <pageSetup scale="10" orientation="portrait"/>
  <headerFooter alignWithMargins="0">
    <oddHeader xml:space="preserve">&amp;C&amp;"Arial,Bold"&amp;14
UNIVERSITY OF ALASKA FAIRBANKS&amp;16
</oddHeader>
  </headerFooter>
  <ignoredErrors>
    <ignoredError sqref="AC167 R66 AC146 R168 T141 AC130 T110 AC148 AC169 R12 AC35 AC18:AC19 C17:C19 AC42 AC27:AC28 R29 R62 AC95:AC96 S95:Z96 T78 S119:Z119 S69:Z69 T62:Z62 T48:Z51 T25:Z29 T42:Z43 T18:Z20 T35:Z36 T12:Z12 S170:Z170 T168 S169:Z169 T166 S151:Z151 S152:Z152 T147 S133:Z133 S129:Z129 S121:Z121 S122:Z122 S118:Z118 S109:Z109 S94:Z94 S74:Z74 S75:Z75 S130:Z131 T66:Z66 S146:Z146 S167:Z167 S117:Z117 S73:Z73 V78 X78 Z78 T97 V97 X97 Z97 S148:Z150 D149:I149 O149:R149" unlockedFormula="1"/>
  </ignoredErrors>
  <legacyDrawing r:id="rId1"/>
  <extLst>
    <ext xmlns:x14="http://schemas.microsoft.com/office/spreadsheetml/2009/9/main" uri="{CCE6A557-97BC-4b89-ADB6-D9C93CAAB3DF}">
      <x14:dataValidations xmlns:xm="http://schemas.microsoft.com/office/excel/2006/main" disablePrompts="1" count="3">
        <x14:dataValidation type="list" allowBlank="1" showInputMessage="1">
          <x14:formula1>
            <xm:f>'List selections - DO NOT DELETE'!$A$138:$A$150</xm:f>
          </x14:formula1>
          <xm:sqref>D29:D32</xm:sqref>
        </x14:dataValidation>
        <x14:dataValidation type="list" allowBlank="1" showInputMessage="1">
          <x14:formula1>
            <xm:f>'List selections - DO NOT DELETE'!$A$159:$A$177</xm:f>
          </x14:formula1>
          <xm:sqref>P29:P32</xm:sqref>
        </x14:dataValidation>
        <x14:dataValidation type="list" allowBlank="1" showInputMessage="1" showErrorMessage="1">
          <x14:formula1>
            <xm:f>'List selections - DO NOT DELETE'!$A$126:$A$135</xm:f>
          </x14:formula1>
          <xm:sqref>C161:D164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CB395"/>
  <sheetViews>
    <sheetView zoomScale="72" zoomScaleNormal="72" workbookViewId="0">
      <pane xSplit="18" ySplit="10" topLeftCell="BK344" activePane="bottomRight" state="frozen"/>
      <selection pane="topRight" activeCell="S1" sqref="S1"/>
      <selection pane="bottomLeft" activeCell="A11" sqref="A11"/>
      <selection pane="bottomRight" activeCell="BZ376" sqref="BZ376"/>
    </sheetView>
  </sheetViews>
  <sheetFormatPr defaultColWidth="20.83203125" defaultRowHeight="17.100000000000001" customHeight="1"/>
  <cols>
    <col min="1" max="1" width="8.33203125" style="49" customWidth="1"/>
    <col min="2" max="2" width="2" style="49" customWidth="1"/>
    <col min="3" max="3" width="34" style="38" customWidth="1"/>
    <col min="4" max="4" width="34.1640625" style="38" customWidth="1"/>
    <col min="5" max="14" width="6.33203125" style="38" customWidth="1"/>
    <col min="15" max="15" width="17" style="38" customWidth="1"/>
    <col min="16" max="16" width="11.1640625" style="38" customWidth="1"/>
    <col min="17" max="17" width="13.1640625" style="38" customWidth="1"/>
    <col min="18" max="18" width="15" style="38" customWidth="1"/>
    <col min="19" max="19" width="8.33203125" style="268" customWidth="1"/>
    <col min="20" max="20" width="10.1640625" style="268" customWidth="1"/>
    <col min="21" max="21" width="8.33203125" style="70" customWidth="1"/>
    <col min="22" max="22" width="10.83203125" style="268" customWidth="1"/>
    <col min="23" max="23" width="8.33203125" style="70" customWidth="1"/>
    <col min="24" max="24" width="10.1640625" style="268" customWidth="1"/>
    <col min="25" max="25" width="8.33203125" style="70" customWidth="1"/>
    <col min="26" max="26" width="10.1640625" style="268" customWidth="1"/>
    <col min="27" max="27" width="8.33203125" style="70" customWidth="1"/>
    <col min="28" max="28" width="10.1640625" style="268" customWidth="1"/>
    <col min="29" max="29" width="14.6640625" style="70" bestFit="1" customWidth="1"/>
    <col min="30" max="30" width="8.33203125" style="268" customWidth="1"/>
    <col min="31" max="31" width="10.1640625" style="268" customWidth="1"/>
    <col min="32" max="32" width="8.33203125" style="70" customWidth="1"/>
    <col min="33" max="33" width="10.83203125" style="268" customWidth="1"/>
    <col min="34" max="34" width="8.33203125" style="70" customWidth="1"/>
    <col min="35" max="35" width="10.1640625" style="268" customWidth="1"/>
    <col min="36" max="36" width="8.33203125" style="70" customWidth="1"/>
    <col min="37" max="37" width="10.1640625" style="268" customWidth="1"/>
    <col min="38" max="38" width="8.33203125" style="70" customWidth="1"/>
    <col min="39" max="39" width="10.1640625" style="268" customWidth="1"/>
    <col min="40" max="40" width="14.6640625" style="70" bestFit="1" customWidth="1"/>
    <col min="41" max="41" width="8.33203125" style="268" customWidth="1"/>
    <col min="42" max="42" width="10.1640625" style="268" customWidth="1"/>
    <col min="43" max="43" width="8.33203125" style="70" customWidth="1"/>
    <col min="44" max="44" width="10.83203125" style="268" customWidth="1"/>
    <col min="45" max="45" width="8.33203125" style="70" customWidth="1"/>
    <col min="46" max="46" width="10.1640625" style="268" customWidth="1"/>
    <col min="47" max="47" width="8.33203125" style="70" customWidth="1"/>
    <col min="48" max="48" width="10.1640625" style="268" customWidth="1"/>
    <col min="49" max="49" width="8.33203125" style="70" customWidth="1"/>
    <col min="50" max="50" width="10.1640625" style="268" customWidth="1"/>
    <col min="51" max="51" width="14.6640625" style="70" bestFit="1" customWidth="1"/>
    <col min="52" max="52" width="8.33203125" style="268" customWidth="1"/>
    <col min="53" max="53" width="10.1640625" style="268" customWidth="1"/>
    <col min="54" max="54" width="8.33203125" style="70" customWidth="1"/>
    <col min="55" max="55" width="10.83203125" style="268" customWidth="1"/>
    <col min="56" max="56" width="8.33203125" style="70" customWidth="1"/>
    <col min="57" max="57" width="10.1640625" style="268" customWidth="1"/>
    <col min="58" max="58" width="8.33203125" style="70" customWidth="1"/>
    <col min="59" max="59" width="10.1640625" style="268" customWidth="1"/>
    <col min="60" max="60" width="8.33203125" style="70" customWidth="1"/>
    <col min="61" max="61" width="10.1640625" style="268" customWidth="1"/>
    <col min="62" max="62" width="14.6640625" style="70" bestFit="1" customWidth="1"/>
    <col min="63" max="63" width="8.33203125" style="268" customWidth="1"/>
    <col min="64" max="64" width="10.1640625" style="268" customWidth="1"/>
    <col min="65" max="65" width="8.33203125" style="70" customWidth="1"/>
    <col min="66" max="66" width="10.83203125" style="268" customWidth="1"/>
    <col min="67" max="67" width="8.33203125" style="70" customWidth="1"/>
    <col min="68" max="68" width="10.1640625" style="268" customWidth="1"/>
    <col min="69" max="69" width="8.33203125" style="70" customWidth="1"/>
    <col min="70" max="70" width="10.1640625" style="268" customWidth="1"/>
    <col min="71" max="71" width="8.33203125" style="70" customWidth="1"/>
    <col min="72" max="72" width="10.1640625" style="268" customWidth="1"/>
    <col min="73" max="73" width="14.6640625" style="70" bestFit="1" customWidth="1"/>
    <col min="74" max="78" width="12.1640625" style="30" customWidth="1"/>
    <col min="79" max="79" width="12.1640625" style="50" customWidth="1"/>
    <col min="80" max="80" width="4.33203125" style="30" customWidth="1"/>
    <col min="81" max="16384" width="20.83203125" style="38"/>
  </cols>
  <sheetData>
    <row r="1" spans="1:79" s="51" customFormat="1" ht="17.25" customHeight="1">
      <c r="A1" s="78"/>
      <c r="B1" s="78"/>
      <c r="C1" s="82" t="s">
        <v>177</v>
      </c>
      <c r="D1" s="635"/>
      <c r="E1" s="635"/>
      <c r="F1" s="635"/>
      <c r="G1" s="635"/>
      <c r="H1" s="635"/>
      <c r="I1" s="635"/>
      <c r="J1" s="635"/>
      <c r="K1" s="635"/>
      <c r="L1" s="635"/>
      <c r="M1" s="635"/>
      <c r="N1" s="635"/>
      <c r="O1" s="635"/>
      <c r="P1" s="635"/>
      <c r="Q1" s="635"/>
      <c r="R1" s="635"/>
      <c r="S1" s="528"/>
      <c r="T1" s="528"/>
      <c r="U1" s="528"/>
      <c r="V1" s="528"/>
      <c r="W1" s="528"/>
      <c r="X1" s="528"/>
      <c r="Y1" s="528"/>
      <c r="Z1" s="528"/>
      <c r="AA1" s="528"/>
      <c r="AB1" s="528"/>
      <c r="AC1" s="528"/>
      <c r="AD1" s="46"/>
      <c r="AE1" s="46"/>
      <c r="AF1" s="46"/>
      <c r="AG1" s="46"/>
      <c r="AH1" s="46"/>
      <c r="AI1" s="46"/>
      <c r="AJ1" s="46"/>
      <c r="AK1" s="46"/>
      <c r="AL1" s="9"/>
      <c r="AM1" s="9"/>
      <c r="AN1" s="54"/>
      <c r="AO1" s="46"/>
      <c r="AP1" s="46"/>
      <c r="AQ1" s="46"/>
      <c r="AR1" s="46"/>
      <c r="AS1" s="46"/>
      <c r="AT1" s="46"/>
      <c r="AU1" s="46"/>
      <c r="AV1" s="46"/>
      <c r="AW1" s="9"/>
      <c r="AX1" s="9"/>
      <c r="AY1" s="54"/>
      <c r="AZ1" s="46"/>
      <c r="BA1" s="46"/>
      <c r="BB1" s="46"/>
      <c r="BC1" s="46"/>
      <c r="BD1" s="46"/>
      <c r="BE1" s="46"/>
      <c r="BF1" s="46"/>
      <c r="BG1" s="46"/>
      <c r="BH1" s="9"/>
      <c r="BI1" s="9"/>
      <c r="BJ1" s="54"/>
      <c r="BK1" s="46"/>
      <c r="BL1" s="46"/>
      <c r="BM1" s="46"/>
      <c r="BN1" s="46"/>
      <c r="BO1" s="46"/>
      <c r="BP1" s="46"/>
      <c r="BQ1" s="46"/>
      <c r="BR1" s="46"/>
      <c r="BS1" s="9"/>
      <c r="BT1" s="9"/>
      <c r="BU1" s="54"/>
    </row>
    <row r="2" spans="1:79" s="51" customFormat="1" ht="17.25" customHeight="1">
      <c r="A2" s="510"/>
      <c r="B2" s="510"/>
      <c r="C2" s="507" t="s">
        <v>181</v>
      </c>
      <c r="D2" s="507"/>
      <c r="E2" s="619"/>
      <c r="F2" s="619"/>
      <c r="G2" s="619"/>
      <c r="H2" s="619"/>
      <c r="I2" s="619"/>
      <c r="J2" s="507"/>
      <c r="K2" s="507"/>
      <c r="L2" s="507"/>
      <c r="M2" s="507"/>
      <c r="N2" s="507"/>
      <c r="O2" s="507"/>
      <c r="P2" s="511"/>
      <c r="Q2" s="511"/>
      <c r="R2" s="511"/>
      <c r="S2" s="873" t="str">
        <f>CONCATENATE(S8, " Total Budget")</f>
        <v>Dept #1 Total Budget</v>
      </c>
      <c r="T2" s="873"/>
      <c r="U2" s="873"/>
      <c r="V2" s="873"/>
      <c r="W2" s="873"/>
      <c r="X2" s="873"/>
      <c r="Y2" s="873"/>
      <c r="Z2" s="873"/>
      <c r="AA2" s="873"/>
      <c r="AB2" s="873"/>
      <c r="AC2" s="801">
        <f>AC381</f>
        <v>0</v>
      </c>
      <c r="AD2" s="787" t="str">
        <f>CONCATENATE(AD8, " Total Budget")</f>
        <v>Dept #2 Total Budget</v>
      </c>
      <c r="AE2" s="787"/>
      <c r="AF2" s="787"/>
      <c r="AG2" s="787"/>
      <c r="AH2" s="787"/>
      <c r="AI2" s="787"/>
      <c r="AJ2" s="787"/>
      <c r="AK2" s="787"/>
      <c r="AL2" s="787"/>
      <c r="AM2" s="787"/>
      <c r="AN2" s="801">
        <f>AN381</f>
        <v>0</v>
      </c>
      <c r="AO2" s="787" t="str">
        <f>CONCATENATE(AO8, " Total Budget")</f>
        <v>Dept #3 Total Budget</v>
      </c>
      <c r="AP2" s="787"/>
      <c r="AQ2" s="787"/>
      <c r="AR2" s="787"/>
      <c r="AS2" s="787"/>
      <c r="AT2" s="787"/>
      <c r="AU2" s="787"/>
      <c r="AV2" s="787"/>
      <c r="AW2" s="787"/>
      <c r="AX2" s="787"/>
      <c r="AY2" s="801">
        <f>AY381</f>
        <v>0</v>
      </c>
      <c r="AZ2" s="869" t="str">
        <f>CONCATENATE(AZ8, " Total Budget")</f>
        <v>Dept #4 Total Budget</v>
      </c>
      <c r="BA2" s="869"/>
      <c r="BB2" s="869"/>
      <c r="BC2" s="869"/>
      <c r="BD2" s="869"/>
      <c r="BE2" s="869"/>
      <c r="BF2" s="869"/>
      <c r="BG2" s="869"/>
      <c r="BH2" s="869"/>
      <c r="BI2" s="869"/>
      <c r="BJ2" s="801">
        <f>BJ381</f>
        <v>0</v>
      </c>
      <c r="BK2" s="787" t="str">
        <f>CONCATENATE(BK8, " Total Budget")</f>
        <v>Dept #5 Total Budget</v>
      </c>
      <c r="BL2" s="787"/>
      <c r="BM2" s="787"/>
      <c r="BN2" s="787"/>
      <c r="BO2" s="787"/>
      <c r="BP2" s="787"/>
      <c r="BQ2" s="787"/>
      <c r="BR2" s="787"/>
      <c r="BS2" s="787"/>
      <c r="BT2" s="787"/>
      <c r="BU2" s="801">
        <f>BU381</f>
        <v>0</v>
      </c>
    </row>
    <row r="3" spans="1:79" s="51" customFormat="1" ht="17.25" customHeight="1">
      <c r="A3" s="78"/>
      <c r="B3" s="78"/>
      <c r="C3" s="79" t="s">
        <v>179</v>
      </c>
      <c r="D3" s="238"/>
      <c r="E3" s="619"/>
      <c r="F3" s="619"/>
      <c r="G3" s="619"/>
      <c r="H3" s="619"/>
      <c r="I3" s="619"/>
      <c r="J3" s="82"/>
      <c r="K3" s="82"/>
      <c r="L3" s="82"/>
      <c r="M3" s="82"/>
      <c r="N3" s="82"/>
      <c r="O3" s="82"/>
      <c r="P3" s="496"/>
      <c r="S3" s="536"/>
      <c r="T3" s="536"/>
      <c r="U3" s="536"/>
      <c r="V3" s="536"/>
      <c r="W3" s="536"/>
      <c r="X3" s="536"/>
      <c r="Y3" s="536"/>
      <c r="Z3" s="536"/>
      <c r="AA3" s="536"/>
      <c r="AB3" s="536"/>
      <c r="AC3" s="801"/>
      <c r="AD3" s="532"/>
      <c r="AE3" s="532"/>
      <c r="AF3" s="532"/>
      <c r="AG3" s="532"/>
      <c r="AH3" s="532"/>
      <c r="AI3" s="532"/>
      <c r="AJ3" s="532"/>
      <c r="AK3" s="532"/>
      <c r="AL3" s="532"/>
      <c r="AM3" s="532"/>
      <c r="AN3" s="801"/>
      <c r="AO3" s="532"/>
      <c r="AP3" s="532"/>
      <c r="AQ3" s="532"/>
      <c r="AR3" s="532"/>
      <c r="AS3" s="532"/>
      <c r="AT3" s="532"/>
      <c r="AU3" s="532"/>
      <c r="AV3" s="532"/>
      <c r="AW3" s="532"/>
      <c r="AX3" s="532"/>
      <c r="AY3" s="801"/>
      <c r="AZ3" s="532"/>
      <c r="BA3" s="532"/>
      <c r="BB3" s="532"/>
      <c r="BC3" s="532"/>
      <c r="BD3" s="532"/>
      <c r="BE3" s="532"/>
      <c r="BF3" s="532"/>
      <c r="BG3" s="532"/>
      <c r="BH3" s="532"/>
      <c r="BI3" s="532"/>
      <c r="BJ3" s="801"/>
      <c r="BK3" s="532"/>
      <c r="BL3" s="532"/>
      <c r="BM3" s="532"/>
      <c r="BN3" s="532"/>
      <c r="BO3" s="532"/>
      <c r="BP3" s="532"/>
      <c r="BQ3" s="532"/>
      <c r="BR3" s="532"/>
      <c r="BS3" s="532"/>
      <c r="BT3" s="532"/>
      <c r="BU3" s="801"/>
    </row>
    <row r="4" spans="1:79" s="51" customFormat="1" ht="17.25" customHeight="1">
      <c r="A4" s="78"/>
      <c r="B4" s="78"/>
      <c r="C4" s="99" t="s">
        <v>180</v>
      </c>
      <c r="D4" s="238"/>
      <c r="E4" s="621"/>
      <c r="F4" s="621"/>
      <c r="G4" s="621"/>
      <c r="H4" s="621"/>
      <c r="I4" s="621"/>
      <c r="J4" s="238"/>
      <c r="K4" s="238"/>
      <c r="L4" s="238"/>
      <c r="M4" s="238"/>
      <c r="N4" s="238"/>
      <c r="O4" s="79"/>
      <c r="P4" s="496"/>
      <c r="Q4" s="496"/>
      <c r="R4" s="496"/>
      <c r="S4" s="46"/>
      <c r="T4" s="46"/>
    </row>
    <row r="5" spans="1:79" s="51" customFormat="1" ht="17.25" customHeight="1">
      <c r="A5" s="78"/>
      <c r="B5" s="78"/>
      <c r="C5" s="99" t="s">
        <v>1</v>
      </c>
      <c r="D5" s="245">
        <f>CA381</f>
        <v>0</v>
      </c>
      <c r="E5" s="621"/>
      <c r="F5" s="621"/>
      <c r="G5" s="621"/>
      <c r="H5" s="621"/>
      <c r="I5" s="621"/>
      <c r="J5" s="238"/>
      <c r="K5" s="238"/>
      <c r="L5" s="238"/>
      <c r="M5" s="238"/>
      <c r="N5" s="238"/>
      <c r="O5" s="79"/>
      <c r="P5" s="79"/>
      <c r="Q5" s="79"/>
    </row>
    <row r="6" spans="1:79" s="51" customFormat="1" ht="17.25" customHeight="1">
      <c r="A6" s="78"/>
      <c r="B6" s="78"/>
      <c r="C6" s="51" t="s">
        <v>80</v>
      </c>
      <c r="D6" s="505"/>
      <c r="E6" s="628"/>
      <c r="F6" s="628"/>
      <c r="G6" s="628"/>
      <c r="H6" s="628"/>
      <c r="I6" s="628"/>
      <c r="J6" s="105"/>
      <c r="K6" s="105"/>
      <c r="L6" s="105"/>
      <c r="M6" s="105"/>
      <c r="N6" s="105"/>
      <c r="O6" s="79"/>
      <c r="P6" s="79"/>
      <c r="Q6" s="79"/>
      <c r="S6" s="671" t="s">
        <v>7</v>
      </c>
      <c r="T6" s="671"/>
      <c r="U6" s="671" t="s">
        <v>8</v>
      </c>
      <c r="V6" s="671"/>
      <c r="W6" s="671" t="s">
        <v>370</v>
      </c>
      <c r="X6" s="671"/>
      <c r="Y6" s="671" t="s">
        <v>374</v>
      </c>
      <c r="Z6" s="671"/>
      <c r="AA6" s="671" t="s">
        <v>375</v>
      </c>
      <c r="AB6" s="671"/>
      <c r="AC6" s="78" t="s">
        <v>421</v>
      </c>
      <c r="AD6" s="671" t="s">
        <v>7</v>
      </c>
      <c r="AE6" s="671"/>
      <c r="AF6" s="671" t="s">
        <v>8</v>
      </c>
      <c r="AG6" s="671"/>
      <c r="AH6" s="671" t="s">
        <v>370</v>
      </c>
      <c r="AI6" s="671"/>
      <c r="AJ6" s="671" t="s">
        <v>374</v>
      </c>
      <c r="AK6" s="671"/>
      <c r="AL6" s="671" t="s">
        <v>375</v>
      </c>
      <c r="AM6" s="671"/>
      <c r="AN6" s="78" t="s">
        <v>421</v>
      </c>
      <c r="AO6" s="671" t="s">
        <v>7</v>
      </c>
      <c r="AP6" s="671"/>
      <c r="AQ6" s="671" t="s">
        <v>8</v>
      </c>
      <c r="AR6" s="671"/>
      <c r="AS6" s="671" t="s">
        <v>370</v>
      </c>
      <c r="AT6" s="671"/>
      <c r="AU6" s="671" t="s">
        <v>374</v>
      </c>
      <c r="AV6" s="671"/>
      <c r="AW6" s="671" t="s">
        <v>375</v>
      </c>
      <c r="AX6" s="671"/>
      <c r="AY6" s="78" t="s">
        <v>421</v>
      </c>
      <c r="AZ6" s="671" t="s">
        <v>7</v>
      </c>
      <c r="BA6" s="671"/>
      <c r="BB6" s="671" t="s">
        <v>8</v>
      </c>
      <c r="BC6" s="671"/>
      <c r="BD6" s="671" t="s">
        <v>370</v>
      </c>
      <c r="BE6" s="671"/>
      <c r="BF6" s="671" t="s">
        <v>374</v>
      </c>
      <c r="BG6" s="671"/>
      <c r="BH6" s="671" t="s">
        <v>375</v>
      </c>
      <c r="BI6" s="671"/>
      <c r="BJ6" s="78" t="s">
        <v>421</v>
      </c>
      <c r="BK6" s="671" t="s">
        <v>7</v>
      </c>
      <c r="BL6" s="671"/>
      <c r="BM6" s="671" t="s">
        <v>8</v>
      </c>
      <c r="BN6" s="671"/>
      <c r="BO6" s="671" t="s">
        <v>370</v>
      </c>
      <c r="BP6" s="671"/>
      <c r="BQ6" s="671" t="s">
        <v>374</v>
      </c>
      <c r="BR6" s="671"/>
      <c r="BS6" s="671" t="s">
        <v>375</v>
      </c>
      <c r="BT6" s="671"/>
      <c r="BU6" s="78" t="s">
        <v>421</v>
      </c>
    </row>
    <row r="7" spans="1:79" s="51" customFormat="1" ht="17.25" customHeight="1">
      <c r="A7" s="78"/>
      <c r="B7" s="78"/>
      <c r="C7" s="500" t="s">
        <v>176</v>
      </c>
      <c r="D7" s="506"/>
      <c r="E7" s="621"/>
      <c r="F7" s="621"/>
      <c r="G7" s="621"/>
      <c r="H7" s="621"/>
      <c r="I7" s="621"/>
      <c r="J7" s="238"/>
      <c r="K7" s="238"/>
      <c r="L7" s="238"/>
      <c r="M7" s="238"/>
      <c r="N7" s="238"/>
      <c r="O7" s="99"/>
      <c r="P7" s="99"/>
      <c r="Q7" s="99"/>
      <c r="R7" s="79"/>
      <c r="S7" s="638">
        <v>41090</v>
      </c>
      <c r="T7" s="638"/>
      <c r="U7" s="638">
        <v>41455</v>
      </c>
      <c r="V7" s="638"/>
      <c r="W7" s="638">
        <v>41820</v>
      </c>
      <c r="X7" s="638"/>
      <c r="Y7" s="638">
        <v>42185</v>
      </c>
      <c r="Z7" s="638"/>
      <c r="AA7" s="638">
        <v>42551</v>
      </c>
      <c r="AB7" s="638"/>
      <c r="AC7" s="246">
        <f>D4</f>
        <v>0</v>
      </c>
      <c r="AD7" s="638">
        <v>41090</v>
      </c>
      <c r="AE7" s="638"/>
      <c r="AF7" s="638">
        <v>41455</v>
      </c>
      <c r="AG7" s="638"/>
      <c r="AH7" s="638">
        <v>41820</v>
      </c>
      <c r="AI7" s="638"/>
      <c r="AJ7" s="638">
        <v>42185</v>
      </c>
      <c r="AK7" s="638"/>
      <c r="AL7" s="638">
        <v>42551</v>
      </c>
      <c r="AM7" s="638"/>
      <c r="AN7" s="246">
        <f>D4</f>
        <v>0</v>
      </c>
      <c r="AO7" s="638">
        <v>41090</v>
      </c>
      <c r="AP7" s="638"/>
      <c r="AQ7" s="638">
        <v>41455</v>
      </c>
      <c r="AR7" s="638"/>
      <c r="AS7" s="638">
        <v>41820</v>
      </c>
      <c r="AT7" s="638"/>
      <c r="AU7" s="638">
        <v>42185</v>
      </c>
      <c r="AV7" s="638"/>
      <c r="AW7" s="638">
        <v>42551</v>
      </c>
      <c r="AX7" s="638"/>
      <c r="AY7" s="246">
        <f>D4</f>
        <v>0</v>
      </c>
      <c r="AZ7" s="638">
        <v>41090</v>
      </c>
      <c r="BA7" s="638"/>
      <c r="BB7" s="638">
        <v>41455</v>
      </c>
      <c r="BC7" s="638"/>
      <c r="BD7" s="638">
        <v>41820</v>
      </c>
      <c r="BE7" s="638"/>
      <c r="BF7" s="638">
        <v>42185</v>
      </c>
      <c r="BG7" s="638"/>
      <c r="BH7" s="638">
        <v>42551</v>
      </c>
      <c r="BI7" s="638"/>
      <c r="BJ7" s="246">
        <f>D4</f>
        <v>0</v>
      </c>
      <c r="BK7" s="638">
        <v>41090</v>
      </c>
      <c r="BL7" s="638"/>
      <c r="BM7" s="638">
        <v>41455</v>
      </c>
      <c r="BN7" s="638"/>
      <c r="BO7" s="638">
        <v>41820</v>
      </c>
      <c r="BP7" s="638"/>
      <c r="BQ7" s="638">
        <v>42185</v>
      </c>
      <c r="BR7" s="638"/>
      <c r="BS7" s="638">
        <v>42551</v>
      </c>
      <c r="BT7" s="638"/>
      <c r="BU7" s="246">
        <f>D4</f>
        <v>0</v>
      </c>
    </row>
    <row r="8" spans="1:79" s="286" customFormat="1" ht="17.25" customHeight="1">
      <c r="A8" s="281"/>
      <c r="B8" s="281"/>
      <c r="C8" s="282"/>
      <c r="D8" s="283"/>
      <c r="E8" s="868"/>
      <c r="F8" s="868"/>
      <c r="G8" s="868"/>
      <c r="H8" s="868"/>
      <c r="I8" s="868"/>
      <c r="J8" s="284"/>
      <c r="K8" s="284"/>
      <c r="L8" s="284"/>
      <c r="M8" s="284"/>
      <c r="N8" s="284"/>
      <c r="O8" s="283"/>
      <c r="P8" s="283"/>
      <c r="Q8" s="283"/>
      <c r="R8" s="285"/>
      <c r="S8" s="870" t="s">
        <v>131</v>
      </c>
      <c r="T8" s="871"/>
      <c r="U8" s="871"/>
      <c r="V8" s="871"/>
      <c r="W8" s="871"/>
      <c r="X8" s="871"/>
      <c r="Y8" s="871"/>
      <c r="Z8" s="871"/>
      <c r="AA8" s="871"/>
      <c r="AB8" s="871"/>
      <c r="AC8" s="872"/>
      <c r="AD8" s="788" t="s">
        <v>382</v>
      </c>
      <c r="AE8" s="789"/>
      <c r="AF8" s="789"/>
      <c r="AG8" s="789"/>
      <c r="AH8" s="789"/>
      <c r="AI8" s="789"/>
      <c r="AJ8" s="789"/>
      <c r="AK8" s="789"/>
      <c r="AL8" s="789"/>
      <c r="AM8" s="789"/>
      <c r="AN8" s="790"/>
      <c r="AO8" s="791" t="s">
        <v>383</v>
      </c>
      <c r="AP8" s="792"/>
      <c r="AQ8" s="792"/>
      <c r="AR8" s="792"/>
      <c r="AS8" s="792"/>
      <c r="AT8" s="792"/>
      <c r="AU8" s="792"/>
      <c r="AV8" s="792"/>
      <c r="AW8" s="792"/>
      <c r="AX8" s="792"/>
      <c r="AY8" s="793"/>
      <c r="AZ8" s="533" t="s">
        <v>384</v>
      </c>
      <c r="BA8" s="534"/>
      <c r="BB8" s="534"/>
      <c r="BC8" s="534"/>
      <c r="BD8" s="534"/>
      <c r="BE8" s="534"/>
      <c r="BF8" s="534"/>
      <c r="BG8" s="534"/>
      <c r="BH8" s="534"/>
      <c r="BI8" s="534"/>
      <c r="BJ8" s="535"/>
      <c r="BK8" s="856" t="s">
        <v>385</v>
      </c>
      <c r="BL8" s="857"/>
      <c r="BM8" s="857"/>
      <c r="BN8" s="857"/>
      <c r="BO8" s="857"/>
      <c r="BP8" s="857"/>
      <c r="BQ8" s="857"/>
      <c r="BR8" s="857"/>
      <c r="BS8" s="857"/>
      <c r="BT8" s="857"/>
      <c r="BU8" s="858"/>
      <c r="BV8" s="794" t="s">
        <v>132</v>
      </c>
      <c r="BW8" s="795"/>
      <c r="BX8" s="795"/>
      <c r="BY8" s="795"/>
      <c r="BZ8" s="795"/>
      <c r="CA8" s="795"/>
    </row>
    <row r="9" spans="1:79" s="51" customFormat="1" ht="17.25" customHeight="1">
      <c r="A9" s="78"/>
      <c r="B9" s="78"/>
      <c r="C9" s="116"/>
      <c r="D9" s="99"/>
      <c r="E9" s="619"/>
      <c r="F9" s="619"/>
      <c r="G9" s="619"/>
      <c r="H9" s="619"/>
      <c r="I9" s="619"/>
      <c r="J9" s="82"/>
      <c r="K9" s="82"/>
      <c r="L9" s="82"/>
      <c r="M9" s="82"/>
      <c r="N9" s="82"/>
      <c r="O9" s="99"/>
      <c r="P9" s="99"/>
      <c r="Q9" s="99"/>
      <c r="R9" s="119"/>
      <c r="S9" s="852" t="s">
        <v>171</v>
      </c>
      <c r="T9" s="725"/>
      <c r="U9" s="852" t="s">
        <v>172</v>
      </c>
      <c r="V9" s="725"/>
      <c r="W9" s="852" t="s">
        <v>173</v>
      </c>
      <c r="X9" s="725"/>
      <c r="Y9" s="852" t="s">
        <v>123</v>
      </c>
      <c r="Z9" s="725"/>
      <c r="AA9" s="852" t="s">
        <v>124</v>
      </c>
      <c r="AB9" s="725"/>
      <c r="AC9" s="683" t="str">
        <f>CONCATENATE(S8," Total")</f>
        <v>Dept #1 Total</v>
      </c>
      <c r="AD9" s="852" t="s">
        <v>171</v>
      </c>
      <c r="AE9" s="725"/>
      <c r="AF9" s="852" t="s">
        <v>172</v>
      </c>
      <c r="AG9" s="725"/>
      <c r="AH9" s="852" t="s">
        <v>173</v>
      </c>
      <c r="AI9" s="725"/>
      <c r="AJ9" s="852" t="s">
        <v>123</v>
      </c>
      <c r="AK9" s="725"/>
      <c r="AL9" s="852" t="s">
        <v>124</v>
      </c>
      <c r="AM9" s="725"/>
      <c r="AN9" s="683" t="str">
        <f>CONCATENATE(AD8," Total")</f>
        <v>Dept #2 Total</v>
      </c>
      <c r="AO9" s="852" t="s">
        <v>171</v>
      </c>
      <c r="AP9" s="725"/>
      <c r="AQ9" s="852" t="s">
        <v>172</v>
      </c>
      <c r="AR9" s="725"/>
      <c r="AS9" s="852" t="s">
        <v>173</v>
      </c>
      <c r="AT9" s="725"/>
      <c r="AU9" s="852" t="s">
        <v>123</v>
      </c>
      <c r="AV9" s="725"/>
      <c r="AW9" s="852" t="s">
        <v>124</v>
      </c>
      <c r="AX9" s="725"/>
      <c r="AY9" s="683" t="str">
        <f>CONCATENATE(AO8," Total")</f>
        <v>Dept #3 Total</v>
      </c>
      <c r="AZ9" s="852" t="s">
        <v>171</v>
      </c>
      <c r="BA9" s="725"/>
      <c r="BB9" s="852" t="s">
        <v>172</v>
      </c>
      <c r="BC9" s="725"/>
      <c r="BD9" s="852" t="s">
        <v>173</v>
      </c>
      <c r="BE9" s="725"/>
      <c r="BF9" s="852" t="s">
        <v>123</v>
      </c>
      <c r="BG9" s="725"/>
      <c r="BH9" s="852" t="s">
        <v>124</v>
      </c>
      <c r="BI9" s="725"/>
      <c r="BJ9" s="683" t="str">
        <f>CONCATENATE(AZ8," Total")</f>
        <v>Dept #4 Total</v>
      </c>
      <c r="BK9" s="852" t="s">
        <v>171</v>
      </c>
      <c r="BL9" s="725"/>
      <c r="BM9" s="852" t="s">
        <v>172</v>
      </c>
      <c r="BN9" s="725"/>
      <c r="BO9" s="852" t="s">
        <v>173</v>
      </c>
      <c r="BP9" s="725"/>
      <c r="BQ9" s="852" t="s">
        <v>123</v>
      </c>
      <c r="BR9" s="725"/>
      <c r="BS9" s="852" t="s">
        <v>124</v>
      </c>
      <c r="BT9" s="725"/>
      <c r="BU9" s="683" t="str">
        <f>CONCATENATE(BK8," Total")</f>
        <v>Dept #5 Total</v>
      </c>
      <c r="BV9" s="683" t="s">
        <v>171</v>
      </c>
      <c r="BW9" s="683" t="s">
        <v>172</v>
      </c>
      <c r="BX9" s="683" t="s">
        <v>173</v>
      </c>
      <c r="BY9" s="683" t="s">
        <v>123</v>
      </c>
      <c r="BZ9" s="683" t="s">
        <v>124</v>
      </c>
      <c r="CA9" s="683" t="s">
        <v>2</v>
      </c>
    </row>
    <row r="10" spans="1:79" s="51" customFormat="1" ht="21.75" customHeight="1">
      <c r="A10" s="78" t="s">
        <v>302</v>
      </c>
      <c r="B10" s="78"/>
      <c r="C10" s="112" t="s">
        <v>116</v>
      </c>
      <c r="D10" s="113"/>
      <c r="E10" s="640"/>
      <c r="F10" s="640"/>
      <c r="G10" s="640"/>
      <c r="H10" s="640"/>
      <c r="I10" s="640"/>
      <c r="J10" s="113"/>
      <c r="K10" s="113"/>
      <c r="L10" s="113"/>
      <c r="M10" s="113"/>
      <c r="N10" s="113"/>
      <c r="O10" s="113"/>
      <c r="P10" s="113"/>
      <c r="Q10" s="113"/>
      <c r="R10" s="31"/>
      <c r="S10" s="672" t="s">
        <v>183</v>
      </c>
      <c r="T10" s="673"/>
      <c r="U10" s="672" t="s">
        <v>183</v>
      </c>
      <c r="V10" s="673"/>
      <c r="W10" s="672" t="s">
        <v>183</v>
      </c>
      <c r="X10" s="673"/>
      <c r="Y10" s="672" t="s">
        <v>183</v>
      </c>
      <c r="Z10" s="673"/>
      <c r="AA10" s="672" t="s">
        <v>183</v>
      </c>
      <c r="AB10" s="673"/>
      <c r="AC10" s="854"/>
      <c r="AD10" s="672" t="s">
        <v>183</v>
      </c>
      <c r="AE10" s="673"/>
      <c r="AF10" s="672" t="s">
        <v>183</v>
      </c>
      <c r="AG10" s="673"/>
      <c r="AH10" s="672" t="s">
        <v>183</v>
      </c>
      <c r="AI10" s="673"/>
      <c r="AJ10" s="672" t="s">
        <v>183</v>
      </c>
      <c r="AK10" s="673"/>
      <c r="AL10" s="672" t="s">
        <v>183</v>
      </c>
      <c r="AM10" s="673"/>
      <c r="AN10" s="854"/>
      <c r="AO10" s="672" t="s">
        <v>183</v>
      </c>
      <c r="AP10" s="673"/>
      <c r="AQ10" s="672" t="s">
        <v>183</v>
      </c>
      <c r="AR10" s="673"/>
      <c r="AS10" s="672" t="s">
        <v>183</v>
      </c>
      <c r="AT10" s="673"/>
      <c r="AU10" s="672" t="s">
        <v>183</v>
      </c>
      <c r="AV10" s="673"/>
      <c r="AW10" s="672" t="s">
        <v>183</v>
      </c>
      <c r="AX10" s="673"/>
      <c r="AY10" s="854"/>
      <c r="AZ10" s="672" t="s">
        <v>183</v>
      </c>
      <c r="BA10" s="673"/>
      <c r="BB10" s="672" t="s">
        <v>183</v>
      </c>
      <c r="BC10" s="673"/>
      <c r="BD10" s="672" t="s">
        <v>183</v>
      </c>
      <c r="BE10" s="673"/>
      <c r="BF10" s="672" t="s">
        <v>183</v>
      </c>
      <c r="BG10" s="673"/>
      <c r="BH10" s="672" t="s">
        <v>183</v>
      </c>
      <c r="BI10" s="673"/>
      <c r="BJ10" s="854"/>
      <c r="BK10" s="672" t="s">
        <v>183</v>
      </c>
      <c r="BL10" s="673"/>
      <c r="BM10" s="672" t="s">
        <v>183</v>
      </c>
      <c r="BN10" s="673"/>
      <c r="BO10" s="672" t="s">
        <v>183</v>
      </c>
      <c r="BP10" s="673"/>
      <c r="BQ10" s="672" t="s">
        <v>183</v>
      </c>
      <c r="BR10" s="673"/>
      <c r="BS10" s="672" t="s">
        <v>183</v>
      </c>
      <c r="BT10" s="673"/>
      <c r="BU10" s="854"/>
      <c r="BV10" s="853"/>
      <c r="BW10" s="853"/>
      <c r="BX10" s="853"/>
      <c r="BY10" s="853"/>
      <c r="BZ10" s="853"/>
      <c r="CA10" s="861"/>
    </row>
    <row r="11" spans="1:79" s="51" customFormat="1" ht="33" customHeight="1">
      <c r="A11" s="78">
        <v>1000</v>
      </c>
      <c r="B11" s="78"/>
      <c r="C11" s="115" t="s">
        <v>45</v>
      </c>
      <c r="D11" s="79"/>
      <c r="E11" s="642"/>
      <c r="F11" s="633"/>
      <c r="G11" s="633"/>
      <c r="H11" s="633"/>
      <c r="I11" s="633"/>
      <c r="J11" s="633"/>
      <c r="K11" s="633"/>
      <c r="L11" s="633"/>
      <c r="M11" s="633"/>
      <c r="N11" s="633"/>
      <c r="O11" s="633"/>
      <c r="P11" s="81" t="s">
        <v>182</v>
      </c>
      <c r="Q11" s="81" t="s">
        <v>174</v>
      </c>
      <c r="R11" s="87" t="s">
        <v>355</v>
      </c>
      <c r="S11" s="116"/>
      <c r="T11" s="117"/>
      <c r="U11" s="116"/>
      <c r="V11" s="117"/>
      <c r="W11" s="116"/>
      <c r="X11" s="117"/>
      <c r="Y11" s="116"/>
      <c r="Z11" s="117"/>
      <c r="AA11" s="116"/>
      <c r="AB11" s="117"/>
      <c r="AC11" s="121"/>
      <c r="AD11" s="116"/>
      <c r="AE11" s="117"/>
      <c r="AF11" s="116"/>
      <c r="AG11" s="117"/>
      <c r="AH11" s="116"/>
      <c r="AI11" s="117"/>
      <c r="AJ11" s="116"/>
      <c r="AK11" s="117"/>
      <c r="AL11" s="116"/>
      <c r="AM11" s="117"/>
      <c r="AN11" s="121"/>
      <c r="AO11" s="116"/>
      <c r="AP11" s="117"/>
      <c r="AQ11" s="116"/>
      <c r="AR11" s="117"/>
      <c r="AS11" s="116"/>
      <c r="AT11" s="117"/>
      <c r="AU11" s="116"/>
      <c r="AV11" s="117"/>
      <c r="AW11" s="116"/>
      <c r="AX11" s="117"/>
      <c r="AY11" s="121"/>
      <c r="AZ11" s="116"/>
      <c r="BA11" s="117"/>
      <c r="BB11" s="116"/>
      <c r="BC11" s="117"/>
      <c r="BD11" s="116"/>
      <c r="BE11" s="117"/>
      <c r="BF11" s="116"/>
      <c r="BG11" s="117"/>
      <c r="BH11" s="116"/>
      <c r="BI11" s="117"/>
      <c r="BJ11" s="121"/>
      <c r="BK11" s="116"/>
      <c r="BL11" s="117"/>
      <c r="BM11" s="116"/>
      <c r="BN11" s="117"/>
      <c r="BO11" s="116"/>
      <c r="BP11" s="117"/>
      <c r="BQ11" s="116"/>
      <c r="BR11" s="117"/>
      <c r="BS11" s="116"/>
      <c r="BT11" s="117"/>
      <c r="BU11" s="121"/>
      <c r="BV11" s="287"/>
      <c r="BW11" s="287"/>
      <c r="BX11" s="287"/>
      <c r="BY11" s="287"/>
      <c r="BZ11" s="287"/>
      <c r="CA11" s="287"/>
    </row>
    <row r="12" spans="1:79" s="51" customFormat="1" ht="15" customHeight="1">
      <c r="A12" s="78"/>
      <c r="B12" s="78"/>
      <c r="C12" s="10" t="s">
        <v>178</v>
      </c>
      <c r="D12" s="70" t="s">
        <v>336</v>
      </c>
      <c r="E12" s="641"/>
      <c r="F12" s="641"/>
      <c r="G12" s="641"/>
      <c r="H12" s="641"/>
      <c r="I12" s="641"/>
      <c r="J12" s="641"/>
      <c r="K12" s="641"/>
      <c r="L12" s="641"/>
      <c r="M12" s="641"/>
      <c r="N12" s="641"/>
      <c r="O12" s="641"/>
      <c r="P12" s="118"/>
      <c r="Q12" s="95"/>
      <c r="R12" s="119"/>
      <c r="S12" s="120"/>
      <c r="T12" s="117"/>
      <c r="U12" s="120"/>
      <c r="V12" s="117"/>
      <c r="W12" s="120"/>
      <c r="X12" s="117"/>
      <c r="Y12" s="120"/>
      <c r="Z12" s="117"/>
      <c r="AA12" s="120"/>
      <c r="AB12" s="117"/>
      <c r="AC12" s="121"/>
      <c r="AD12" s="120"/>
      <c r="AE12" s="117"/>
      <c r="AF12" s="120"/>
      <c r="AG12" s="117"/>
      <c r="AH12" s="120"/>
      <c r="AI12" s="117"/>
      <c r="AJ12" s="120"/>
      <c r="AK12" s="117"/>
      <c r="AL12" s="120"/>
      <c r="AM12" s="117"/>
      <c r="AN12" s="121"/>
      <c r="AO12" s="120"/>
      <c r="AP12" s="117"/>
      <c r="AQ12" s="120"/>
      <c r="AR12" s="117"/>
      <c r="AS12" s="120"/>
      <c r="AT12" s="117"/>
      <c r="AU12" s="120"/>
      <c r="AV12" s="117"/>
      <c r="AW12" s="120"/>
      <c r="AX12" s="117"/>
      <c r="AY12" s="121"/>
      <c r="AZ12" s="120"/>
      <c r="BA12" s="117"/>
      <c r="BB12" s="120"/>
      <c r="BC12" s="117"/>
      <c r="BD12" s="120"/>
      <c r="BE12" s="117"/>
      <c r="BF12" s="120"/>
      <c r="BG12" s="117"/>
      <c r="BH12" s="120"/>
      <c r="BI12" s="117"/>
      <c r="BJ12" s="121"/>
      <c r="BK12" s="120"/>
      <c r="BL12" s="117"/>
      <c r="BM12" s="120"/>
      <c r="BN12" s="117"/>
      <c r="BO12" s="120"/>
      <c r="BP12" s="117"/>
      <c r="BQ12" s="120"/>
      <c r="BR12" s="117"/>
      <c r="BS12" s="120"/>
      <c r="BT12" s="117"/>
      <c r="BU12" s="121"/>
      <c r="BV12" s="287"/>
      <c r="BW12" s="287"/>
      <c r="BX12" s="287"/>
      <c r="BY12" s="287"/>
      <c r="BZ12" s="287"/>
      <c r="CA12" s="287"/>
    </row>
    <row r="13" spans="1:79" ht="15" customHeight="1">
      <c r="C13" s="122">
        <f>S13+U13+W13+Y13+AA13+AD13+AF13+AH13+AJ13+AL13+AO13+AQ13+AS13+AU13+AW13+AZ13+BB13+BD13+BF13+BH13+BK13+BM13+BO13+BQ13+BS13</f>
        <v>0</v>
      </c>
      <c r="D13" s="70">
        <f>D2</f>
        <v>0</v>
      </c>
      <c r="E13" s="634" t="s">
        <v>337</v>
      </c>
      <c r="F13" s="634"/>
      <c r="G13" s="634"/>
      <c r="H13" s="634"/>
      <c r="I13" s="634"/>
      <c r="J13" s="634"/>
      <c r="K13" s="634"/>
      <c r="L13" s="634"/>
      <c r="M13" s="634"/>
      <c r="N13" s="634"/>
      <c r="O13" s="634"/>
      <c r="P13" s="123">
        <v>0</v>
      </c>
      <c r="Q13" s="124">
        <f t="shared" ref="Q13" si="0">VLOOKUP(E13,Leave_Benefits,2,0)</f>
        <v>0</v>
      </c>
      <c r="R13" s="71">
        <f t="shared" ref="R13" si="1">VLOOKUP(E13,Leave_Benefits,4,0)</f>
        <v>0</v>
      </c>
      <c r="S13" s="288">
        <v>0</v>
      </c>
      <c r="T13" s="289">
        <f>$P13*(1+$Q13)*(S13)</f>
        <v>0</v>
      </c>
      <c r="U13" s="288">
        <v>0</v>
      </c>
      <c r="V13" s="289">
        <f>$P13*(1+$Q13)*(U13)*$R13</f>
        <v>0</v>
      </c>
      <c r="W13" s="288">
        <v>0</v>
      </c>
      <c r="X13" s="289">
        <f>$P13*(1+$Q13)*(W13)*($R13^2)</f>
        <v>0</v>
      </c>
      <c r="Y13" s="288">
        <v>0</v>
      </c>
      <c r="Z13" s="289">
        <f>$P13*(1+$Q13)*(Y13)*($R13^3)</f>
        <v>0</v>
      </c>
      <c r="AA13" s="288">
        <v>0</v>
      </c>
      <c r="AB13" s="289">
        <f>$P13*(1+$Q13)*(AA13)*($R13^4)</f>
        <v>0</v>
      </c>
      <c r="AC13" s="290">
        <f>T13+V13+X13+Z13+AB13</f>
        <v>0</v>
      </c>
      <c r="AD13" s="291">
        <v>0</v>
      </c>
      <c r="AE13" s="292">
        <f>$P13*(1+$Q13)*(AD13)</f>
        <v>0</v>
      </c>
      <c r="AF13" s="291">
        <v>0</v>
      </c>
      <c r="AG13" s="292">
        <f>$P13*(1+$Q13)*(AF13)*$R13</f>
        <v>0</v>
      </c>
      <c r="AH13" s="291">
        <v>0</v>
      </c>
      <c r="AI13" s="292">
        <f>$P13*(1+$Q13)*(AH13)*($R13^2)</f>
        <v>0</v>
      </c>
      <c r="AJ13" s="291">
        <v>0</v>
      </c>
      <c r="AK13" s="292">
        <f>$P13*(1+$Q13)*(AJ13)*($R13^3)</f>
        <v>0</v>
      </c>
      <c r="AL13" s="291">
        <v>0</v>
      </c>
      <c r="AM13" s="292">
        <f>$P13*(1+$Q13)*(AL13)*($R13^4)</f>
        <v>0</v>
      </c>
      <c r="AN13" s="293">
        <f>AE13+AG13+AI13+AK13+AM13</f>
        <v>0</v>
      </c>
      <c r="AO13" s="294">
        <v>0</v>
      </c>
      <c r="AP13" s="295">
        <f>$P13*(1+$Q13)*(AO13)</f>
        <v>0</v>
      </c>
      <c r="AQ13" s="294">
        <v>0</v>
      </c>
      <c r="AR13" s="295">
        <f>$P13*(1+$Q13)*(AQ13)*$R13</f>
        <v>0</v>
      </c>
      <c r="AS13" s="294">
        <v>0</v>
      </c>
      <c r="AT13" s="295">
        <f>$P13*(1+$Q13)*(AS13)*($R13^2)</f>
        <v>0</v>
      </c>
      <c r="AU13" s="294">
        <v>0</v>
      </c>
      <c r="AV13" s="295">
        <f>$P13*(1+$Q13)*(AU13)*($R13^3)</f>
        <v>0</v>
      </c>
      <c r="AW13" s="294">
        <v>0</v>
      </c>
      <c r="AX13" s="295">
        <f>$P13*(1+$Q13)*(AW13)*($R13^4)</f>
        <v>0</v>
      </c>
      <c r="AY13" s="296">
        <f>AP13+AR13+AT13+AV13+AX13</f>
        <v>0</v>
      </c>
      <c r="AZ13" s="297">
        <v>0</v>
      </c>
      <c r="BA13" s="298">
        <f>$P13*(1+$Q13)*(AZ13)</f>
        <v>0</v>
      </c>
      <c r="BB13" s="297">
        <v>0</v>
      </c>
      <c r="BC13" s="298">
        <f>$P13*(1+$Q13)*(BB13)*$R13</f>
        <v>0</v>
      </c>
      <c r="BD13" s="297">
        <v>0</v>
      </c>
      <c r="BE13" s="298">
        <f>$P13*(1+$Q13)*(BD13)*($R13^2)</f>
        <v>0</v>
      </c>
      <c r="BF13" s="297">
        <v>0</v>
      </c>
      <c r="BG13" s="298">
        <f>$P13*(1+$Q13)*(BF13)*($R13^3)</f>
        <v>0</v>
      </c>
      <c r="BH13" s="297">
        <v>0</v>
      </c>
      <c r="BI13" s="298">
        <f>$P13*(1+$Q13)*(BH13)*($R13^4)</f>
        <v>0</v>
      </c>
      <c r="BJ13" s="299">
        <f>BA13+BC13+BE13+BG13+BI13</f>
        <v>0</v>
      </c>
      <c r="BK13" s="300">
        <v>0</v>
      </c>
      <c r="BL13" s="301">
        <f>$P13*(1+$Q13)*(BK13)</f>
        <v>0</v>
      </c>
      <c r="BM13" s="300">
        <v>0</v>
      </c>
      <c r="BN13" s="301">
        <f>$P13*(1+$Q13)*(BM13)*$R13</f>
        <v>0</v>
      </c>
      <c r="BO13" s="300">
        <v>0</v>
      </c>
      <c r="BP13" s="301">
        <f>$P13*(1+$Q13)*(BO13)*($R13^2)</f>
        <v>0</v>
      </c>
      <c r="BQ13" s="300">
        <v>0</v>
      </c>
      <c r="BR13" s="301">
        <f>$P13*(1+$Q13)*(BQ13)*($R13^3)</f>
        <v>0</v>
      </c>
      <c r="BS13" s="300">
        <v>0</v>
      </c>
      <c r="BT13" s="301">
        <f>$P13*(1+$Q13)*(BS13)*($R13^4)</f>
        <v>0</v>
      </c>
      <c r="BU13" s="539">
        <f>BL13+BN13+BP13+BR13+BT13</f>
        <v>0</v>
      </c>
      <c r="BV13" s="540">
        <f>T13+AE13+AP13+BA13+BL13</f>
        <v>0</v>
      </c>
      <c r="BW13" s="540">
        <f>V13+AG13+AR13+BC13+BN13</f>
        <v>0</v>
      </c>
      <c r="BX13" s="540">
        <f>X13+AI13+AT13+BE13+BP13</f>
        <v>0</v>
      </c>
      <c r="BY13" s="540">
        <f>Z13+AK13+AV13+BG13+BR13</f>
        <v>0</v>
      </c>
      <c r="BZ13" s="540">
        <f>AB13+AM13+AX13+BI13+BT13</f>
        <v>0</v>
      </c>
      <c r="CA13" s="319">
        <f t="shared" ref="CA13:CA18" si="2">SUM(BV13:BZ13)</f>
        <v>0</v>
      </c>
    </row>
    <row r="14" spans="1:79" ht="15" customHeight="1">
      <c r="C14" s="122">
        <f t="shared" ref="C14:C17" si="3">S14+U14+W14+Y14+AA14+AD14+AF14+AH14+AJ14+AL14+AO14+AQ14+AS14+AU14+AW14+AZ14+BB14+BD14+BF14+BH14+BK14+BM14+BO14+BQ14+BS14</f>
        <v>0</v>
      </c>
      <c r="D14" s="70"/>
      <c r="E14" s="634" t="s">
        <v>337</v>
      </c>
      <c r="F14" s="634"/>
      <c r="G14" s="634"/>
      <c r="H14" s="634"/>
      <c r="I14" s="634"/>
      <c r="J14" s="634"/>
      <c r="K14" s="634"/>
      <c r="L14" s="634"/>
      <c r="M14" s="634"/>
      <c r="N14" s="634"/>
      <c r="O14" s="634"/>
      <c r="P14" s="123">
        <v>0</v>
      </c>
      <c r="Q14" s="124">
        <f t="shared" ref="Q14:Q17" si="4">VLOOKUP(E14,Leave_Benefits,2,0)</f>
        <v>0</v>
      </c>
      <c r="R14" s="71">
        <f t="shared" ref="R14:R17" si="5">VLOOKUP(E14,Leave_Benefits,4,0)</f>
        <v>0</v>
      </c>
      <c r="S14" s="288">
        <v>0</v>
      </c>
      <c r="T14" s="289">
        <f t="shared" ref="T14:T17" si="6">$P14*(1+$Q14)*(S14)</f>
        <v>0</v>
      </c>
      <c r="U14" s="288">
        <v>0</v>
      </c>
      <c r="V14" s="289">
        <f t="shared" ref="V14:V17" si="7">$P14*(1+$Q14)*(U14)*$R14</f>
        <v>0</v>
      </c>
      <c r="W14" s="288">
        <v>0</v>
      </c>
      <c r="X14" s="289">
        <f t="shared" ref="X14:X17" si="8">$P14*(1+$Q14)*(W14)*($R14^2)</f>
        <v>0</v>
      </c>
      <c r="Y14" s="288">
        <v>0</v>
      </c>
      <c r="Z14" s="289">
        <f t="shared" ref="Z14:Z17" si="9">$P14*(1+$Q14)*(Y14)*($R14^3)</f>
        <v>0</v>
      </c>
      <c r="AA14" s="288">
        <v>0</v>
      </c>
      <c r="AB14" s="289">
        <f t="shared" ref="AB14:AB17" si="10">$P14*(1+$Q14)*(AA14)*($R14^4)</f>
        <v>0</v>
      </c>
      <c r="AC14" s="290">
        <f>T14+V14+X14+Z14+AB14</f>
        <v>0</v>
      </c>
      <c r="AD14" s="291">
        <v>0</v>
      </c>
      <c r="AE14" s="292">
        <f t="shared" ref="AE14:AE17" si="11">$P14*(1+$Q14)*(AD14)</f>
        <v>0</v>
      </c>
      <c r="AF14" s="291">
        <v>0</v>
      </c>
      <c r="AG14" s="292">
        <f t="shared" ref="AG14:AG17" si="12">$P14*(1+$Q14)*(AF14)*$R14</f>
        <v>0</v>
      </c>
      <c r="AH14" s="291">
        <v>0</v>
      </c>
      <c r="AI14" s="292">
        <f t="shared" ref="AI14:AI17" si="13">$P14*(1+$Q14)*(AH14)*($R14^2)</f>
        <v>0</v>
      </c>
      <c r="AJ14" s="291">
        <v>0</v>
      </c>
      <c r="AK14" s="292">
        <f t="shared" ref="AK14:AK17" si="14">$P14*(1+$Q14)*(AJ14)*($R14^3)</f>
        <v>0</v>
      </c>
      <c r="AL14" s="291">
        <v>0</v>
      </c>
      <c r="AM14" s="292">
        <f t="shared" ref="AM14:AM17" si="15">$P14*(1+$Q14)*(AL14)*($R14^4)</f>
        <v>0</v>
      </c>
      <c r="AN14" s="293">
        <f t="shared" ref="AN14:AN17" si="16">AE14+AG14+AI14+AK14+AM14</f>
        <v>0</v>
      </c>
      <c r="AO14" s="294">
        <v>0</v>
      </c>
      <c r="AP14" s="295">
        <f t="shared" ref="AP14:AP17" si="17">$P14*(1+$Q14)*(AO14)</f>
        <v>0</v>
      </c>
      <c r="AQ14" s="294">
        <v>0</v>
      </c>
      <c r="AR14" s="295">
        <f t="shared" ref="AR14:AR17" si="18">$P14*(1+$Q14)*(AQ14)*$R14</f>
        <v>0</v>
      </c>
      <c r="AS14" s="294">
        <v>0</v>
      </c>
      <c r="AT14" s="295">
        <f t="shared" ref="AT14:AT17" si="19">$P14*(1+$Q14)*(AS14)*($R14^2)</f>
        <v>0</v>
      </c>
      <c r="AU14" s="294">
        <v>0</v>
      </c>
      <c r="AV14" s="295">
        <f t="shared" ref="AV14:AV17" si="20">$P14*(1+$Q14)*(AU14)*($R14^3)</f>
        <v>0</v>
      </c>
      <c r="AW14" s="294">
        <v>0</v>
      </c>
      <c r="AX14" s="295">
        <f t="shared" ref="AX14:AX17" si="21">$P14*(1+$Q14)*(AW14)*($R14^4)</f>
        <v>0</v>
      </c>
      <c r="AY14" s="296">
        <f t="shared" ref="AY14:AY17" si="22">AP14+AR14+AT14+AV14+AX14</f>
        <v>0</v>
      </c>
      <c r="AZ14" s="297">
        <v>0</v>
      </c>
      <c r="BA14" s="298">
        <f t="shared" ref="BA14:BA17" si="23">$P14*(1+$Q14)*(AZ14)</f>
        <v>0</v>
      </c>
      <c r="BB14" s="297">
        <v>0</v>
      </c>
      <c r="BC14" s="298">
        <f t="shared" ref="BC14:BC17" si="24">$P14*(1+$Q14)*(BB14)*$R14</f>
        <v>0</v>
      </c>
      <c r="BD14" s="297">
        <v>0</v>
      </c>
      <c r="BE14" s="298">
        <f t="shared" ref="BE14:BE17" si="25">$P14*(1+$Q14)*(BD14)*($R14^2)</f>
        <v>0</v>
      </c>
      <c r="BF14" s="297">
        <v>0</v>
      </c>
      <c r="BG14" s="298">
        <f t="shared" ref="BG14:BG17" si="26">$P14*(1+$Q14)*(BF14)*($R14^3)</f>
        <v>0</v>
      </c>
      <c r="BH14" s="297">
        <v>0</v>
      </c>
      <c r="BI14" s="298">
        <f t="shared" ref="BI14:BI17" si="27">$P14*(1+$Q14)*(BH14)*($R14^4)</f>
        <v>0</v>
      </c>
      <c r="BJ14" s="299">
        <f t="shared" ref="BJ14:BJ17" si="28">BA14+BC14+BE14+BG14+BI14</f>
        <v>0</v>
      </c>
      <c r="BK14" s="300">
        <v>0</v>
      </c>
      <c r="BL14" s="301">
        <f t="shared" ref="BL14:BL17" si="29">$P14*(1+$Q14)*(BK14)</f>
        <v>0</v>
      </c>
      <c r="BM14" s="300">
        <v>0</v>
      </c>
      <c r="BN14" s="301">
        <f t="shared" ref="BN14:BN17" si="30">$P14*(1+$Q14)*(BM14)*$R14</f>
        <v>0</v>
      </c>
      <c r="BO14" s="300">
        <v>0</v>
      </c>
      <c r="BP14" s="301">
        <f t="shared" ref="BP14:BP17" si="31">$P14*(1+$Q14)*(BO14)*($R14^2)</f>
        <v>0</v>
      </c>
      <c r="BQ14" s="300">
        <v>0</v>
      </c>
      <c r="BR14" s="301">
        <f t="shared" ref="BR14:BR17" si="32">$P14*(1+$Q14)*(BQ14)*($R14^3)</f>
        <v>0</v>
      </c>
      <c r="BS14" s="300">
        <v>0</v>
      </c>
      <c r="BT14" s="301">
        <f t="shared" ref="BT14:BT17" si="33">$P14*(1+$Q14)*(BS14)*($R14^4)</f>
        <v>0</v>
      </c>
      <c r="BU14" s="539">
        <f t="shared" ref="BU14:BU17" si="34">BL14+BN14+BP14+BR14+BT14</f>
        <v>0</v>
      </c>
      <c r="BV14" s="540">
        <f t="shared" ref="BV14:BV17" si="35">T14+AE14+AP14+BA14+BL14</f>
        <v>0</v>
      </c>
      <c r="BW14" s="540">
        <f t="shared" ref="BW14:BW17" si="36">V14+AG14+AR14+BC14+BN14</f>
        <v>0</v>
      </c>
      <c r="BX14" s="540">
        <f t="shared" ref="BX14:BX17" si="37">X14+AI14+AT14+BE14+BP14</f>
        <v>0</v>
      </c>
      <c r="BY14" s="540">
        <f t="shared" ref="BY14:BY17" si="38">Z14+AK14+AV14+BG14+BR14</f>
        <v>0</v>
      </c>
      <c r="BZ14" s="540">
        <f t="shared" ref="BZ14:BZ17" si="39">AB14+AM14+AX14+BI14+BT14</f>
        <v>0</v>
      </c>
      <c r="CA14" s="321">
        <f t="shared" si="2"/>
        <v>0</v>
      </c>
    </row>
    <row r="15" spans="1:79" ht="15" customHeight="1">
      <c r="C15" s="122">
        <f t="shared" si="3"/>
        <v>0</v>
      </c>
      <c r="D15" s="70"/>
      <c r="E15" s="634" t="s">
        <v>337</v>
      </c>
      <c r="F15" s="634"/>
      <c r="G15" s="634"/>
      <c r="H15" s="634"/>
      <c r="I15" s="634"/>
      <c r="J15" s="634"/>
      <c r="K15" s="634"/>
      <c r="L15" s="634"/>
      <c r="M15" s="634"/>
      <c r="N15" s="634"/>
      <c r="O15" s="634"/>
      <c r="P15" s="123">
        <v>0</v>
      </c>
      <c r="Q15" s="124">
        <f t="shared" si="4"/>
        <v>0</v>
      </c>
      <c r="R15" s="71">
        <f t="shared" si="5"/>
        <v>0</v>
      </c>
      <c r="S15" s="288">
        <v>0</v>
      </c>
      <c r="T15" s="289">
        <f t="shared" si="6"/>
        <v>0</v>
      </c>
      <c r="U15" s="288">
        <v>0</v>
      </c>
      <c r="V15" s="289">
        <f t="shared" si="7"/>
        <v>0</v>
      </c>
      <c r="W15" s="288">
        <v>0</v>
      </c>
      <c r="X15" s="289">
        <f t="shared" si="8"/>
        <v>0</v>
      </c>
      <c r="Y15" s="288">
        <v>0</v>
      </c>
      <c r="Z15" s="289">
        <f t="shared" si="9"/>
        <v>0</v>
      </c>
      <c r="AA15" s="288">
        <v>0</v>
      </c>
      <c r="AB15" s="289">
        <f t="shared" si="10"/>
        <v>0</v>
      </c>
      <c r="AC15" s="290">
        <f>T15+V15+X15+Z15+AB15</f>
        <v>0</v>
      </c>
      <c r="AD15" s="291">
        <v>0</v>
      </c>
      <c r="AE15" s="292">
        <f t="shared" si="11"/>
        <v>0</v>
      </c>
      <c r="AF15" s="291">
        <v>0</v>
      </c>
      <c r="AG15" s="292">
        <f t="shared" si="12"/>
        <v>0</v>
      </c>
      <c r="AH15" s="291">
        <v>0</v>
      </c>
      <c r="AI15" s="292">
        <f t="shared" si="13"/>
        <v>0</v>
      </c>
      <c r="AJ15" s="291">
        <v>0</v>
      </c>
      <c r="AK15" s="292">
        <f t="shared" si="14"/>
        <v>0</v>
      </c>
      <c r="AL15" s="291">
        <v>0</v>
      </c>
      <c r="AM15" s="292">
        <f t="shared" si="15"/>
        <v>0</v>
      </c>
      <c r="AN15" s="293">
        <f t="shared" si="16"/>
        <v>0</v>
      </c>
      <c r="AO15" s="294">
        <v>0</v>
      </c>
      <c r="AP15" s="295">
        <f t="shared" si="17"/>
        <v>0</v>
      </c>
      <c r="AQ15" s="294">
        <v>0</v>
      </c>
      <c r="AR15" s="295">
        <f t="shared" si="18"/>
        <v>0</v>
      </c>
      <c r="AS15" s="294">
        <v>0</v>
      </c>
      <c r="AT15" s="295">
        <f t="shared" si="19"/>
        <v>0</v>
      </c>
      <c r="AU15" s="294">
        <v>0</v>
      </c>
      <c r="AV15" s="295">
        <f t="shared" si="20"/>
        <v>0</v>
      </c>
      <c r="AW15" s="294">
        <v>0</v>
      </c>
      <c r="AX15" s="295">
        <f t="shared" si="21"/>
        <v>0</v>
      </c>
      <c r="AY15" s="296">
        <f t="shared" si="22"/>
        <v>0</v>
      </c>
      <c r="AZ15" s="297">
        <v>0</v>
      </c>
      <c r="BA15" s="298">
        <f t="shared" si="23"/>
        <v>0</v>
      </c>
      <c r="BB15" s="297">
        <v>0</v>
      </c>
      <c r="BC15" s="298">
        <f t="shared" si="24"/>
        <v>0</v>
      </c>
      <c r="BD15" s="297">
        <v>0</v>
      </c>
      <c r="BE15" s="298">
        <f t="shared" si="25"/>
        <v>0</v>
      </c>
      <c r="BF15" s="297">
        <v>0</v>
      </c>
      <c r="BG15" s="298">
        <f t="shared" si="26"/>
        <v>0</v>
      </c>
      <c r="BH15" s="297">
        <v>0</v>
      </c>
      <c r="BI15" s="298">
        <f t="shared" si="27"/>
        <v>0</v>
      </c>
      <c r="BJ15" s="299">
        <f t="shared" si="28"/>
        <v>0</v>
      </c>
      <c r="BK15" s="300">
        <v>0</v>
      </c>
      <c r="BL15" s="301">
        <f t="shared" si="29"/>
        <v>0</v>
      </c>
      <c r="BM15" s="300">
        <v>0</v>
      </c>
      <c r="BN15" s="301">
        <f t="shared" si="30"/>
        <v>0</v>
      </c>
      <c r="BO15" s="300">
        <v>0</v>
      </c>
      <c r="BP15" s="301">
        <f t="shared" si="31"/>
        <v>0</v>
      </c>
      <c r="BQ15" s="300">
        <v>0</v>
      </c>
      <c r="BR15" s="301">
        <f t="shared" si="32"/>
        <v>0</v>
      </c>
      <c r="BS15" s="300">
        <v>0</v>
      </c>
      <c r="BT15" s="301">
        <f t="shared" si="33"/>
        <v>0</v>
      </c>
      <c r="BU15" s="539">
        <f t="shared" si="34"/>
        <v>0</v>
      </c>
      <c r="BV15" s="540">
        <f t="shared" si="35"/>
        <v>0</v>
      </c>
      <c r="BW15" s="540">
        <f t="shared" si="36"/>
        <v>0</v>
      </c>
      <c r="BX15" s="540">
        <f t="shared" si="37"/>
        <v>0</v>
      </c>
      <c r="BY15" s="540">
        <f t="shared" si="38"/>
        <v>0</v>
      </c>
      <c r="BZ15" s="540">
        <f t="shared" si="39"/>
        <v>0</v>
      </c>
      <c r="CA15" s="321">
        <f t="shared" si="2"/>
        <v>0</v>
      </c>
    </row>
    <row r="16" spans="1:79" ht="15" customHeight="1">
      <c r="C16" s="122">
        <f t="shared" si="3"/>
        <v>0</v>
      </c>
      <c r="D16" s="70"/>
      <c r="E16" s="634" t="s">
        <v>337</v>
      </c>
      <c r="F16" s="634"/>
      <c r="G16" s="634"/>
      <c r="H16" s="634"/>
      <c r="I16" s="634"/>
      <c r="J16" s="634"/>
      <c r="K16" s="634"/>
      <c r="L16" s="634"/>
      <c r="M16" s="634"/>
      <c r="N16" s="634"/>
      <c r="O16" s="634"/>
      <c r="P16" s="123">
        <v>0</v>
      </c>
      <c r="Q16" s="124">
        <f t="shared" si="4"/>
        <v>0</v>
      </c>
      <c r="R16" s="71">
        <f t="shared" si="5"/>
        <v>0</v>
      </c>
      <c r="S16" s="288">
        <v>0</v>
      </c>
      <c r="T16" s="289">
        <f t="shared" si="6"/>
        <v>0</v>
      </c>
      <c r="U16" s="288">
        <v>0</v>
      </c>
      <c r="V16" s="289">
        <f t="shared" si="7"/>
        <v>0</v>
      </c>
      <c r="W16" s="288">
        <v>0</v>
      </c>
      <c r="X16" s="289">
        <f t="shared" si="8"/>
        <v>0</v>
      </c>
      <c r="Y16" s="288">
        <v>0</v>
      </c>
      <c r="Z16" s="289">
        <f t="shared" si="9"/>
        <v>0</v>
      </c>
      <c r="AA16" s="288">
        <v>0</v>
      </c>
      <c r="AB16" s="289">
        <f t="shared" si="10"/>
        <v>0</v>
      </c>
      <c r="AC16" s="290">
        <f>T16+V16+X16+Z16+AB16</f>
        <v>0</v>
      </c>
      <c r="AD16" s="291">
        <v>0</v>
      </c>
      <c r="AE16" s="292">
        <f t="shared" si="11"/>
        <v>0</v>
      </c>
      <c r="AF16" s="291">
        <v>0</v>
      </c>
      <c r="AG16" s="292">
        <f t="shared" si="12"/>
        <v>0</v>
      </c>
      <c r="AH16" s="291">
        <v>0</v>
      </c>
      <c r="AI16" s="292">
        <f t="shared" si="13"/>
        <v>0</v>
      </c>
      <c r="AJ16" s="291">
        <v>0</v>
      </c>
      <c r="AK16" s="292">
        <f t="shared" si="14"/>
        <v>0</v>
      </c>
      <c r="AL16" s="291">
        <v>0</v>
      </c>
      <c r="AM16" s="292">
        <f t="shared" si="15"/>
        <v>0</v>
      </c>
      <c r="AN16" s="293">
        <f t="shared" si="16"/>
        <v>0</v>
      </c>
      <c r="AO16" s="294">
        <v>0</v>
      </c>
      <c r="AP16" s="295">
        <f t="shared" si="17"/>
        <v>0</v>
      </c>
      <c r="AQ16" s="294">
        <v>0</v>
      </c>
      <c r="AR16" s="295">
        <f t="shared" si="18"/>
        <v>0</v>
      </c>
      <c r="AS16" s="294">
        <v>0</v>
      </c>
      <c r="AT16" s="295">
        <f t="shared" si="19"/>
        <v>0</v>
      </c>
      <c r="AU16" s="294">
        <v>0</v>
      </c>
      <c r="AV16" s="295">
        <f t="shared" si="20"/>
        <v>0</v>
      </c>
      <c r="AW16" s="294">
        <v>0</v>
      </c>
      <c r="AX16" s="295">
        <f t="shared" si="21"/>
        <v>0</v>
      </c>
      <c r="AY16" s="296">
        <f t="shared" si="22"/>
        <v>0</v>
      </c>
      <c r="AZ16" s="297">
        <v>0</v>
      </c>
      <c r="BA16" s="298">
        <f t="shared" si="23"/>
        <v>0</v>
      </c>
      <c r="BB16" s="297">
        <v>0</v>
      </c>
      <c r="BC16" s="298">
        <f t="shared" si="24"/>
        <v>0</v>
      </c>
      <c r="BD16" s="297">
        <v>0</v>
      </c>
      <c r="BE16" s="298">
        <f t="shared" si="25"/>
        <v>0</v>
      </c>
      <c r="BF16" s="297">
        <v>0</v>
      </c>
      <c r="BG16" s="298">
        <f t="shared" si="26"/>
        <v>0</v>
      </c>
      <c r="BH16" s="297">
        <v>0</v>
      </c>
      <c r="BI16" s="298">
        <f t="shared" si="27"/>
        <v>0</v>
      </c>
      <c r="BJ16" s="299">
        <f t="shared" si="28"/>
        <v>0</v>
      </c>
      <c r="BK16" s="300">
        <v>0</v>
      </c>
      <c r="BL16" s="301">
        <f t="shared" si="29"/>
        <v>0</v>
      </c>
      <c r="BM16" s="300">
        <v>0</v>
      </c>
      <c r="BN16" s="301">
        <f t="shared" si="30"/>
        <v>0</v>
      </c>
      <c r="BO16" s="300">
        <v>0</v>
      </c>
      <c r="BP16" s="301">
        <f t="shared" si="31"/>
        <v>0</v>
      </c>
      <c r="BQ16" s="300">
        <v>0</v>
      </c>
      <c r="BR16" s="301">
        <f t="shared" si="32"/>
        <v>0</v>
      </c>
      <c r="BS16" s="300">
        <v>0</v>
      </c>
      <c r="BT16" s="301">
        <f t="shared" si="33"/>
        <v>0</v>
      </c>
      <c r="BU16" s="539">
        <f t="shared" si="34"/>
        <v>0</v>
      </c>
      <c r="BV16" s="540">
        <f t="shared" si="35"/>
        <v>0</v>
      </c>
      <c r="BW16" s="540">
        <f t="shared" si="36"/>
        <v>0</v>
      </c>
      <c r="BX16" s="540">
        <f t="shared" si="37"/>
        <v>0</v>
      </c>
      <c r="BY16" s="540">
        <f t="shared" si="38"/>
        <v>0</v>
      </c>
      <c r="BZ16" s="540">
        <f t="shared" si="39"/>
        <v>0</v>
      </c>
      <c r="CA16" s="321">
        <f t="shared" si="2"/>
        <v>0</v>
      </c>
    </row>
    <row r="17" spans="1:79" ht="15" customHeight="1">
      <c r="C17" s="122">
        <f t="shared" si="3"/>
        <v>0</v>
      </c>
      <c r="D17" s="70"/>
      <c r="E17" s="634" t="s">
        <v>337</v>
      </c>
      <c r="F17" s="634"/>
      <c r="G17" s="634"/>
      <c r="H17" s="634"/>
      <c r="I17" s="634"/>
      <c r="J17" s="634"/>
      <c r="K17" s="634"/>
      <c r="L17" s="634"/>
      <c r="M17" s="634"/>
      <c r="N17" s="634"/>
      <c r="O17" s="634"/>
      <c r="P17" s="123">
        <v>0</v>
      </c>
      <c r="Q17" s="124">
        <f t="shared" si="4"/>
        <v>0</v>
      </c>
      <c r="R17" s="71">
        <f t="shared" si="5"/>
        <v>0</v>
      </c>
      <c r="S17" s="288">
        <v>0</v>
      </c>
      <c r="T17" s="289">
        <f t="shared" si="6"/>
        <v>0</v>
      </c>
      <c r="U17" s="288">
        <v>0</v>
      </c>
      <c r="V17" s="289">
        <f t="shared" si="7"/>
        <v>0</v>
      </c>
      <c r="W17" s="288">
        <v>0</v>
      </c>
      <c r="X17" s="289">
        <f t="shared" si="8"/>
        <v>0</v>
      </c>
      <c r="Y17" s="288">
        <v>0</v>
      </c>
      <c r="Z17" s="289">
        <f t="shared" si="9"/>
        <v>0</v>
      </c>
      <c r="AA17" s="288">
        <v>0</v>
      </c>
      <c r="AB17" s="289">
        <f t="shared" si="10"/>
        <v>0</v>
      </c>
      <c r="AC17" s="290">
        <f>T17+V17+X17+Z17+AB17</f>
        <v>0</v>
      </c>
      <c r="AD17" s="291">
        <v>0</v>
      </c>
      <c r="AE17" s="292">
        <f t="shared" si="11"/>
        <v>0</v>
      </c>
      <c r="AF17" s="291">
        <v>0</v>
      </c>
      <c r="AG17" s="292">
        <f t="shared" si="12"/>
        <v>0</v>
      </c>
      <c r="AH17" s="291">
        <v>0</v>
      </c>
      <c r="AI17" s="292">
        <f t="shared" si="13"/>
        <v>0</v>
      </c>
      <c r="AJ17" s="291">
        <v>0</v>
      </c>
      <c r="AK17" s="292">
        <f t="shared" si="14"/>
        <v>0</v>
      </c>
      <c r="AL17" s="291">
        <v>0</v>
      </c>
      <c r="AM17" s="292">
        <f t="shared" si="15"/>
        <v>0</v>
      </c>
      <c r="AN17" s="293">
        <f t="shared" si="16"/>
        <v>0</v>
      </c>
      <c r="AO17" s="294">
        <v>0</v>
      </c>
      <c r="AP17" s="295">
        <f t="shared" si="17"/>
        <v>0</v>
      </c>
      <c r="AQ17" s="294">
        <v>0</v>
      </c>
      <c r="AR17" s="295">
        <f t="shared" si="18"/>
        <v>0</v>
      </c>
      <c r="AS17" s="294">
        <v>0</v>
      </c>
      <c r="AT17" s="295">
        <f t="shared" si="19"/>
        <v>0</v>
      </c>
      <c r="AU17" s="294">
        <v>0</v>
      </c>
      <c r="AV17" s="295">
        <f t="shared" si="20"/>
        <v>0</v>
      </c>
      <c r="AW17" s="294">
        <v>0</v>
      </c>
      <c r="AX17" s="295">
        <f t="shared" si="21"/>
        <v>0</v>
      </c>
      <c r="AY17" s="296">
        <f t="shared" si="22"/>
        <v>0</v>
      </c>
      <c r="AZ17" s="297">
        <v>0</v>
      </c>
      <c r="BA17" s="298">
        <f t="shared" si="23"/>
        <v>0</v>
      </c>
      <c r="BB17" s="297">
        <v>0</v>
      </c>
      <c r="BC17" s="298">
        <f t="shared" si="24"/>
        <v>0</v>
      </c>
      <c r="BD17" s="297">
        <v>0</v>
      </c>
      <c r="BE17" s="298">
        <f t="shared" si="25"/>
        <v>0</v>
      </c>
      <c r="BF17" s="297">
        <v>0</v>
      </c>
      <c r="BG17" s="298">
        <f t="shared" si="26"/>
        <v>0</v>
      </c>
      <c r="BH17" s="297">
        <v>0</v>
      </c>
      <c r="BI17" s="298">
        <f t="shared" si="27"/>
        <v>0</v>
      </c>
      <c r="BJ17" s="299">
        <f t="shared" si="28"/>
        <v>0</v>
      </c>
      <c r="BK17" s="300">
        <v>0</v>
      </c>
      <c r="BL17" s="301">
        <f t="shared" si="29"/>
        <v>0</v>
      </c>
      <c r="BM17" s="300">
        <v>0</v>
      </c>
      <c r="BN17" s="301">
        <f t="shared" si="30"/>
        <v>0</v>
      </c>
      <c r="BO17" s="300">
        <v>0</v>
      </c>
      <c r="BP17" s="301">
        <f t="shared" si="31"/>
        <v>0</v>
      </c>
      <c r="BQ17" s="300">
        <v>0</v>
      </c>
      <c r="BR17" s="301">
        <f t="shared" si="32"/>
        <v>0</v>
      </c>
      <c r="BS17" s="300">
        <v>0</v>
      </c>
      <c r="BT17" s="301">
        <f t="shared" si="33"/>
        <v>0</v>
      </c>
      <c r="BU17" s="539">
        <f t="shared" si="34"/>
        <v>0</v>
      </c>
      <c r="BV17" s="540">
        <f t="shared" si="35"/>
        <v>0</v>
      </c>
      <c r="BW17" s="538">
        <f t="shared" si="36"/>
        <v>0</v>
      </c>
      <c r="BX17" s="540">
        <f t="shared" si="37"/>
        <v>0</v>
      </c>
      <c r="BY17" s="540">
        <f t="shared" si="38"/>
        <v>0</v>
      </c>
      <c r="BZ17" s="540">
        <f t="shared" si="39"/>
        <v>0</v>
      </c>
      <c r="CA17" s="541">
        <f t="shared" si="2"/>
        <v>0</v>
      </c>
    </row>
    <row r="18" spans="1:79" s="51" customFormat="1" ht="15" customHeight="1">
      <c r="A18" s="78"/>
      <c r="B18" s="78"/>
      <c r="C18" s="129"/>
      <c r="D18" s="9"/>
      <c r="E18" s="651"/>
      <c r="F18" s="651"/>
      <c r="G18" s="651"/>
      <c r="H18" s="651"/>
      <c r="I18" s="651"/>
      <c r="J18" s="651"/>
      <c r="K18" s="651"/>
      <c r="L18" s="651"/>
      <c r="M18" s="651"/>
      <c r="N18" s="652"/>
      <c r="O18" s="648" t="s">
        <v>286</v>
      </c>
      <c r="P18" s="649"/>
      <c r="Q18" s="649"/>
      <c r="R18" s="650"/>
      <c r="S18" s="681">
        <f>SUM(T13:T17)</f>
        <v>0</v>
      </c>
      <c r="T18" s="682"/>
      <c r="U18" s="681">
        <f>SUM(V13:V17)</f>
        <v>0</v>
      </c>
      <c r="V18" s="682"/>
      <c r="W18" s="681">
        <f>SUM(X13:X17)</f>
        <v>0</v>
      </c>
      <c r="X18" s="682"/>
      <c r="Y18" s="681">
        <f>SUM(Z13:Z17)</f>
        <v>0</v>
      </c>
      <c r="Z18" s="682"/>
      <c r="AA18" s="681">
        <f>SUM(AB13:AB17)</f>
        <v>0</v>
      </c>
      <c r="AB18" s="682"/>
      <c r="AC18" s="130">
        <f>SUM(S18:AB18)</f>
        <v>0</v>
      </c>
      <c r="AD18" s="681">
        <f>SUM(AE13:AE17)</f>
        <v>0</v>
      </c>
      <c r="AE18" s="682"/>
      <c r="AF18" s="681">
        <f>SUM(AG13:AG17)</f>
        <v>0</v>
      </c>
      <c r="AG18" s="682"/>
      <c r="AH18" s="681">
        <f>SUM(AI13:AI17)</f>
        <v>0</v>
      </c>
      <c r="AI18" s="682"/>
      <c r="AJ18" s="681">
        <f>SUM(AK13:AK17)</f>
        <v>0</v>
      </c>
      <c r="AK18" s="682"/>
      <c r="AL18" s="681">
        <f>SUM(AM13:AM17)</f>
        <v>0</v>
      </c>
      <c r="AM18" s="682"/>
      <c r="AN18" s="130">
        <f>SUM(AD18:AM18)</f>
        <v>0</v>
      </c>
      <c r="AO18" s="681">
        <f>SUM(AP13:AP17)</f>
        <v>0</v>
      </c>
      <c r="AP18" s="682"/>
      <c r="AQ18" s="681">
        <f>SUM(AR13:AR17)</f>
        <v>0</v>
      </c>
      <c r="AR18" s="682"/>
      <c r="AS18" s="681">
        <f>SUM(AT13:AT17)</f>
        <v>0</v>
      </c>
      <c r="AT18" s="682"/>
      <c r="AU18" s="681">
        <f>SUM(AV13:AV17)</f>
        <v>0</v>
      </c>
      <c r="AV18" s="682"/>
      <c r="AW18" s="681">
        <f>SUM(AX13:AX17)</f>
        <v>0</v>
      </c>
      <c r="AX18" s="682"/>
      <c r="AY18" s="130">
        <f>SUM(AO18:AX18)</f>
        <v>0</v>
      </c>
      <c r="AZ18" s="681">
        <f>SUM(BA13:BA17)</f>
        <v>0</v>
      </c>
      <c r="BA18" s="682"/>
      <c r="BB18" s="681">
        <f>SUM(BC13:BC17)</f>
        <v>0</v>
      </c>
      <c r="BC18" s="682"/>
      <c r="BD18" s="681">
        <f>SUM(BE13:BE17)</f>
        <v>0</v>
      </c>
      <c r="BE18" s="682"/>
      <c r="BF18" s="681">
        <f>SUM(BG13:BG17)</f>
        <v>0</v>
      </c>
      <c r="BG18" s="682"/>
      <c r="BH18" s="681">
        <f>SUM(BI13:BI17)</f>
        <v>0</v>
      </c>
      <c r="BI18" s="682"/>
      <c r="BJ18" s="130">
        <f>SUM(AZ18:BI18)</f>
        <v>0</v>
      </c>
      <c r="BK18" s="681">
        <f>SUM(BL13:BL17)</f>
        <v>0</v>
      </c>
      <c r="BL18" s="682"/>
      <c r="BM18" s="681">
        <f>SUM(BN13:BN17)</f>
        <v>0</v>
      </c>
      <c r="BN18" s="682"/>
      <c r="BO18" s="681">
        <f>SUM(BP13:BP17)</f>
        <v>0</v>
      </c>
      <c r="BP18" s="682"/>
      <c r="BQ18" s="681">
        <f>SUM(BR13:BR17)</f>
        <v>0</v>
      </c>
      <c r="BR18" s="682"/>
      <c r="BS18" s="681">
        <f>SUM(BT13:BT17)</f>
        <v>0</v>
      </c>
      <c r="BT18" s="682"/>
      <c r="BU18" s="130">
        <f>SUM(BK18:BT18)</f>
        <v>0</v>
      </c>
      <c r="BV18" s="537">
        <f t="shared" ref="BV18:BZ18" si="40">SUM(BV13:BV17)</f>
        <v>0</v>
      </c>
      <c r="BW18" s="537">
        <f t="shared" si="40"/>
        <v>0</v>
      </c>
      <c r="BX18" s="537">
        <f t="shared" si="40"/>
        <v>0</v>
      </c>
      <c r="BY18" s="537">
        <f t="shared" si="40"/>
        <v>0</v>
      </c>
      <c r="BZ18" s="537">
        <f t="shared" si="40"/>
        <v>0</v>
      </c>
      <c r="CA18" s="324">
        <f t="shared" si="2"/>
        <v>0</v>
      </c>
    </row>
    <row r="19" spans="1:79" s="51" customFormat="1" ht="15" customHeight="1">
      <c r="A19" s="78">
        <v>1000</v>
      </c>
      <c r="B19" s="78"/>
      <c r="C19" s="131" t="s">
        <v>46</v>
      </c>
      <c r="D19" s="79"/>
      <c r="E19" s="655"/>
      <c r="F19" s="584"/>
      <c r="G19" s="584"/>
      <c r="H19" s="584"/>
      <c r="I19" s="584"/>
      <c r="J19" s="584"/>
      <c r="K19" s="584"/>
      <c r="L19" s="584"/>
      <c r="M19" s="584"/>
      <c r="N19" s="584"/>
      <c r="O19" s="584"/>
      <c r="P19" s="584"/>
      <c r="Q19" s="584"/>
      <c r="R19" s="585"/>
      <c r="S19" s="132"/>
      <c r="T19" s="133"/>
      <c r="U19" s="132"/>
      <c r="V19" s="134"/>
      <c r="W19" s="132"/>
      <c r="X19" s="134"/>
      <c r="Y19" s="132"/>
      <c r="Z19" s="134"/>
      <c r="AA19" s="132"/>
      <c r="AB19" s="134"/>
      <c r="AC19" s="135"/>
      <c r="AD19" s="132"/>
      <c r="AE19" s="133"/>
      <c r="AF19" s="132"/>
      <c r="AG19" s="134"/>
      <c r="AH19" s="132"/>
      <c r="AI19" s="134"/>
      <c r="AJ19" s="132"/>
      <c r="AK19" s="134"/>
      <c r="AL19" s="132"/>
      <c r="AM19" s="134"/>
      <c r="AN19" s="135"/>
      <c r="AO19" s="132"/>
      <c r="AP19" s="133"/>
      <c r="AQ19" s="132"/>
      <c r="AR19" s="134"/>
      <c r="AS19" s="132"/>
      <c r="AT19" s="134"/>
      <c r="AU19" s="132"/>
      <c r="AV19" s="134"/>
      <c r="AW19" s="132"/>
      <c r="AX19" s="134"/>
      <c r="AY19" s="135"/>
      <c r="AZ19" s="132"/>
      <c r="BA19" s="133"/>
      <c r="BB19" s="132"/>
      <c r="BC19" s="134"/>
      <c r="BD19" s="132"/>
      <c r="BE19" s="134"/>
      <c r="BF19" s="132"/>
      <c r="BG19" s="134"/>
      <c r="BH19" s="132"/>
      <c r="BI19" s="134"/>
      <c r="BJ19" s="135"/>
      <c r="BK19" s="132"/>
      <c r="BL19" s="133"/>
      <c r="BM19" s="132"/>
      <c r="BN19" s="134"/>
      <c r="BO19" s="132"/>
      <c r="BP19" s="134"/>
      <c r="BQ19" s="132"/>
      <c r="BR19" s="134"/>
      <c r="BS19" s="132"/>
      <c r="BT19" s="134"/>
      <c r="BU19" s="135"/>
      <c r="BV19" s="325"/>
      <c r="BW19" s="325"/>
      <c r="BX19" s="325"/>
      <c r="BY19" s="325"/>
      <c r="BZ19" s="325"/>
      <c r="CA19" s="287"/>
    </row>
    <row r="20" spans="1:79" s="51" customFormat="1" ht="15" customHeight="1">
      <c r="A20" s="78"/>
      <c r="B20" s="78"/>
      <c r="C20" s="10" t="s">
        <v>178</v>
      </c>
      <c r="D20" s="70"/>
      <c r="E20" s="642"/>
      <c r="F20" s="654"/>
      <c r="G20" s="654"/>
      <c r="H20" s="654"/>
      <c r="I20" s="654"/>
      <c r="J20" s="654"/>
      <c r="K20" s="654"/>
      <c r="L20" s="654"/>
      <c r="M20" s="654"/>
      <c r="N20" s="654"/>
      <c r="O20" s="654"/>
      <c r="P20" s="11"/>
      <c r="Q20" s="95"/>
      <c r="R20" s="119"/>
      <c r="S20" s="132"/>
      <c r="T20" s="133"/>
      <c r="U20" s="132"/>
      <c r="V20" s="134"/>
      <c r="W20" s="132"/>
      <c r="X20" s="134"/>
      <c r="Y20" s="132"/>
      <c r="Z20" s="134"/>
      <c r="AA20" s="132"/>
      <c r="AB20" s="134"/>
      <c r="AC20" s="135"/>
      <c r="AD20" s="132"/>
      <c r="AE20" s="133"/>
      <c r="AF20" s="132"/>
      <c r="AG20" s="134"/>
      <c r="AH20" s="132"/>
      <c r="AI20" s="134"/>
      <c r="AJ20" s="132"/>
      <c r="AK20" s="134"/>
      <c r="AL20" s="132"/>
      <c r="AM20" s="134"/>
      <c r="AN20" s="135"/>
      <c r="AO20" s="132"/>
      <c r="AP20" s="133"/>
      <c r="AQ20" s="132"/>
      <c r="AR20" s="134"/>
      <c r="AS20" s="132"/>
      <c r="AT20" s="134"/>
      <c r="AU20" s="132"/>
      <c r="AV20" s="134"/>
      <c r="AW20" s="132"/>
      <c r="AX20" s="134"/>
      <c r="AY20" s="135"/>
      <c r="AZ20" s="132"/>
      <c r="BA20" s="133"/>
      <c r="BB20" s="132"/>
      <c r="BC20" s="134"/>
      <c r="BD20" s="132"/>
      <c r="BE20" s="134"/>
      <c r="BF20" s="132"/>
      <c r="BG20" s="134"/>
      <c r="BH20" s="132"/>
      <c r="BI20" s="134"/>
      <c r="BJ20" s="135"/>
      <c r="BK20" s="132"/>
      <c r="BL20" s="133"/>
      <c r="BM20" s="132"/>
      <c r="BN20" s="134"/>
      <c r="BO20" s="132"/>
      <c r="BP20" s="134"/>
      <c r="BQ20" s="132"/>
      <c r="BR20" s="134"/>
      <c r="BS20" s="132"/>
      <c r="BT20" s="134"/>
      <c r="BU20" s="135"/>
      <c r="BV20" s="325"/>
      <c r="BW20" s="325"/>
      <c r="BX20" s="325"/>
      <c r="BY20" s="325"/>
      <c r="BZ20" s="325"/>
      <c r="CA20" s="287"/>
    </row>
    <row r="21" spans="1:79" s="51" customFormat="1" ht="15" customHeight="1">
      <c r="A21" s="78"/>
      <c r="B21" s="78"/>
      <c r="C21" s="122">
        <f t="shared" ref="C21:C27" si="41">S21+U21+W21+Y21+AA21+AD21+AF21+AH21+AJ21+AL21+AO21+AQ21+AS21+AU21+AW21+AZ21+BB21+BD21+BF21+BH21+BK21+BM21+BO21+BQ21+BS21</f>
        <v>0</v>
      </c>
      <c r="D21" s="70"/>
      <c r="E21" s="634" t="s">
        <v>337</v>
      </c>
      <c r="F21" s="634"/>
      <c r="G21" s="634"/>
      <c r="H21" s="634"/>
      <c r="I21" s="634"/>
      <c r="J21" s="634"/>
      <c r="K21" s="634"/>
      <c r="L21" s="634"/>
      <c r="M21" s="634"/>
      <c r="N21" s="634"/>
      <c r="O21" s="634"/>
      <c r="P21" s="123">
        <v>0</v>
      </c>
      <c r="Q21" s="124">
        <f t="shared" ref="Q21:Q27" si="42">VLOOKUP(E21,Leave_Benefits,2,0)</f>
        <v>0</v>
      </c>
      <c r="R21" s="71">
        <f t="shared" ref="R21:R27" si="43">VLOOKUP(E21,Leave_Benefits,4,0)</f>
        <v>0</v>
      </c>
      <c r="S21" s="125">
        <v>0</v>
      </c>
      <c r="T21" s="126">
        <f>$P21*(1+$Q21)*(S21)</f>
        <v>0</v>
      </c>
      <c r="U21" s="125">
        <v>0</v>
      </c>
      <c r="V21" s="126">
        <f>$P21*(1+$Q21)*(U21)*$R21</f>
        <v>0</v>
      </c>
      <c r="W21" s="125">
        <v>0</v>
      </c>
      <c r="X21" s="126">
        <f>$P21*(1+$Q21)*(W21)*($R21^2)</f>
        <v>0</v>
      </c>
      <c r="Y21" s="125">
        <v>0</v>
      </c>
      <c r="Z21" s="126">
        <f>$P21*(1+$Q21)*(Y21)*($R21^3)</f>
        <v>0</v>
      </c>
      <c r="AA21" s="125">
        <v>0</v>
      </c>
      <c r="AB21" s="126">
        <f>$P21*(1+$Q21)*(AA21)*($R21^4)</f>
        <v>0</v>
      </c>
      <c r="AC21" s="127">
        <f t="shared" ref="AC21:AC27" si="44">T21+V21+X21+Z21+AB21</f>
        <v>0</v>
      </c>
      <c r="AD21" s="291">
        <v>0</v>
      </c>
      <c r="AE21" s="292">
        <f>$P21*(1+$Q21)*(AD21)</f>
        <v>0</v>
      </c>
      <c r="AF21" s="291">
        <v>0</v>
      </c>
      <c r="AG21" s="292">
        <f>$P21*(1+$Q21)*(AF21)*$R21</f>
        <v>0</v>
      </c>
      <c r="AH21" s="291">
        <v>0</v>
      </c>
      <c r="AI21" s="292">
        <f>$P21*(1+$Q21)*(AH21)*($R21^2)</f>
        <v>0</v>
      </c>
      <c r="AJ21" s="291">
        <v>0</v>
      </c>
      <c r="AK21" s="292">
        <f>$P21*(1+$Q21)*(AJ21)*($R21^3)</f>
        <v>0</v>
      </c>
      <c r="AL21" s="291">
        <v>0</v>
      </c>
      <c r="AM21" s="292">
        <f>$P21*(1+$Q21)*(AL21)*($R21^4)</f>
        <v>0</v>
      </c>
      <c r="AN21" s="293">
        <f t="shared" ref="AN21:AN27" si="45">AE21+AG21+AI21+AK21+AM21</f>
        <v>0</v>
      </c>
      <c r="AO21" s="294">
        <v>0</v>
      </c>
      <c r="AP21" s="295">
        <f>$P21*(1+$Q21)*(AO21)</f>
        <v>0</v>
      </c>
      <c r="AQ21" s="294">
        <v>0</v>
      </c>
      <c r="AR21" s="295">
        <f>$P21*(1+$Q21)*(AQ21)*$R21</f>
        <v>0</v>
      </c>
      <c r="AS21" s="294">
        <v>0</v>
      </c>
      <c r="AT21" s="295">
        <f>$P21*(1+$Q21)*(AS21)*($R21^2)</f>
        <v>0</v>
      </c>
      <c r="AU21" s="294">
        <v>0</v>
      </c>
      <c r="AV21" s="295">
        <f>$P21*(1+$Q21)*(AU21)*($R21^3)</f>
        <v>0</v>
      </c>
      <c r="AW21" s="294">
        <v>0</v>
      </c>
      <c r="AX21" s="295">
        <f>$P21*(1+$Q21)*(AW21)*($R21^4)</f>
        <v>0</v>
      </c>
      <c r="AY21" s="296">
        <f t="shared" ref="AY21:AY27" si="46">AP21+AR21+AT21+AV21+AX21</f>
        <v>0</v>
      </c>
      <c r="AZ21" s="297">
        <v>0</v>
      </c>
      <c r="BA21" s="298">
        <f>$P21*(1+$Q21)*(AZ21)</f>
        <v>0</v>
      </c>
      <c r="BB21" s="297">
        <v>0</v>
      </c>
      <c r="BC21" s="298">
        <f>$P21*(1+$Q21)*(BB21)*$R21</f>
        <v>0</v>
      </c>
      <c r="BD21" s="297">
        <v>0</v>
      </c>
      <c r="BE21" s="298">
        <f>$P21*(1+$Q21)*(BD21)*($R21^2)</f>
        <v>0</v>
      </c>
      <c r="BF21" s="297">
        <v>0</v>
      </c>
      <c r="BG21" s="298">
        <f>$P21*(1+$Q21)*(BF21)*($R21^3)</f>
        <v>0</v>
      </c>
      <c r="BH21" s="297">
        <v>0</v>
      </c>
      <c r="BI21" s="298">
        <f>$P21*(1+$Q21)*(BH21)*($R21^4)</f>
        <v>0</v>
      </c>
      <c r="BJ21" s="299">
        <f>BA21+BC21+BE21+BG21+BI21</f>
        <v>0</v>
      </c>
      <c r="BK21" s="300">
        <v>0</v>
      </c>
      <c r="BL21" s="301">
        <f>$P21*(1+$Q21)*(BK21)</f>
        <v>0</v>
      </c>
      <c r="BM21" s="300">
        <v>0</v>
      </c>
      <c r="BN21" s="301">
        <f>$P21*(1+$Q21)*(BM21)*$R21</f>
        <v>0</v>
      </c>
      <c r="BO21" s="300">
        <v>0</v>
      </c>
      <c r="BP21" s="301">
        <f>$P21*(1+$Q21)*(BO21)*($R21^2)</f>
        <v>0</v>
      </c>
      <c r="BQ21" s="300">
        <v>0</v>
      </c>
      <c r="BR21" s="301">
        <f>$P21*(1+$Q21)*(BQ21)*($R21^3)</f>
        <v>0</v>
      </c>
      <c r="BS21" s="300">
        <v>0</v>
      </c>
      <c r="BT21" s="301">
        <f>$P21*(1+$Q21)*(BS21)*($R21^4)</f>
        <v>0</v>
      </c>
      <c r="BU21" s="302">
        <f t="shared" ref="BU21:BU27" si="47">BL21+BN21+BP21+BR21+BT21</f>
        <v>0</v>
      </c>
      <c r="BV21" s="320">
        <f>T21+AE21+AP21+BA21+BL21</f>
        <v>0</v>
      </c>
      <c r="BW21" s="320">
        <f>V21+AG21+AR21+BC21+BN21</f>
        <v>0</v>
      </c>
      <c r="BX21" s="320">
        <f>X21+AI21+AT21+BE21+BP21</f>
        <v>0</v>
      </c>
      <c r="BY21" s="320">
        <f>Z21+AK21+AV21+BG21+BR21</f>
        <v>0</v>
      </c>
      <c r="BZ21" s="320">
        <f>AB21+AM21+AX21+BI21+BT21</f>
        <v>0</v>
      </c>
      <c r="CA21" s="327">
        <f t="shared" ref="CA21:CA27" si="48">SUM(BV21:BZ21)</f>
        <v>0</v>
      </c>
    </row>
    <row r="22" spans="1:79" s="51" customFormat="1" ht="15" customHeight="1">
      <c r="A22" s="78"/>
      <c r="B22" s="78"/>
      <c r="C22" s="122">
        <f t="shared" si="41"/>
        <v>0</v>
      </c>
      <c r="D22" s="70"/>
      <c r="E22" s="634" t="s">
        <v>337</v>
      </c>
      <c r="F22" s="634"/>
      <c r="G22" s="634"/>
      <c r="H22" s="634"/>
      <c r="I22" s="634"/>
      <c r="J22" s="634"/>
      <c r="K22" s="634"/>
      <c r="L22" s="634"/>
      <c r="M22" s="634"/>
      <c r="N22" s="634"/>
      <c r="O22" s="634"/>
      <c r="P22" s="123">
        <v>0</v>
      </c>
      <c r="Q22" s="124">
        <f t="shared" si="42"/>
        <v>0</v>
      </c>
      <c r="R22" s="71">
        <f t="shared" si="43"/>
        <v>0</v>
      </c>
      <c r="S22" s="125">
        <v>0</v>
      </c>
      <c r="T22" s="126">
        <f t="shared" ref="T22:T25" si="49">$P22*(1+$Q22)*(S22)</f>
        <v>0</v>
      </c>
      <c r="U22" s="125">
        <v>0</v>
      </c>
      <c r="V22" s="126">
        <f t="shared" ref="V22:V25" si="50">$P22*(1+$Q22)*(U22)*$R22</f>
        <v>0</v>
      </c>
      <c r="W22" s="125">
        <v>0</v>
      </c>
      <c r="X22" s="126">
        <f t="shared" ref="X22:X25" si="51">$P22*(1+$Q22)*(W22)*($R22^2)</f>
        <v>0</v>
      </c>
      <c r="Y22" s="125">
        <v>0</v>
      </c>
      <c r="Z22" s="126">
        <f t="shared" ref="Z22:Z25" si="52">$P22*(1+$Q22)*(Y22)*($R22^3)</f>
        <v>0</v>
      </c>
      <c r="AA22" s="125">
        <v>0</v>
      </c>
      <c r="AB22" s="126">
        <f t="shared" ref="AB22:AB25" si="53">$P22*(1+$Q22)*(AA22)*($R22^4)</f>
        <v>0</v>
      </c>
      <c r="AC22" s="127">
        <f t="shared" si="44"/>
        <v>0</v>
      </c>
      <c r="AD22" s="291">
        <v>0</v>
      </c>
      <c r="AE22" s="292">
        <f t="shared" ref="AE22:AE27" si="54">$P22*(1+$Q22)*(AD22)</f>
        <v>0</v>
      </c>
      <c r="AF22" s="291">
        <v>0</v>
      </c>
      <c r="AG22" s="292">
        <f t="shared" ref="AG22:AG27" si="55">$P22*(1+$Q22)*(AF22)*$R22</f>
        <v>0</v>
      </c>
      <c r="AH22" s="291">
        <v>0</v>
      </c>
      <c r="AI22" s="292">
        <f t="shared" ref="AI22:AI27" si="56">$P22*(1+$Q22)*(AH22)*($R22^2)</f>
        <v>0</v>
      </c>
      <c r="AJ22" s="291">
        <v>0</v>
      </c>
      <c r="AK22" s="292">
        <f t="shared" ref="AK22:AK27" si="57">$P22*(1+$Q22)*(AJ22)*($R22^3)</f>
        <v>0</v>
      </c>
      <c r="AL22" s="291">
        <v>0</v>
      </c>
      <c r="AM22" s="292">
        <f t="shared" ref="AM22:AM27" si="58">$P22*(1+$Q22)*(AL22)*($R22^4)</f>
        <v>0</v>
      </c>
      <c r="AN22" s="293">
        <f t="shared" si="45"/>
        <v>0</v>
      </c>
      <c r="AO22" s="294">
        <v>0</v>
      </c>
      <c r="AP22" s="295">
        <f t="shared" ref="AP22:AP27" si="59">$P22*(1+$Q22)*(AO22)</f>
        <v>0</v>
      </c>
      <c r="AQ22" s="294">
        <v>0</v>
      </c>
      <c r="AR22" s="295">
        <f t="shared" ref="AR22:AR27" si="60">$P22*(1+$Q22)*(AQ22)*$R22</f>
        <v>0</v>
      </c>
      <c r="AS22" s="294">
        <v>0</v>
      </c>
      <c r="AT22" s="295">
        <f t="shared" ref="AT22:AT27" si="61">$P22*(1+$Q22)*(AS22)*($R22^2)</f>
        <v>0</v>
      </c>
      <c r="AU22" s="294">
        <v>0</v>
      </c>
      <c r="AV22" s="295">
        <f t="shared" ref="AV22:AV27" si="62">$P22*(1+$Q22)*(AU22)*($R22^3)</f>
        <v>0</v>
      </c>
      <c r="AW22" s="294">
        <v>0</v>
      </c>
      <c r="AX22" s="295">
        <f t="shared" ref="AX22:AX27" si="63">$P22*(1+$Q22)*(AW22)*($R22^4)</f>
        <v>0</v>
      </c>
      <c r="AY22" s="296">
        <f t="shared" si="46"/>
        <v>0</v>
      </c>
      <c r="AZ22" s="297">
        <v>0</v>
      </c>
      <c r="BA22" s="298">
        <f t="shared" ref="BA22:BA27" si="64">$P22*(1+$Q22)*(AZ22)</f>
        <v>0</v>
      </c>
      <c r="BB22" s="297">
        <v>0</v>
      </c>
      <c r="BC22" s="298">
        <f t="shared" ref="BC22:BC27" si="65">$P22*(1+$Q22)*(BB22)*$R22</f>
        <v>0</v>
      </c>
      <c r="BD22" s="297">
        <v>0</v>
      </c>
      <c r="BE22" s="298">
        <f t="shared" ref="BE22:BE27" si="66">$P22*(1+$Q22)*(BD22)*($R22^2)</f>
        <v>0</v>
      </c>
      <c r="BF22" s="297">
        <v>0</v>
      </c>
      <c r="BG22" s="298">
        <f t="shared" ref="BG22:BG27" si="67">$P22*(1+$Q22)*(BF22)*($R22^3)</f>
        <v>0</v>
      </c>
      <c r="BH22" s="297">
        <v>0</v>
      </c>
      <c r="BI22" s="298">
        <f t="shared" ref="BI22:BI27" si="68">$P22*(1+$Q22)*(BH22)*($R22^4)</f>
        <v>0</v>
      </c>
      <c r="BJ22" s="299">
        <f t="shared" ref="BJ22:BJ27" si="69">BA22+BC22+BE22+BG22+BI22</f>
        <v>0</v>
      </c>
      <c r="BK22" s="300">
        <v>0</v>
      </c>
      <c r="BL22" s="301">
        <f t="shared" ref="BL22:BL27" si="70">$P22*(1+$Q22)*(BK22)</f>
        <v>0</v>
      </c>
      <c r="BM22" s="300">
        <v>0</v>
      </c>
      <c r="BN22" s="301">
        <f t="shared" ref="BN22:BN27" si="71">$P22*(1+$Q22)*(BM22)*$R22</f>
        <v>0</v>
      </c>
      <c r="BO22" s="300">
        <v>0</v>
      </c>
      <c r="BP22" s="301">
        <f t="shared" ref="BP22:BP27" si="72">$P22*(1+$Q22)*(BO22)*($R22^2)</f>
        <v>0</v>
      </c>
      <c r="BQ22" s="300">
        <v>0</v>
      </c>
      <c r="BR22" s="301">
        <f t="shared" ref="BR22:BR27" si="73">$P22*(1+$Q22)*(BQ22)*($R22^3)</f>
        <v>0</v>
      </c>
      <c r="BS22" s="300">
        <v>0</v>
      </c>
      <c r="BT22" s="301">
        <f t="shared" ref="BT22:BT27" si="74">$P22*(1+$Q22)*(BS22)*($R22^4)</f>
        <v>0</v>
      </c>
      <c r="BU22" s="302">
        <f t="shared" si="47"/>
        <v>0</v>
      </c>
      <c r="BV22" s="320">
        <f t="shared" ref="BV22:BV27" si="75">T22+AE22+AP22+BA22+BL22</f>
        <v>0</v>
      </c>
      <c r="BW22" s="320">
        <f t="shared" ref="BW22:BW27" si="76">V22+AG22+AR22+BC22+BN22</f>
        <v>0</v>
      </c>
      <c r="BX22" s="320">
        <f t="shared" ref="BX22:BX27" si="77">X22+AI22+AT22+BE22+BP22</f>
        <v>0</v>
      </c>
      <c r="BY22" s="320">
        <f t="shared" ref="BY22:BY27" si="78">Z22+AK22+AV22+BG22+BR22</f>
        <v>0</v>
      </c>
      <c r="BZ22" s="320">
        <f t="shared" ref="BZ22:BZ27" si="79">AB22+AM22+AX22+BI22+BT22</f>
        <v>0</v>
      </c>
      <c r="CA22" s="327">
        <f t="shared" si="48"/>
        <v>0</v>
      </c>
    </row>
    <row r="23" spans="1:79" s="51" customFormat="1" ht="15" customHeight="1">
      <c r="A23" s="78"/>
      <c r="B23" s="78"/>
      <c r="C23" s="122">
        <f t="shared" si="41"/>
        <v>0</v>
      </c>
      <c r="D23" s="70"/>
      <c r="E23" s="634" t="s">
        <v>337</v>
      </c>
      <c r="F23" s="634"/>
      <c r="G23" s="634"/>
      <c r="H23" s="634"/>
      <c r="I23" s="634"/>
      <c r="J23" s="634"/>
      <c r="K23" s="634"/>
      <c r="L23" s="634"/>
      <c r="M23" s="634"/>
      <c r="N23" s="634"/>
      <c r="O23" s="634"/>
      <c r="P23" s="123">
        <v>0</v>
      </c>
      <c r="Q23" s="124">
        <f t="shared" si="42"/>
        <v>0</v>
      </c>
      <c r="R23" s="71">
        <f t="shared" si="43"/>
        <v>0</v>
      </c>
      <c r="S23" s="125">
        <v>0</v>
      </c>
      <c r="T23" s="126">
        <f t="shared" si="49"/>
        <v>0</v>
      </c>
      <c r="U23" s="125">
        <v>0</v>
      </c>
      <c r="V23" s="126">
        <f t="shared" si="50"/>
        <v>0</v>
      </c>
      <c r="W23" s="125">
        <v>0</v>
      </c>
      <c r="X23" s="126">
        <f t="shared" si="51"/>
        <v>0</v>
      </c>
      <c r="Y23" s="125">
        <v>0</v>
      </c>
      <c r="Z23" s="126">
        <f t="shared" si="52"/>
        <v>0</v>
      </c>
      <c r="AA23" s="125">
        <v>0</v>
      </c>
      <c r="AB23" s="126">
        <f t="shared" si="53"/>
        <v>0</v>
      </c>
      <c r="AC23" s="127">
        <f t="shared" si="44"/>
        <v>0</v>
      </c>
      <c r="AD23" s="291">
        <v>0</v>
      </c>
      <c r="AE23" s="292">
        <f t="shared" si="54"/>
        <v>0</v>
      </c>
      <c r="AF23" s="291">
        <v>0</v>
      </c>
      <c r="AG23" s="292">
        <f t="shared" si="55"/>
        <v>0</v>
      </c>
      <c r="AH23" s="291">
        <v>0</v>
      </c>
      <c r="AI23" s="292">
        <f t="shared" si="56"/>
        <v>0</v>
      </c>
      <c r="AJ23" s="291">
        <v>0</v>
      </c>
      <c r="AK23" s="292">
        <f t="shared" si="57"/>
        <v>0</v>
      </c>
      <c r="AL23" s="291">
        <v>0</v>
      </c>
      <c r="AM23" s="292">
        <f t="shared" si="58"/>
        <v>0</v>
      </c>
      <c r="AN23" s="293">
        <f t="shared" si="45"/>
        <v>0</v>
      </c>
      <c r="AO23" s="294">
        <v>0</v>
      </c>
      <c r="AP23" s="295">
        <f t="shared" si="59"/>
        <v>0</v>
      </c>
      <c r="AQ23" s="294">
        <v>0</v>
      </c>
      <c r="AR23" s="295">
        <f t="shared" si="60"/>
        <v>0</v>
      </c>
      <c r="AS23" s="294">
        <v>0</v>
      </c>
      <c r="AT23" s="295">
        <f t="shared" si="61"/>
        <v>0</v>
      </c>
      <c r="AU23" s="294">
        <v>0</v>
      </c>
      <c r="AV23" s="295">
        <f t="shared" si="62"/>
        <v>0</v>
      </c>
      <c r="AW23" s="294">
        <v>0</v>
      </c>
      <c r="AX23" s="295">
        <f t="shared" si="63"/>
        <v>0</v>
      </c>
      <c r="AY23" s="296">
        <f t="shared" si="46"/>
        <v>0</v>
      </c>
      <c r="AZ23" s="297">
        <v>0</v>
      </c>
      <c r="BA23" s="298">
        <f t="shared" si="64"/>
        <v>0</v>
      </c>
      <c r="BB23" s="297">
        <v>0</v>
      </c>
      <c r="BC23" s="298">
        <f t="shared" si="65"/>
        <v>0</v>
      </c>
      <c r="BD23" s="297">
        <v>0</v>
      </c>
      <c r="BE23" s="298">
        <f t="shared" si="66"/>
        <v>0</v>
      </c>
      <c r="BF23" s="297">
        <v>0</v>
      </c>
      <c r="BG23" s="298">
        <f t="shared" si="67"/>
        <v>0</v>
      </c>
      <c r="BH23" s="297">
        <v>0</v>
      </c>
      <c r="BI23" s="298">
        <f t="shared" si="68"/>
        <v>0</v>
      </c>
      <c r="BJ23" s="299">
        <f t="shared" si="69"/>
        <v>0</v>
      </c>
      <c r="BK23" s="300">
        <v>0</v>
      </c>
      <c r="BL23" s="301">
        <f t="shared" si="70"/>
        <v>0</v>
      </c>
      <c r="BM23" s="300">
        <v>0</v>
      </c>
      <c r="BN23" s="301">
        <f t="shared" si="71"/>
        <v>0</v>
      </c>
      <c r="BO23" s="300">
        <v>0</v>
      </c>
      <c r="BP23" s="301">
        <f t="shared" si="72"/>
        <v>0</v>
      </c>
      <c r="BQ23" s="300">
        <v>0</v>
      </c>
      <c r="BR23" s="301">
        <f t="shared" si="73"/>
        <v>0</v>
      </c>
      <c r="BS23" s="300">
        <v>0</v>
      </c>
      <c r="BT23" s="301">
        <f t="shared" si="74"/>
        <v>0</v>
      </c>
      <c r="BU23" s="302">
        <f t="shared" si="47"/>
        <v>0</v>
      </c>
      <c r="BV23" s="320">
        <f t="shared" si="75"/>
        <v>0</v>
      </c>
      <c r="BW23" s="320">
        <f t="shared" si="76"/>
        <v>0</v>
      </c>
      <c r="BX23" s="320">
        <f t="shared" si="77"/>
        <v>0</v>
      </c>
      <c r="BY23" s="320">
        <f t="shared" si="78"/>
        <v>0</v>
      </c>
      <c r="BZ23" s="320">
        <f t="shared" si="79"/>
        <v>0</v>
      </c>
      <c r="CA23" s="327">
        <f t="shared" si="48"/>
        <v>0</v>
      </c>
    </row>
    <row r="24" spans="1:79" s="51" customFormat="1" ht="15" customHeight="1">
      <c r="A24" s="78"/>
      <c r="B24" s="78"/>
      <c r="C24" s="122">
        <f t="shared" si="41"/>
        <v>0</v>
      </c>
      <c r="D24" s="70"/>
      <c r="E24" s="634" t="s">
        <v>337</v>
      </c>
      <c r="F24" s="634"/>
      <c r="G24" s="634"/>
      <c r="H24" s="634"/>
      <c r="I24" s="634"/>
      <c r="J24" s="634"/>
      <c r="K24" s="634"/>
      <c r="L24" s="634"/>
      <c r="M24" s="634"/>
      <c r="N24" s="634"/>
      <c r="O24" s="634"/>
      <c r="P24" s="123">
        <v>0</v>
      </c>
      <c r="Q24" s="124">
        <f t="shared" si="42"/>
        <v>0</v>
      </c>
      <c r="R24" s="71">
        <f t="shared" si="43"/>
        <v>0</v>
      </c>
      <c r="S24" s="125">
        <v>0</v>
      </c>
      <c r="T24" s="126">
        <f t="shared" si="49"/>
        <v>0</v>
      </c>
      <c r="U24" s="125">
        <v>0</v>
      </c>
      <c r="V24" s="126">
        <f t="shared" si="50"/>
        <v>0</v>
      </c>
      <c r="W24" s="125">
        <v>0</v>
      </c>
      <c r="X24" s="126">
        <f t="shared" si="51"/>
        <v>0</v>
      </c>
      <c r="Y24" s="125">
        <v>0</v>
      </c>
      <c r="Z24" s="126">
        <f t="shared" si="52"/>
        <v>0</v>
      </c>
      <c r="AA24" s="125">
        <v>0</v>
      </c>
      <c r="AB24" s="126">
        <f t="shared" si="53"/>
        <v>0</v>
      </c>
      <c r="AC24" s="127">
        <f t="shared" si="44"/>
        <v>0</v>
      </c>
      <c r="AD24" s="291">
        <v>0</v>
      </c>
      <c r="AE24" s="292">
        <f t="shared" si="54"/>
        <v>0</v>
      </c>
      <c r="AF24" s="291">
        <v>0</v>
      </c>
      <c r="AG24" s="292">
        <f t="shared" si="55"/>
        <v>0</v>
      </c>
      <c r="AH24" s="291">
        <v>0</v>
      </c>
      <c r="AI24" s="292">
        <f t="shared" si="56"/>
        <v>0</v>
      </c>
      <c r="AJ24" s="291">
        <v>0</v>
      </c>
      <c r="AK24" s="292">
        <f t="shared" si="57"/>
        <v>0</v>
      </c>
      <c r="AL24" s="291">
        <v>0</v>
      </c>
      <c r="AM24" s="292">
        <f t="shared" si="58"/>
        <v>0</v>
      </c>
      <c r="AN24" s="293">
        <f t="shared" si="45"/>
        <v>0</v>
      </c>
      <c r="AO24" s="294">
        <v>0</v>
      </c>
      <c r="AP24" s="295">
        <f t="shared" si="59"/>
        <v>0</v>
      </c>
      <c r="AQ24" s="294">
        <v>0</v>
      </c>
      <c r="AR24" s="295">
        <f t="shared" si="60"/>
        <v>0</v>
      </c>
      <c r="AS24" s="294">
        <v>0</v>
      </c>
      <c r="AT24" s="295">
        <f t="shared" si="61"/>
        <v>0</v>
      </c>
      <c r="AU24" s="294">
        <v>0</v>
      </c>
      <c r="AV24" s="295">
        <f t="shared" si="62"/>
        <v>0</v>
      </c>
      <c r="AW24" s="294">
        <v>0</v>
      </c>
      <c r="AX24" s="295">
        <f t="shared" si="63"/>
        <v>0</v>
      </c>
      <c r="AY24" s="296">
        <f t="shared" si="46"/>
        <v>0</v>
      </c>
      <c r="AZ24" s="297">
        <v>0</v>
      </c>
      <c r="BA24" s="298">
        <f t="shared" si="64"/>
        <v>0</v>
      </c>
      <c r="BB24" s="297">
        <v>0</v>
      </c>
      <c r="BC24" s="298">
        <f t="shared" si="65"/>
        <v>0</v>
      </c>
      <c r="BD24" s="297">
        <v>0</v>
      </c>
      <c r="BE24" s="298">
        <f t="shared" si="66"/>
        <v>0</v>
      </c>
      <c r="BF24" s="297">
        <v>0</v>
      </c>
      <c r="BG24" s="298">
        <f t="shared" si="67"/>
        <v>0</v>
      </c>
      <c r="BH24" s="297">
        <v>0</v>
      </c>
      <c r="BI24" s="298">
        <f t="shared" si="68"/>
        <v>0</v>
      </c>
      <c r="BJ24" s="299">
        <f t="shared" si="69"/>
        <v>0</v>
      </c>
      <c r="BK24" s="300">
        <v>0</v>
      </c>
      <c r="BL24" s="301">
        <f t="shared" si="70"/>
        <v>0</v>
      </c>
      <c r="BM24" s="300">
        <v>0</v>
      </c>
      <c r="BN24" s="301">
        <f t="shared" si="71"/>
        <v>0</v>
      </c>
      <c r="BO24" s="300">
        <v>0</v>
      </c>
      <c r="BP24" s="301">
        <f t="shared" si="72"/>
        <v>0</v>
      </c>
      <c r="BQ24" s="300">
        <v>0</v>
      </c>
      <c r="BR24" s="301">
        <f t="shared" si="73"/>
        <v>0</v>
      </c>
      <c r="BS24" s="300">
        <v>0</v>
      </c>
      <c r="BT24" s="301">
        <f t="shared" si="74"/>
        <v>0</v>
      </c>
      <c r="BU24" s="302">
        <f t="shared" si="47"/>
        <v>0</v>
      </c>
      <c r="BV24" s="320">
        <f t="shared" si="75"/>
        <v>0</v>
      </c>
      <c r="BW24" s="320">
        <f t="shared" si="76"/>
        <v>0</v>
      </c>
      <c r="BX24" s="320">
        <f t="shared" si="77"/>
        <v>0</v>
      </c>
      <c r="BY24" s="320">
        <f t="shared" si="78"/>
        <v>0</v>
      </c>
      <c r="BZ24" s="320">
        <f t="shared" si="79"/>
        <v>0</v>
      </c>
      <c r="CA24" s="327">
        <f t="shared" si="48"/>
        <v>0</v>
      </c>
    </row>
    <row r="25" spans="1:79" ht="15" customHeight="1">
      <c r="C25" s="122">
        <f t="shared" si="41"/>
        <v>0</v>
      </c>
      <c r="D25" s="70"/>
      <c r="E25" s="634" t="s">
        <v>337</v>
      </c>
      <c r="F25" s="634"/>
      <c r="G25" s="634"/>
      <c r="H25" s="634"/>
      <c r="I25" s="634"/>
      <c r="J25" s="634"/>
      <c r="K25" s="634"/>
      <c r="L25" s="634"/>
      <c r="M25" s="634"/>
      <c r="N25" s="634"/>
      <c r="O25" s="634"/>
      <c r="P25" s="123">
        <v>0</v>
      </c>
      <c r="Q25" s="124">
        <f t="shared" si="42"/>
        <v>0</v>
      </c>
      <c r="R25" s="71">
        <f t="shared" si="43"/>
        <v>0</v>
      </c>
      <c r="S25" s="125">
        <v>0</v>
      </c>
      <c r="T25" s="126">
        <f t="shared" si="49"/>
        <v>0</v>
      </c>
      <c r="U25" s="125">
        <v>0</v>
      </c>
      <c r="V25" s="126">
        <f t="shared" si="50"/>
        <v>0</v>
      </c>
      <c r="W25" s="125">
        <v>0</v>
      </c>
      <c r="X25" s="126">
        <f t="shared" si="51"/>
        <v>0</v>
      </c>
      <c r="Y25" s="125">
        <v>0</v>
      </c>
      <c r="Z25" s="126">
        <f t="shared" si="52"/>
        <v>0</v>
      </c>
      <c r="AA25" s="125">
        <v>0</v>
      </c>
      <c r="AB25" s="126">
        <f t="shared" si="53"/>
        <v>0</v>
      </c>
      <c r="AC25" s="127">
        <f t="shared" si="44"/>
        <v>0</v>
      </c>
      <c r="AD25" s="291">
        <v>0</v>
      </c>
      <c r="AE25" s="292">
        <f t="shared" si="54"/>
        <v>0</v>
      </c>
      <c r="AF25" s="291">
        <v>0</v>
      </c>
      <c r="AG25" s="292">
        <f t="shared" si="55"/>
        <v>0</v>
      </c>
      <c r="AH25" s="291">
        <v>0</v>
      </c>
      <c r="AI25" s="292">
        <f t="shared" si="56"/>
        <v>0</v>
      </c>
      <c r="AJ25" s="291">
        <v>0</v>
      </c>
      <c r="AK25" s="292">
        <f t="shared" si="57"/>
        <v>0</v>
      </c>
      <c r="AL25" s="291">
        <v>0</v>
      </c>
      <c r="AM25" s="292">
        <f t="shared" si="58"/>
        <v>0</v>
      </c>
      <c r="AN25" s="293">
        <f t="shared" si="45"/>
        <v>0</v>
      </c>
      <c r="AO25" s="294">
        <v>0</v>
      </c>
      <c r="AP25" s="295">
        <f t="shared" si="59"/>
        <v>0</v>
      </c>
      <c r="AQ25" s="294">
        <v>0</v>
      </c>
      <c r="AR25" s="295">
        <f t="shared" si="60"/>
        <v>0</v>
      </c>
      <c r="AS25" s="294">
        <v>0</v>
      </c>
      <c r="AT25" s="295">
        <f t="shared" si="61"/>
        <v>0</v>
      </c>
      <c r="AU25" s="294">
        <v>0</v>
      </c>
      <c r="AV25" s="295">
        <f t="shared" si="62"/>
        <v>0</v>
      </c>
      <c r="AW25" s="294">
        <v>0</v>
      </c>
      <c r="AX25" s="295">
        <f t="shared" si="63"/>
        <v>0</v>
      </c>
      <c r="AY25" s="296">
        <f t="shared" si="46"/>
        <v>0</v>
      </c>
      <c r="AZ25" s="297">
        <v>0</v>
      </c>
      <c r="BA25" s="298">
        <f t="shared" si="64"/>
        <v>0</v>
      </c>
      <c r="BB25" s="297">
        <v>0</v>
      </c>
      <c r="BC25" s="298">
        <f t="shared" si="65"/>
        <v>0</v>
      </c>
      <c r="BD25" s="297">
        <v>0</v>
      </c>
      <c r="BE25" s="298">
        <f t="shared" si="66"/>
        <v>0</v>
      </c>
      <c r="BF25" s="297">
        <v>0</v>
      </c>
      <c r="BG25" s="298">
        <f t="shared" si="67"/>
        <v>0</v>
      </c>
      <c r="BH25" s="297">
        <v>0</v>
      </c>
      <c r="BI25" s="298">
        <f t="shared" si="68"/>
        <v>0</v>
      </c>
      <c r="BJ25" s="299">
        <f t="shared" si="69"/>
        <v>0</v>
      </c>
      <c r="BK25" s="300">
        <v>0</v>
      </c>
      <c r="BL25" s="301">
        <f t="shared" si="70"/>
        <v>0</v>
      </c>
      <c r="BM25" s="300">
        <v>0</v>
      </c>
      <c r="BN25" s="301">
        <f t="shared" si="71"/>
        <v>0</v>
      </c>
      <c r="BO25" s="300">
        <v>0</v>
      </c>
      <c r="BP25" s="301">
        <f t="shared" si="72"/>
        <v>0</v>
      </c>
      <c r="BQ25" s="300">
        <v>0</v>
      </c>
      <c r="BR25" s="301">
        <f t="shared" si="73"/>
        <v>0</v>
      </c>
      <c r="BS25" s="300">
        <v>0</v>
      </c>
      <c r="BT25" s="301">
        <f t="shared" si="74"/>
        <v>0</v>
      </c>
      <c r="BU25" s="302">
        <f t="shared" si="47"/>
        <v>0</v>
      </c>
      <c r="BV25" s="320">
        <f t="shared" si="75"/>
        <v>0</v>
      </c>
      <c r="BW25" s="320">
        <f t="shared" si="76"/>
        <v>0</v>
      </c>
      <c r="BX25" s="320">
        <f t="shared" si="77"/>
        <v>0</v>
      </c>
      <c r="BY25" s="320">
        <f t="shared" si="78"/>
        <v>0</v>
      </c>
      <c r="BZ25" s="320">
        <f t="shared" si="79"/>
        <v>0</v>
      </c>
      <c r="CA25" s="327">
        <f t="shared" si="48"/>
        <v>0</v>
      </c>
    </row>
    <row r="26" spans="1:79" ht="15" customHeight="1">
      <c r="C26" s="122">
        <f t="shared" si="41"/>
        <v>0</v>
      </c>
      <c r="D26" s="48" t="s">
        <v>448</v>
      </c>
      <c r="E26" s="634" t="s">
        <v>434</v>
      </c>
      <c r="F26" s="634"/>
      <c r="G26" s="634"/>
      <c r="H26" s="634"/>
      <c r="I26" s="634"/>
      <c r="J26" s="634"/>
      <c r="K26" s="634"/>
      <c r="L26" s="634"/>
      <c r="M26" s="634"/>
      <c r="N26" s="634"/>
      <c r="O26" s="634"/>
      <c r="P26" s="123">
        <v>0</v>
      </c>
      <c r="Q26" s="124">
        <f t="shared" si="42"/>
        <v>6.2E-2</v>
      </c>
      <c r="R26" s="71">
        <f t="shared" si="43"/>
        <v>1</v>
      </c>
      <c r="S26" s="125">
        <v>0</v>
      </c>
      <c r="T26" s="126">
        <f t="shared" ref="T26:T27" si="80">$P26*(1+$Q26)*(S26)</f>
        <v>0</v>
      </c>
      <c r="U26" s="125">
        <v>0</v>
      </c>
      <c r="V26" s="126">
        <f t="shared" ref="V26:V27" si="81">$P26*(1+$Q26)*(U26)*$R26</f>
        <v>0</v>
      </c>
      <c r="W26" s="125">
        <v>0</v>
      </c>
      <c r="X26" s="126">
        <f t="shared" ref="X26:X27" si="82">$P26*(1+$Q26)*(W26)*($R26^2)</f>
        <v>0</v>
      </c>
      <c r="Y26" s="125">
        <v>0</v>
      </c>
      <c r="Z26" s="126">
        <f t="shared" ref="Z26:Z27" si="83">$P26*(1+$Q26)*(Y26)*($R26^3)</f>
        <v>0</v>
      </c>
      <c r="AA26" s="125">
        <v>0</v>
      </c>
      <c r="AB26" s="126">
        <f t="shared" ref="AB26:AB27" si="84">$P26*(1+$Q26)*(AA26)*($R26^4)</f>
        <v>0</v>
      </c>
      <c r="AC26" s="127">
        <f t="shared" si="44"/>
        <v>0</v>
      </c>
      <c r="AD26" s="291">
        <v>0</v>
      </c>
      <c r="AE26" s="292">
        <f t="shared" si="54"/>
        <v>0</v>
      </c>
      <c r="AF26" s="291">
        <v>0</v>
      </c>
      <c r="AG26" s="292">
        <f t="shared" si="55"/>
        <v>0</v>
      </c>
      <c r="AH26" s="291">
        <v>0</v>
      </c>
      <c r="AI26" s="292">
        <f t="shared" si="56"/>
        <v>0</v>
      </c>
      <c r="AJ26" s="291">
        <v>0</v>
      </c>
      <c r="AK26" s="292">
        <f t="shared" si="57"/>
        <v>0</v>
      </c>
      <c r="AL26" s="291">
        <v>0</v>
      </c>
      <c r="AM26" s="292">
        <f t="shared" si="58"/>
        <v>0</v>
      </c>
      <c r="AN26" s="293">
        <f t="shared" si="45"/>
        <v>0</v>
      </c>
      <c r="AO26" s="294">
        <v>0</v>
      </c>
      <c r="AP26" s="295">
        <f t="shared" si="59"/>
        <v>0</v>
      </c>
      <c r="AQ26" s="294">
        <v>0</v>
      </c>
      <c r="AR26" s="295">
        <f t="shared" si="60"/>
        <v>0</v>
      </c>
      <c r="AS26" s="294">
        <v>0</v>
      </c>
      <c r="AT26" s="295">
        <f t="shared" si="61"/>
        <v>0</v>
      </c>
      <c r="AU26" s="294">
        <v>0</v>
      </c>
      <c r="AV26" s="295">
        <f t="shared" si="62"/>
        <v>0</v>
      </c>
      <c r="AW26" s="294">
        <v>0</v>
      </c>
      <c r="AX26" s="295">
        <f t="shared" si="63"/>
        <v>0</v>
      </c>
      <c r="AY26" s="296">
        <f t="shared" si="46"/>
        <v>0</v>
      </c>
      <c r="AZ26" s="297">
        <v>0</v>
      </c>
      <c r="BA26" s="298">
        <f t="shared" si="64"/>
        <v>0</v>
      </c>
      <c r="BB26" s="297">
        <v>0</v>
      </c>
      <c r="BC26" s="298">
        <f t="shared" si="65"/>
        <v>0</v>
      </c>
      <c r="BD26" s="297">
        <v>0</v>
      </c>
      <c r="BE26" s="298">
        <f t="shared" si="66"/>
        <v>0</v>
      </c>
      <c r="BF26" s="297">
        <v>0</v>
      </c>
      <c r="BG26" s="298">
        <f t="shared" si="67"/>
        <v>0</v>
      </c>
      <c r="BH26" s="297">
        <v>0</v>
      </c>
      <c r="BI26" s="298">
        <f t="shared" si="68"/>
        <v>0</v>
      </c>
      <c r="BJ26" s="299">
        <f t="shared" si="69"/>
        <v>0</v>
      </c>
      <c r="BK26" s="300">
        <v>0</v>
      </c>
      <c r="BL26" s="301">
        <f t="shared" si="70"/>
        <v>0</v>
      </c>
      <c r="BM26" s="300">
        <v>0</v>
      </c>
      <c r="BN26" s="301">
        <f t="shared" si="71"/>
        <v>0</v>
      </c>
      <c r="BO26" s="300">
        <v>0</v>
      </c>
      <c r="BP26" s="301">
        <f t="shared" si="72"/>
        <v>0</v>
      </c>
      <c r="BQ26" s="300">
        <v>0</v>
      </c>
      <c r="BR26" s="301">
        <f t="shared" si="73"/>
        <v>0</v>
      </c>
      <c r="BS26" s="300">
        <v>0</v>
      </c>
      <c r="BT26" s="301">
        <f t="shared" si="74"/>
        <v>0</v>
      </c>
      <c r="BU26" s="302">
        <f t="shared" si="47"/>
        <v>0</v>
      </c>
      <c r="BV26" s="320">
        <f t="shared" si="75"/>
        <v>0</v>
      </c>
      <c r="BW26" s="320">
        <f t="shared" si="76"/>
        <v>0</v>
      </c>
      <c r="BX26" s="320">
        <f t="shared" si="77"/>
        <v>0</v>
      </c>
      <c r="BY26" s="320">
        <f t="shared" si="78"/>
        <v>0</v>
      </c>
      <c r="BZ26" s="320">
        <f t="shared" si="79"/>
        <v>0</v>
      </c>
      <c r="CA26" s="327">
        <f t="shared" si="48"/>
        <v>0</v>
      </c>
    </row>
    <row r="27" spans="1:79" ht="15" customHeight="1">
      <c r="C27" s="122">
        <f t="shared" si="41"/>
        <v>0</v>
      </c>
      <c r="D27" s="48" t="s">
        <v>449</v>
      </c>
      <c r="E27" s="634" t="s">
        <v>362</v>
      </c>
      <c r="F27" s="634"/>
      <c r="G27" s="634"/>
      <c r="H27" s="634"/>
      <c r="I27" s="634"/>
      <c r="J27" s="634"/>
      <c r="K27" s="634"/>
      <c r="L27" s="634"/>
      <c r="M27" s="634"/>
      <c r="N27" s="634"/>
      <c r="O27" s="634"/>
      <c r="P27" s="123">
        <v>0</v>
      </c>
      <c r="Q27" s="124">
        <f t="shared" si="42"/>
        <v>0.127</v>
      </c>
      <c r="R27" s="71">
        <f t="shared" si="43"/>
        <v>1.02</v>
      </c>
      <c r="S27" s="125">
        <v>0</v>
      </c>
      <c r="T27" s="126">
        <f t="shared" si="80"/>
        <v>0</v>
      </c>
      <c r="U27" s="125">
        <v>0</v>
      </c>
      <c r="V27" s="126">
        <f t="shared" si="81"/>
        <v>0</v>
      </c>
      <c r="W27" s="125">
        <v>0</v>
      </c>
      <c r="X27" s="126">
        <f t="shared" si="82"/>
        <v>0</v>
      </c>
      <c r="Y27" s="125">
        <v>0</v>
      </c>
      <c r="Z27" s="126">
        <f t="shared" si="83"/>
        <v>0</v>
      </c>
      <c r="AA27" s="125">
        <v>0</v>
      </c>
      <c r="AB27" s="126">
        <f t="shared" si="84"/>
        <v>0</v>
      </c>
      <c r="AC27" s="127">
        <f t="shared" si="44"/>
        <v>0</v>
      </c>
      <c r="AD27" s="291">
        <v>0</v>
      </c>
      <c r="AE27" s="292">
        <f t="shared" si="54"/>
        <v>0</v>
      </c>
      <c r="AF27" s="291">
        <v>0</v>
      </c>
      <c r="AG27" s="292">
        <f t="shared" si="55"/>
        <v>0</v>
      </c>
      <c r="AH27" s="291">
        <v>0</v>
      </c>
      <c r="AI27" s="292">
        <f t="shared" si="56"/>
        <v>0</v>
      </c>
      <c r="AJ27" s="291">
        <v>0</v>
      </c>
      <c r="AK27" s="292">
        <f t="shared" si="57"/>
        <v>0</v>
      </c>
      <c r="AL27" s="291">
        <v>0</v>
      </c>
      <c r="AM27" s="292">
        <f t="shared" si="58"/>
        <v>0</v>
      </c>
      <c r="AN27" s="293">
        <f t="shared" si="45"/>
        <v>0</v>
      </c>
      <c r="AO27" s="294">
        <v>0</v>
      </c>
      <c r="AP27" s="295">
        <f t="shared" si="59"/>
        <v>0</v>
      </c>
      <c r="AQ27" s="294">
        <v>0</v>
      </c>
      <c r="AR27" s="295">
        <f t="shared" si="60"/>
        <v>0</v>
      </c>
      <c r="AS27" s="294">
        <v>0</v>
      </c>
      <c r="AT27" s="295">
        <f t="shared" si="61"/>
        <v>0</v>
      </c>
      <c r="AU27" s="294">
        <v>0</v>
      </c>
      <c r="AV27" s="295">
        <f t="shared" si="62"/>
        <v>0</v>
      </c>
      <c r="AW27" s="294">
        <v>0</v>
      </c>
      <c r="AX27" s="295">
        <f t="shared" si="63"/>
        <v>0</v>
      </c>
      <c r="AY27" s="296">
        <f t="shared" si="46"/>
        <v>0</v>
      </c>
      <c r="AZ27" s="297">
        <v>0</v>
      </c>
      <c r="BA27" s="298">
        <f t="shared" si="64"/>
        <v>0</v>
      </c>
      <c r="BB27" s="297">
        <v>0</v>
      </c>
      <c r="BC27" s="298">
        <f t="shared" si="65"/>
        <v>0</v>
      </c>
      <c r="BD27" s="297">
        <v>0</v>
      </c>
      <c r="BE27" s="298">
        <f t="shared" si="66"/>
        <v>0</v>
      </c>
      <c r="BF27" s="297">
        <v>0</v>
      </c>
      <c r="BG27" s="298">
        <f t="shared" si="67"/>
        <v>0</v>
      </c>
      <c r="BH27" s="297">
        <v>0</v>
      </c>
      <c r="BI27" s="298">
        <f t="shared" si="68"/>
        <v>0</v>
      </c>
      <c r="BJ27" s="299">
        <f t="shared" si="69"/>
        <v>0</v>
      </c>
      <c r="BK27" s="300">
        <v>0</v>
      </c>
      <c r="BL27" s="301">
        <f t="shared" si="70"/>
        <v>0</v>
      </c>
      <c r="BM27" s="300">
        <v>0</v>
      </c>
      <c r="BN27" s="301">
        <f t="shared" si="71"/>
        <v>0</v>
      </c>
      <c r="BO27" s="300">
        <v>0</v>
      </c>
      <c r="BP27" s="301">
        <f t="shared" si="72"/>
        <v>0</v>
      </c>
      <c r="BQ27" s="300">
        <v>0</v>
      </c>
      <c r="BR27" s="301">
        <f t="shared" si="73"/>
        <v>0</v>
      </c>
      <c r="BS27" s="300">
        <v>0</v>
      </c>
      <c r="BT27" s="301">
        <f t="shared" si="74"/>
        <v>0</v>
      </c>
      <c r="BU27" s="302">
        <f t="shared" si="47"/>
        <v>0</v>
      </c>
      <c r="BV27" s="320">
        <f t="shared" si="75"/>
        <v>0</v>
      </c>
      <c r="BW27" s="320">
        <f t="shared" si="76"/>
        <v>0</v>
      </c>
      <c r="BX27" s="320">
        <f t="shared" si="77"/>
        <v>0</v>
      </c>
      <c r="BY27" s="320">
        <f t="shared" si="78"/>
        <v>0</v>
      </c>
      <c r="BZ27" s="320">
        <f t="shared" si="79"/>
        <v>0</v>
      </c>
      <c r="CA27" s="327">
        <f t="shared" si="48"/>
        <v>0</v>
      </c>
    </row>
    <row r="28" spans="1:79" ht="15" customHeight="1">
      <c r="A28" s="78">
        <v>1000</v>
      </c>
      <c r="C28" s="136" t="s">
        <v>47</v>
      </c>
      <c r="D28" s="70"/>
      <c r="E28" s="635"/>
      <c r="F28" s="635"/>
      <c r="G28" s="635"/>
      <c r="H28" s="635"/>
      <c r="I28" s="635"/>
      <c r="J28" s="635"/>
      <c r="K28" s="635"/>
      <c r="L28" s="635"/>
      <c r="M28" s="635"/>
      <c r="N28" s="635"/>
      <c r="O28" s="633"/>
      <c r="P28" s="70"/>
      <c r="Q28" s="70"/>
      <c r="R28" s="71"/>
      <c r="S28" s="137"/>
      <c r="T28" s="138"/>
      <c r="U28" s="137"/>
      <c r="V28" s="138"/>
      <c r="W28" s="137"/>
      <c r="X28" s="138"/>
      <c r="Y28" s="137"/>
      <c r="Z28" s="138"/>
      <c r="AA28" s="137"/>
      <c r="AB28" s="138"/>
      <c r="AC28" s="140"/>
      <c r="AD28" s="137"/>
      <c r="AE28" s="138"/>
      <c r="AF28" s="137"/>
      <c r="AG28" s="138"/>
      <c r="AH28" s="137"/>
      <c r="AI28" s="138"/>
      <c r="AJ28" s="137"/>
      <c r="AK28" s="138"/>
      <c r="AL28" s="137"/>
      <c r="AM28" s="138"/>
      <c r="AN28" s="140"/>
      <c r="AO28" s="137"/>
      <c r="AP28" s="138"/>
      <c r="AQ28" s="137"/>
      <c r="AR28" s="138"/>
      <c r="AS28" s="137"/>
      <c r="AT28" s="138"/>
      <c r="AU28" s="137"/>
      <c r="AV28" s="138"/>
      <c r="AW28" s="137"/>
      <c r="AX28" s="138"/>
      <c r="AY28" s="140"/>
      <c r="AZ28" s="137"/>
      <c r="BA28" s="138"/>
      <c r="BB28" s="137"/>
      <c r="BC28" s="138"/>
      <c r="BD28" s="137"/>
      <c r="BE28" s="138"/>
      <c r="BF28" s="137"/>
      <c r="BG28" s="138"/>
      <c r="BH28" s="137"/>
      <c r="BI28" s="138"/>
      <c r="BJ28" s="140"/>
      <c r="BK28" s="137"/>
      <c r="BL28" s="138"/>
      <c r="BM28" s="137"/>
      <c r="BN28" s="138"/>
      <c r="BO28" s="137"/>
      <c r="BP28" s="138"/>
      <c r="BQ28" s="137"/>
      <c r="BR28" s="138"/>
      <c r="BS28" s="137"/>
      <c r="BT28" s="138"/>
      <c r="BU28" s="140"/>
      <c r="BV28" s="325"/>
      <c r="BW28" s="325"/>
      <c r="BX28" s="325"/>
      <c r="BY28" s="325"/>
      <c r="BZ28" s="325"/>
      <c r="CA28" s="328"/>
    </row>
    <row r="29" spans="1:79" ht="30.95" customHeight="1">
      <c r="C29" s="329" t="s">
        <v>175</v>
      </c>
      <c r="D29" s="70"/>
      <c r="E29" s="567"/>
      <c r="F29" s="567"/>
      <c r="G29" s="567"/>
      <c r="H29" s="567"/>
      <c r="I29" s="567"/>
      <c r="J29" s="567"/>
      <c r="K29" s="567"/>
      <c r="L29" s="567"/>
      <c r="M29" s="567"/>
      <c r="N29" s="567"/>
      <c r="O29" s="654"/>
      <c r="P29" s="509" t="s">
        <v>379</v>
      </c>
      <c r="Q29" s="70"/>
      <c r="R29" s="71"/>
      <c r="S29" s="137"/>
      <c r="T29" s="138"/>
      <c r="U29" s="137"/>
      <c r="V29" s="138"/>
      <c r="W29" s="137"/>
      <c r="X29" s="138"/>
      <c r="Y29" s="137"/>
      <c r="Z29" s="138"/>
      <c r="AA29" s="137"/>
      <c r="AB29" s="138"/>
      <c r="AC29" s="140"/>
      <c r="AD29" s="137"/>
      <c r="AE29" s="138"/>
      <c r="AF29" s="137"/>
      <c r="AG29" s="138"/>
      <c r="AH29" s="137"/>
      <c r="AI29" s="138"/>
      <c r="AJ29" s="137"/>
      <c r="AK29" s="138"/>
      <c r="AL29" s="137"/>
      <c r="AM29" s="138"/>
      <c r="AN29" s="140"/>
      <c r="AO29" s="137"/>
      <c r="AP29" s="138"/>
      <c r="AQ29" s="137"/>
      <c r="AR29" s="138"/>
      <c r="AS29" s="137"/>
      <c r="AT29" s="138"/>
      <c r="AU29" s="137"/>
      <c r="AV29" s="138"/>
      <c r="AW29" s="137"/>
      <c r="AX29" s="138"/>
      <c r="AY29" s="140"/>
      <c r="AZ29" s="137"/>
      <c r="BA29" s="138"/>
      <c r="BB29" s="137"/>
      <c r="BC29" s="138"/>
      <c r="BD29" s="137"/>
      <c r="BE29" s="138"/>
      <c r="BF29" s="137"/>
      <c r="BG29" s="138"/>
      <c r="BH29" s="137"/>
      <c r="BI29" s="138"/>
      <c r="BJ29" s="140"/>
      <c r="BK29" s="137"/>
      <c r="BL29" s="138"/>
      <c r="BM29" s="137"/>
      <c r="BN29" s="138"/>
      <c r="BO29" s="137"/>
      <c r="BP29" s="138"/>
      <c r="BQ29" s="137"/>
      <c r="BR29" s="138"/>
      <c r="BS29" s="137"/>
      <c r="BT29" s="138"/>
      <c r="BU29" s="140"/>
      <c r="BV29" s="325"/>
      <c r="BW29" s="325"/>
      <c r="BX29" s="325"/>
      <c r="BY29" s="325"/>
      <c r="BZ29" s="325"/>
      <c r="CA29" s="328"/>
    </row>
    <row r="30" spans="1:79" ht="15" customHeight="1">
      <c r="C30" s="329">
        <v>0</v>
      </c>
      <c r="D30" s="48" t="s">
        <v>418</v>
      </c>
      <c r="E30" s="636" t="s">
        <v>337</v>
      </c>
      <c r="F30" s="637"/>
      <c r="G30" s="637"/>
      <c r="H30" s="637"/>
      <c r="I30" s="637"/>
      <c r="J30" s="637"/>
      <c r="K30" s="637"/>
      <c r="L30" s="637"/>
      <c r="M30" s="637"/>
      <c r="N30" s="637"/>
      <c r="O30" s="637"/>
      <c r="P30" s="141">
        <v>0</v>
      </c>
      <c r="Q30" s="142">
        <f t="shared" ref="Q30" si="85">VLOOKUP(E30,Leave_Benefits,2,0)</f>
        <v>0</v>
      </c>
      <c r="R30" s="71">
        <f t="shared" ref="R30" si="86">VLOOKUP(E30,Leave_Benefits,4,0)</f>
        <v>0</v>
      </c>
      <c r="S30" s="125">
        <v>0</v>
      </c>
      <c r="T30" s="126">
        <f>$P30*(S30)*($C30)</f>
        <v>0</v>
      </c>
      <c r="U30" s="125">
        <v>0</v>
      </c>
      <c r="V30" s="126">
        <f>($P30)*(U30)*($C30)</f>
        <v>0</v>
      </c>
      <c r="W30" s="125">
        <v>0</v>
      </c>
      <c r="X30" s="126">
        <f>($P30)*(W30)*($C30)</f>
        <v>0</v>
      </c>
      <c r="Y30" s="125">
        <v>0</v>
      </c>
      <c r="Z30" s="126">
        <f>($P30)*(Y30)*($C30)</f>
        <v>0</v>
      </c>
      <c r="AA30" s="125">
        <v>0</v>
      </c>
      <c r="AB30" s="126">
        <f>($P30)*(AA30)*($C30)</f>
        <v>0</v>
      </c>
      <c r="AC30" s="127">
        <f t="shared" ref="AC30:AC33" si="87">T30+V30+X30+Z30+AB30</f>
        <v>0</v>
      </c>
      <c r="AD30" s="291">
        <v>0</v>
      </c>
      <c r="AE30" s="292">
        <f>$P30*(AD30)*($C30)</f>
        <v>0</v>
      </c>
      <c r="AF30" s="291">
        <v>0</v>
      </c>
      <c r="AG30" s="292">
        <f>($P30)*(AF30)*($C30)</f>
        <v>0</v>
      </c>
      <c r="AH30" s="291">
        <v>0</v>
      </c>
      <c r="AI30" s="292">
        <f>($P30)*(AH30)*($C30)</f>
        <v>0</v>
      </c>
      <c r="AJ30" s="291">
        <v>0</v>
      </c>
      <c r="AK30" s="292">
        <f>($P30)*(AJ30)*($C30)</f>
        <v>0</v>
      </c>
      <c r="AL30" s="291">
        <v>0</v>
      </c>
      <c r="AM30" s="292">
        <f>($P30)*(AL30)*($C30)</f>
        <v>0</v>
      </c>
      <c r="AN30" s="293">
        <f>AE30+AG30+AI30+AK30+AM30</f>
        <v>0</v>
      </c>
      <c r="AO30" s="294">
        <v>0</v>
      </c>
      <c r="AP30" s="295">
        <f>$P30*(AO30)*($C30)</f>
        <v>0</v>
      </c>
      <c r="AQ30" s="294">
        <v>0</v>
      </c>
      <c r="AR30" s="295">
        <f>($P30)*(AQ30)*($C30)</f>
        <v>0</v>
      </c>
      <c r="AS30" s="294">
        <v>0</v>
      </c>
      <c r="AT30" s="295">
        <f>($P30)*(AS30)*($C30)</f>
        <v>0</v>
      </c>
      <c r="AU30" s="294">
        <v>0</v>
      </c>
      <c r="AV30" s="295">
        <f>($P30)*(AU30)*($C30)</f>
        <v>0</v>
      </c>
      <c r="AW30" s="294">
        <v>0</v>
      </c>
      <c r="AX30" s="295">
        <f>($P30)*(AW30)*($C30)</f>
        <v>0</v>
      </c>
      <c r="AY30" s="296">
        <f t="shared" ref="AY30:AY33" si="88">AP30+AR30+AT30+AV30+AX30</f>
        <v>0</v>
      </c>
      <c r="AZ30" s="297">
        <v>0</v>
      </c>
      <c r="BA30" s="298">
        <f>$P30*(AZ30)*($C30)</f>
        <v>0</v>
      </c>
      <c r="BB30" s="297">
        <v>0</v>
      </c>
      <c r="BC30" s="298">
        <f>($P30)*(BB30)*($C30)</f>
        <v>0</v>
      </c>
      <c r="BD30" s="297">
        <v>0</v>
      </c>
      <c r="BE30" s="298">
        <f>($P30)*(BD30)*($C30)</f>
        <v>0</v>
      </c>
      <c r="BF30" s="297">
        <v>0</v>
      </c>
      <c r="BG30" s="298">
        <f>($P30)*(BF30)*($C30)</f>
        <v>0</v>
      </c>
      <c r="BH30" s="297">
        <v>0</v>
      </c>
      <c r="BI30" s="298">
        <f>($P30)*(BH30)*($C30)</f>
        <v>0</v>
      </c>
      <c r="BJ30" s="299">
        <f t="shared" ref="BJ30:BJ33" si="89">BA30+BC30+BE30+BG30+BI30</f>
        <v>0</v>
      </c>
      <c r="BK30" s="300">
        <v>0</v>
      </c>
      <c r="BL30" s="301">
        <f>$P30*(BK30)*($C30)</f>
        <v>0</v>
      </c>
      <c r="BM30" s="300">
        <v>0</v>
      </c>
      <c r="BN30" s="301">
        <f>($P30)*(BM30)*($C30)</f>
        <v>0</v>
      </c>
      <c r="BO30" s="300">
        <v>0</v>
      </c>
      <c r="BP30" s="301">
        <f>($P30)*(BO30)*($C30)</f>
        <v>0</v>
      </c>
      <c r="BQ30" s="300">
        <v>0</v>
      </c>
      <c r="BR30" s="301">
        <f>($P30)*(BQ30)*($C30)</f>
        <v>0</v>
      </c>
      <c r="BS30" s="300">
        <v>0</v>
      </c>
      <c r="BT30" s="301">
        <f>($P30)*(BS30)*($C30)</f>
        <v>0</v>
      </c>
      <c r="BU30" s="302">
        <f t="shared" ref="BU30:BU33" si="90">BL30+BN30+BP30+BR30+BT30</f>
        <v>0</v>
      </c>
      <c r="BV30" s="320">
        <f>T30+AE30+AP30+BA30+BL30</f>
        <v>0</v>
      </c>
      <c r="BW30" s="320">
        <f>V30+AG30+AR30+BC30+BN30</f>
        <v>0</v>
      </c>
      <c r="BX30" s="320">
        <f>X30+AI30+AT30+BE30+BP30</f>
        <v>0</v>
      </c>
      <c r="BY30" s="320">
        <f>Z30+AK30+AV30+BG30+BR30</f>
        <v>0</v>
      </c>
      <c r="BZ30" s="320">
        <f>AB30+AM30+AX30+BI30+BT30</f>
        <v>0</v>
      </c>
      <c r="CA30" s="321">
        <f t="shared" ref="CA30:CA35" si="91">SUM(BV30:BZ30)</f>
        <v>0</v>
      </c>
    </row>
    <row r="31" spans="1:79" ht="15" customHeight="1">
      <c r="C31" s="329">
        <v>0</v>
      </c>
      <c r="D31" s="48" t="s">
        <v>418</v>
      </c>
      <c r="E31" s="636" t="s">
        <v>337</v>
      </c>
      <c r="F31" s="637"/>
      <c r="G31" s="637"/>
      <c r="H31" s="637"/>
      <c r="I31" s="637"/>
      <c r="J31" s="637"/>
      <c r="K31" s="637"/>
      <c r="L31" s="637"/>
      <c r="M31" s="637"/>
      <c r="N31" s="637"/>
      <c r="O31" s="637"/>
      <c r="P31" s="141">
        <v>0</v>
      </c>
      <c r="Q31" s="142">
        <f t="shared" ref="Q31:Q33" si="92">VLOOKUP(E31,Leave_Benefits,2,0)</f>
        <v>0</v>
      </c>
      <c r="R31" s="71">
        <f t="shared" ref="R31:R33" si="93">VLOOKUP(E31,Leave_Benefits,4,0)</f>
        <v>0</v>
      </c>
      <c r="S31" s="125">
        <v>0</v>
      </c>
      <c r="T31" s="126">
        <f t="shared" ref="T31:T33" si="94">$P31*(S31)*($C31)</f>
        <v>0</v>
      </c>
      <c r="U31" s="125">
        <v>0</v>
      </c>
      <c r="V31" s="126">
        <f t="shared" ref="V31:V33" si="95">($P31)*(U31)*($C31)</f>
        <v>0</v>
      </c>
      <c r="W31" s="125">
        <v>0</v>
      </c>
      <c r="X31" s="126">
        <f t="shared" ref="X31:X33" si="96">($P31)*(W31)*($C31)</f>
        <v>0</v>
      </c>
      <c r="Y31" s="125">
        <v>0</v>
      </c>
      <c r="Z31" s="126">
        <f t="shared" ref="Z31:Z33" si="97">($P31)*(Y31)*($C31)</f>
        <v>0</v>
      </c>
      <c r="AA31" s="125">
        <v>0</v>
      </c>
      <c r="AB31" s="126">
        <f t="shared" ref="AB31:AB33" si="98">($P31)*(AA31)*($C31)</f>
        <v>0</v>
      </c>
      <c r="AC31" s="127">
        <f t="shared" si="87"/>
        <v>0</v>
      </c>
      <c r="AD31" s="291">
        <v>0</v>
      </c>
      <c r="AE31" s="292">
        <f t="shared" ref="AE31:AE33" si="99">$P31*(AD31)*($C31)</f>
        <v>0</v>
      </c>
      <c r="AF31" s="291">
        <v>0</v>
      </c>
      <c r="AG31" s="292">
        <f t="shared" ref="AG31:AG33" si="100">($P31)*(AF31)*($C31)</f>
        <v>0</v>
      </c>
      <c r="AH31" s="291">
        <v>0</v>
      </c>
      <c r="AI31" s="292">
        <f t="shared" ref="AI31:AI33" si="101">($P31)*(AH31)*($C31)</f>
        <v>0</v>
      </c>
      <c r="AJ31" s="291">
        <v>0</v>
      </c>
      <c r="AK31" s="292">
        <f t="shared" ref="AK31:AK33" si="102">($P31)*(AJ31)*($C31)</f>
        <v>0</v>
      </c>
      <c r="AL31" s="291">
        <v>0</v>
      </c>
      <c r="AM31" s="292">
        <f t="shared" ref="AM31:AM33" si="103">($P31)*(AL31)*($C31)</f>
        <v>0</v>
      </c>
      <c r="AN31" s="293">
        <f t="shared" ref="AN31:AN33" si="104">AE31+AG31+AI31+AK31+AM31</f>
        <v>0</v>
      </c>
      <c r="AO31" s="294">
        <v>0</v>
      </c>
      <c r="AP31" s="295">
        <f t="shared" ref="AP31:AP33" si="105">$P31*(AO31)*($C31)</f>
        <v>0</v>
      </c>
      <c r="AQ31" s="294">
        <v>0</v>
      </c>
      <c r="AR31" s="295">
        <f t="shared" ref="AR31:AR33" si="106">($P31)*(AQ31)*($C31)</f>
        <v>0</v>
      </c>
      <c r="AS31" s="294">
        <v>0</v>
      </c>
      <c r="AT31" s="295">
        <f t="shared" ref="AT31:AT33" si="107">($P31)*(AS31)*($C31)</f>
        <v>0</v>
      </c>
      <c r="AU31" s="294">
        <v>0</v>
      </c>
      <c r="AV31" s="295">
        <f t="shared" ref="AV31:AV33" si="108">($P31)*(AU31)*($C31)</f>
        <v>0</v>
      </c>
      <c r="AW31" s="294">
        <v>0</v>
      </c>
      <c r="AX31" s="295">
        <f t="shared" ref="AX31:AX33" si="109">($P31)*(AW31)*($C31)</f>
        <v>0</v>
      </c>
      <c r="AY31" s="296">
        <f t="shared" si="88"/>
        <v>0</v>
      </c>
      <c r="AZ31" s="297">
        <v>0</v>
      </c>
      <c r="BA31" s="298">
        <f t="shared" ref="BA31:BA33" si="110">$P31*(AZ31)*($C31)</f>
        <v>0</v>
      </c>
      <c r="BB31" s="297">
        <v>0</v>
      </c>
      <c r="BC31" s="298">
        <f t="shared" ref="BC31:BC33" si="111">($P31)*(BB31)*($C31)</f>
        <v>0</v>
      </c>
      <c r="BD31" s="297">
        <v>0</v>
      </c>
      <c r="BE31" s="298">
        <f t="shared" ref="BE31:BE33" si="112">($P31)*(BD31)*($C31)</f>
        <v>0</v>
      </c>
      <c r="BF31" s="297">
        <v>0</v>
      </c>
      <c r="BG31" s="298">
        <f t="shared" ref="BG31:BG33" si="113">($P31)*(BF31)*($C31)</f>
        <v>0</v>
      </c>
      <c r="BH31" s="297">
        <v>0</v>
      </c>
      <c r="BI31" s="298">
        <f t="shared" ref="BI31:BI33" si="114">($P31)*(BH31)*($C31)</f>
        <v>0</v>
      </c>
      <c r="BJ31" s="299">
        <f t="shared" si="89"/>
        <v>0</v>
      </c>
      <c r="BK31" s="300">
        <v>0</v>
      </c>
      <c r="BL31" s="301">
        <f t="shared" ref="BL31:BL33" si="115">$P31*(BK31)*($C31)</f>
        <v>0</v>
      </c>
      <c r="BM31" s="300">
        <v>0</v>
      </c>
      <c r="BN31" s="301">
        <f t="shared" ref="BN31:BN33" si="116">($P31)*(BM31)*($C31)</f>
        <v>0</v>
      </c>
      <c r="BO31" s="300">
        <v>0</v>
      </c>
      <c r="BP31" s="301">
        <f t="shared" ref="BP31:BP33" si="117">($P31)*(BO31)*($C31)</f>
        <v>0</v>
      </c>
      <c r="BQ31" s="300">
        <v>0</v>
      </c>
      <c r="BR31" s="301">
        <f t="shared" ref="BR31:BR33" si="118">($P31)*(BQ31)*($C31)</f>
        <v>0</v>
      </c>
      <c r="BS31" s="300">
        <v>0</v>
      </c>
      <c r="BT31" s="301">
        <f t="shared" ref="BT31:BT33" si="119">($P31)*(BS31)*($C31)</f>
        <v>0</v>
      </c>
      <c r="BU31" s="302">
        <f t="shared" si="90"/>
        <v>0</v>
      </c>
      <c r="BV31" s="320">
        <f t="shared" ref="BV31:BV33" si="120">T31+AE31+AP31+BA31+BL31</f>
        <v>0</v>
      </c>
      <c r="BW31" s="320">
        <f t="shared" ref="BW31:BW33" si="121">V31+AG31+AR31+BC31+BN31</f>
        <v>0</v>
      </c>
      <c r="BX31" s="320">
        <f t="shared" ref="BX31:BX33" si="122">X31+AI31+AT31+BE31+BP31</f>
        <v>0</v>
      </c>
      <c r="BY31" s="320">
        <f t="shared" ref="BY31:BY33" si="123">Z31+AK31+AV31+BG31+BR31</f>
        <v>0</v>
      </c>
      <c r="BZ31" s="320">
        <f t="shared" ref="BZ31:BZ33" si="124">AB31+AM31+AX31+BI31+BT31</f>
        <v>0</v>
      </c>
      <c r="CA31" s="321">
        <f t="shared" si="91"/>
        <v>0</v>
      </c>
    </row>
    <row r="32" spans="1:79" ht="15" customHeight="1">
      <c r="C32" s="329">
        <v>0</v>
      </c>
      <c r="D32" s="48" t="s">
        <v>418</v>
      </c>
      <c r="E32" s="636" t="s">
        <v>337</v>
      </c>
      <c r="F32" s="637"/>
      <c r="G32" s="637"/>
      <c r="H32" s="637"/>
      <c r="I32" s="637"/>
      <c r="J32" s="637"/>
      <c r="K32" s="637"/>
      <c r="L32" s="637"/>
      <c r="M32" s="637"/>
      <c r="N32" s="637"/>
      <c r="O32" s="637"/>
      <c r="P32" s="141">
        <v>0</v>
      </c>
      <c r="Q32" s="142">
        <f t="shared" si="92"/>
        <v>0</v>
      </c>
      <c r="R32" s="71">
        <f t="shared" si="93"/>
        <v>0</v>
      </c>
      <c r="S32" s="125">
        <v>0</v>
      </c>
      <c r="T32" s="126">
        <f t="shared" si="94"/>
        <v>0</v>
      </c>
      <c r="U32" s="125">
        <v>0</v>
      </c>
      <c r="V32" s="126">
        <f t="shared" si="95"/>
        <v>0</v>
      </c>
      <c r="W32" s="125">
        <v>0</v>
      </c>
      <c r="X32" s="126">
        <f t="shared" si="96"/>
        <v>0</v>
      </c>
      <c r="Y32" s="125">
        <v>0</v>
      </c>
      <c r="Z32" s="126">
        <f t="shared" si="97"/>
        <v>0</v>
      </c>
      <c r="AA32" s="125">
        <v>0</v>
      </c>
      <c r="AB32" s="126">
        <f t="shared" si="98"/>
        <v>0</v>
      </c>
      <c r="AC32" s="127">
        <f t="shared" si="87"/>
        <v>0</v>
      </c>
      <c r="AD32" s="291">
        <v>0</v>
      </c>
      <c r="AE32" s="292">
        <f t="shared" si="99"/>
        <v>0</v>
      </c>
      <c r="AF32" s="291">
        <v>0</v>
      </c>
      <c r="AG32" s="292">
        <f t="shared" si="100"/>
        <v>0</v>
      </c>
      <c r="AH32" s="291">
        <v>0</v>
      </c>
      <c r="AI32" s="292">
        <f t="shared" si="101"/>
        <v>0</v>
      </c>
      <c r="AJ32" s="291">
        <v>0</v>
      </c>
      <c r="AK32" s="292">
        <f t="shared" si="102"/>
        <v>0</v>
      </c>
      <c r="AL32" s="291">
        <v>0</v>
      </c>
      <c r="AM32" s="292">
        <f t="shared" si="103"/>
        <v>0</v>
      </c>
      <c r="AN32" s="293">
        <f t="shared" si="104"/>
        <v>0</v>
      </c>
      <c r="AO32" s="294">
        <v>0</v>
      </c>
      <c r="AP32" s="295">
        <f t="shared" si="105"/>
        <v>0</v>
      </c>
      <c r="AQ32" s="294">
        <v>0</v>
      </c>
      <c r="AR32" s="295">
        <f t="shared" si="106"/>
        <v>0</v>
      </c>
      <c r="AS32" s="294">
        <v>0</v>
      </c>
      <c r="AT32" s="295">
        <f t="shared" si="107"/>
        <v>0</v>
      </c>
      <c r="AU32" s="294">
        <v>0</v>
      </c>
      <c r="AV32" s="295">
        <f t="shared" si="108"/>
        <v>0</v>
      </c>
      <c r="AW32" s="294">
        <v>0</v>
      </c>
      <c r="AX32" s="295">
        <f t="shared" si="109"/>
        <v>0</v>
      </c>
      <c r="AY32" s="296">
        <f t="shared" si="88"/>
        <v>0</v>
      </c>
      <c r="AZ32" s="297">
        <v>0</v>
      </c>
      <c r="BA32" s="298">
        <f t="shared" si="110"/>
        <v>0</v>
      </c>
      <c r="BB32" s="297">
        <v>0</v>
      </c>
      <c r="BC32" s="298">
        <f t="shared" si="111"/>
        <v>0</v>
      </c>
      <c r="BD32" s="297">
        <v>0</v>
      </c>
      <c r="BE32" s="298">
        <f t="shared" si="112"/>
        <v>0</v>
      </c>
      <c r="BF32" s="297">
        <v>0</v>
      </c>
      <c r="BG32" s="298">
        <f t="shared" si="113"/>
        <v>0</v>
      </c>
      <c r="BH32" s="297">
        <v>0</v>
      </c>
      <c r="BI32" s="298">
        <f t="shared" si="114"/>
        <v>0</v>
      </c>
      <c r="BJ32" s="299">
        <f t="shared" si="89"/>
        <v>0</v>
      </c>
      <c r="BK32" s="300">
        <v>0</v>
      </c>
      <c r="BL32" s="301">
        <f t="shared" si="115"/>
        <v>0</v>
      </c>
      <c r="BM32" s="300">
        <v>0</v>
      </c>
      <c r="BN32" s="301">
        <f t="shared" si="116"/>
        <v>0</v>
      </c>
      <c r="BO32" s="300">
        <v>0</v>
      </c>
      <c r="BP32" s="301">
        <f t="shared" si="117"/>
        <v>0</v>
      </c>
      <c r="BQ32" s="300">
        <v>0</v>
      </c>
      <c r="BR32" s="301">
        <f t="shared" si="118"/>
        <v>0</v>
      </c>
      <c r="BS32" s="300">
        <v>0</v>
      </c>
      <c r="BT32" s="301">
        <f t="shared" si="119"/>
        <v>0</v>
      </c>
      <c r="BU32" s="302">
        <f t="shared" si="90"/>
        <v>0</v>
      </c>
      <c r="BV32" s="320">
        <f t="shared" si="120"/>
        <v>0</v>
      </c>
      <c r="BW32" s="320">
        <f t="shared" si="121"/>
        <v>0</v>
      </c>
      <c r="BX32" s="320">
        <f t="shared" si="122"/>
        <v>0</v>
      </c>
      <c r="BY32" s="320">
        <f t="shared" si="123"/>
        <v>0</v>
      </c>
      <c r="BZ32" s="320">
        <f t="shared" si="124"/>
        <v>0</v>
      </c>
      <c r="CA32" s="321">
        <f t="shared" si="91"/>
        <v>0</v>
      </c>
    </row>
    <row r="33" spans="1:79" ht="15" customHeight="1">
      <c r="C33" s="329">
        <v>0</v>
      </c>
      <c r="D33" s="48" t="s">
        <v>418</v>
      </c>
      <c r="E33" s="636" t="s">
        <v>337</v>
      </c>
      <c r="F33" s="637"/>
      <c r="G33" s="637"/>
      <c r="H33" s="637"/>
      <c r="I33" s="637"/>
      <c r="J33" s="637"/>
      <c r="K33" s="637"/>
      <c r="L33" s="637"/>
      <c r="M33" s="637"/>
      <c r="N33" s="637"/>
      <c r="O33" s="637"/>
      <c r="P33" s="141">
        <v>0</v>
      </c>
      <c r="Q33" s="142">
        <f t="shared" si="92"/>
        <v>0</v>
      </c>
      <c r="R33" s="71">
        <f t="shared" si="93"/>
        <v>0</v>
      </c>
      <c r="S33" s="125">
        <v>0</v>
      </c>
      <c r="T33" s="126">
        <f t="shared" si="94"/>
        <v>0</v>
      </c>
      <c r="U33" s="125">
        <v>0</v>
      </c>
      <c r="V33" s="126">
        <f t="shared" si="95"/>
        <v>0</v>
      </c>
      <c r="W33" s="125">
        <v>0</v>
      </c>
      <c r="X33" s="126">
        <f t="shared" si="96"/>
        <v>0</v>
      </c>
      <c r="Y33" s="125">
        <v>0</v>
      </c>
      <c r="Z33" s="126">
        <f t="shared" si="97"/>
        <v>0</v>
      </c>
      <c r="AA33" s="125">
        <v>0</v>
      </c>
      <c r="AB33" s="126">
        <f t="shared" si="98"/>
        <v>0</v>
      </c>
      <c r="AC33" s="127">
        <f t="shared" si="87"/>
        <v>0</v>
      </c>
      <c r="AD33" s="291">
        <v>0</v>
      </c>
      <c r="AE33" s="292">
        <f t="shared" si="99"/>
        <v>0</v>
      </c>
      <c r="AF33" s="291">
        <v>0</v>
      </c>
      <c r="AG33" s="292">
        <f t="shared" si="100"/>
        <v>0</v>
      </c>
      <c r="AH33" s="291">
        <v>0</v>
      </c>
      <c r="AI33" s="292">
        <f t="shared" si="101"/>
        <v>0</v>
      </c>
      <c r="AJ33" s="291">
        <v>0</v>
      </c>
      <c r="AK33" s="292">
        <f t="shared" si="102"/>
        <v>0</v>
      </c>
      <c r="AL33" s="291">
        <v>0</v>
      </c>
      <c r="AM33" s="292">
        <f t="shared" si="103"/>
        <v>0</v>
      </c>
      <c r="AN33" s="293">
        <f t="shared" si="104"/>
        <v>0</v>
      </c>
      <c r="AO33" s="294">
        <v>0</v>
      </c>
      <c r="AP33" s="295">
        <f t="shared" si="105"/>
        <v>0</v>
      </c>
      <c r="AQ33" s="294">
        <v>0</v>
      </c>
      <c r="AR33" s="295">
        <f t="shared" si="106"/>
        <v>0</v>
      </c>
      <c r="AS33" s="294">
        <v>0</v>
      </c>
      <c r="AT33" s="295">
        <f t="shared" si="107"/>
        <v>0</v>
      </c>
      <c r="AU33" s="294">
        <v>0</v>
      </c>
      <c r="AV33" s="295">
        <f t="shared" si="108"/>
        <v>0</v>
      </c>
      <c r="AW33" s="294">
        <v>0</v>
      </c>
      <c r="AX33" s="295">
        <f t="shared" si="109"/>
        <v>0</v>
      </c>
      <c r="AY33" s="296">
        <f t="shared" si="88"/>
        <v>0</v>
      </c>
      <c r="AZ33" s="297">
        <v>0</v>
      </c>
      <c r="BA33" s="298">
        <f t="shared" si="110"/>
        <v>0</v>
      </c>
      <c r="BB33" s="297">
        <v>0</v>
      </c>
      <c r="BC33" s="298">
        <f t="shared" si="111"/>
        <v>0</v>
      </c>
      <c r="BD33" s="297">
        <v>0</v>
      </c>
      <c r="BE33" s="298">
        <f t="shared" si="112"/>
        <v>0</v>
      </c>
      <c r="BF33" s="297">
        <v>0</v>
      </c>
      <c r="BG33" s="298">
        <f t="shared" si="113"/>
        <v>0</v>
      </c>
      <c r="BH33" s="297">
        <v>0</v>
      </c>
      <c r="BI33" s="298">
        <f t="shared" si="114"/>
        <v>0</v>
      </c>
      <c r="BJ33" s="299">
        <f t="shared" si="89"/>
        <v>0</v>
      </c>
      <c r="BK33" s="300">
        <v>0</v>
      </c>
      <c r="BL33" s="301">
        <f t="shared" si="115"/>
        <v>0</v>
      </c>
      <c r="BM33" s="300">
        <v>0</v>
      </c>
      <c r="BN33" s="301">
        <f t="shared" si="116"/>
        <v>0</v>
      </c>
      <c r="BO33" s="300">
        <v>0</v>
      </c>
      <c r="BP33" s="301">
        <f t="shared" si="117"/>
        <v>0</v>
      </c>
      <c r="BQ33" s="300">
        <v>0</v>
      </c>
      <c r="BR33" s="301">
        <f t="shared" si="118"/>
        <v>0</v>
      </c>
      <c r="BS33" s="300">
        <v>0</v>
      </c>
      <c r="BT33" s="301">
        <f t="shared" si="119"/>
        <v>0</v>
      </c>
      <c r="BU33" s="302">
        <f t="shared" si="90"/>
        <v>0</v>
      </c>
      <c r="BV33" s="320">
        <f t="shared" si="120"/>
        <v>0</v>
      </c>
      <c r="BW33" s="320">
        <f t="shared" si="121"/>
        <v>0</v>
      </c>
      <c r="BX33" s="320">
        <f t="shared" si="122"/>
        <v>0</v>
      </c>
      <c r="BY33" s="320">
        <f t="shared" si="123"/>
        <v>0</v>
      </c>
      <c r="BZ33" s="320">
        <f t="shared" si="124"/>
        <v>0</v>
      </c>
      <c r="CA33" s="321">
        <f t="shared" si="91"/>
        <v>0</v>
      </c>
    </row>
    <row r="34" spans="1:79" ht="15" customHeight="1">
      <c r="C34" s="144"/>
      <c r="D34" s="48"/>
      <c r="E34" s="571"/>
      <c r="F34" s="571"/>
      <c r="G34" s="571"/>
      <c r="H34" s="571"/>
      <c r="I34" s="571"/>
      <c r="J34" s="571"/>
      <c r="K34" s="571"/>
      <c r="L34" s="571"/>
      <c r="M34" s="571"/>
      <c r="N34" s="572"/>
      <c r="O34" s="648" t="s">
        <v>287</v>
      </c>
      <c r="P34" s="649"/>
      <c r="Q34" s="649"/>
      <c r="R34" s="650"/>
      <c r="S34" s="681">
        <f>SUM(T21:T33)</f>
        <v>0</v>
      </c>
      <c r="T34" s="682"/>
      <c r="U34" s="681">
        <f>SUM(V21:V33)</f>
        <v>0</v>
      </c>
      <c r="V34" s="682"/>
      <c r="W34" s="681">
        <f>SUM(X21:X33)</f>
        <v>0</v>
      </c>
      <c r="X34" s="682"/>
      <c r="Y34" s="681">
        <f>SUM(Z21:Z33)</f>
        <v>0</v>
      </c>
      <c r="Z34" s="682"/>
      <c r="AA34" s="681">
        <f>SUM(AB21:AB33)</f>
        <v>0</v>
      </c>
      <c r="AB34" s="682"/>
      <c r="AC34" s="130">
        <f>SUM(S34:AB34)</f>
        <v>0</v>
      </c>
      <c r="AD34" s="681">
        <f>SUM(AE21:AE33)</f>
        <v>0</v>
      </c>
      <c r="AE34" s="682"/>
      <c r="AF34" s="681">
        <f>SUM(AG21:AG33)</f>
        <v>0</v>
      </c>
      <c r="AG34" s="682"/>
      <c r="AH34" s="681">
        <f>SUM(AI21:AI33)</f>
        <v>0</v>
      </c>
      <c r="AI34" s="682"/>
      <c r="AJ34" s="681">
        <f>SUM(AK21:AK33)</f>
        <v>0</v>
      </c>
      <c r="AK34" s="682"/>
      <c r="AL34" s="681">
        <f>SUM(AM21:AM33)</f>
        <v>0</v>
      </c>
      <c r="AM34" s="682"/>
      <c r="AN34" s="130">
        <f>SUM(AD34:AM34)</f>
        <v>0</v>
      </c>
      <c r="AO34" s="681">
        <f>SUM(AP21:AP33)</f>
        <v>0</v>
      </c>
      <c r="AP34" s="682"/>
      <c r="AQ34" s="681">
        <f>SUM(AR21:AR33)</f>
        <v>0</v>
      </c>
      <c r="AR34" s="682"/>
      <c r="AS34" s="681">
        <f>SUM(AT21:AT33)</f>
        <v>0</v>
      </c>
      <c r="AT34" s="682"/>
      <c r="AU34" s="681">
        <f>SUM(AV21:AV33)</f>
        <v>0</v>
      </c>
      <c r="AV34" s="682"/>
      <c r="AW34" s="681">
        <f>SUM(AX21:AX33)</f>
        <v>0</v>
      </c>
      <c r="AX34" s="682"/>
      <c r="AY34" s="130">
        <f>SUM(AO34:AX34)</f>
        <v>0</v>
      </c>
      <c r="AZ34" s="681">
        <f>SUM(BA21:BA33)</f>
        <v>0</v>
      </c>
      <c r="BA34" s="682"/>
      <c r="BB34" s="681">
        <f>SUM(BC21:BC33)</f>
        <v>0</v>
      </c>
      <c r="BC34" s="682"/>
      <c r="BD34" s="681">
        <f>SUM(BE21:BE33)</f>
        <v>0</v>
      </c>
      <c r="BE34" s="682"/>
      <c r="BF34" s="681">
        <f>SUM(BG21:BG33)</f>
        <v>0</v>
      </c>
      <c r="BG34" s="682"/>
      <c r="BH34" s="681">
        <f>SUM(BI21:BI33)</f>
        <v>0</v>
      </c>
      <c r="BI34" s="682"/>
      <c r="BJ34" s="130">
        <f>SUM(AZ34:BI34)</f>
        <v>0</v>
      </c>
      <c r="BK34" s="681">
        <f>SUM(BL21:BL33)</f>
        <v>0</v>
      </c>
      <c r="BL34" s="682"/>
      <c r="BM34" s="681">
        <f>SUM(BN21:BN33)</f>
        <v>0</v>
      </c>
      <c r="BN34" s="682"/>
      <c r="BO34" s="681">
        <f>SUM(BP21:BP33)</f>
        <v>0</v>
      </c>
      <c r="BP34" s="682"/>
      <c r="BQ34" s="681">
        <f>SUM(BR21:BR33)</f>
        <v>0</v>
      </c>
      <c r="BR34" s="682"/>
      <c r="BS34" s="681">
        <f>SUM(BT21:BT33)</f>
        <v>0</v>
      </c>
      <c r="BT34" s="682"/>
      <c r="BU34" s="130">
        <f>SUM(BK34:BT34)</f>
        <v>0</v>
      </c>
      <c r="BV34" s="324">
        <f t="shared" ref="BV34:BZ34" si="125">SUM(BV21:BV33)</f>
        <v>0</v>
      </c>
      <c r="BW34" s="324">
        <f t="shared" si="125"/>
        <v>0</v>
      </c>
      <c r="BX34" s="324">
        <f t="shared" si="125"/>
        <v>0</v>
      </c>
      <c r="BY34" s="324">
        <f t="shared" si="125"/>
        <v>0</v>
      </c>
      <c r="BZ34" s="324">
        <f t="shared" si="125"/>
        <v>0</v>
      </c>
      <c r="CA34" s="324">
        <f t="shared" si="91"/>
        <v>0</v>
      </c>
    </row>
    <row r="35" spans="1:79" s="51" customFormat="1" ht="15" customHeight="1">
      <c r="A35" s="78"/>
      <c r="B35" s="78"/>
      <c r="C35" s="629" t="s">
        <v>289</v>
      </c>
      <c r="D35" s="630"/>
      <c r="E35" s="630"/>
      <c r="F35" s="630"/>
      <c r="G35" s="630"/>
      <c r="H35" s="630"/>
      <c r="I35" s="630"/>
      <c r="J35" s="630"/>
      <c r="K35" s="630"/>
      <c r="L35" s="630"/>
      <c r="M35" s="630"/>
      <c r="N35" s="630"/>
      <c r="O35" s="630"/>
      <c r="P35" s="630"/>
      <c r="Q35" s="630"/>
      <c r="R35" s="631"/>
      <c r="S35" s="674">
        <f>SUM(S18,S34)</f>
        <v>0</v>
      </c>
      <c r="T35" s="675"/>
      <c r="U35" s="674">
        <f>SUM(U18,U34)</f>
        <v>0</v>
      </c>
      <c r="V35" s="675"/>
      <c r="W35" s="674">
        <f>SUM(W18,W34)</f>
        <v>0</v>
      </c>
      <c r="X35" s="675"/>
      <c r="Y35" s="674">
        <f>SUM(Y18,Y34)</f>
        <v>0</v>
      </c>
      <c r="Z35" s="675"/>
      <c r="AA35" s="674">
        <f>SUM(AA18,AA34)</f>
        <v>0</v>
      </c>
      <c r="AB35" s="675"/>
      <c r="AC35" s="145">
        <f>SUM(S35:AB35)</f>
        <v>0</v>
      </c>
      <c r="AD35" s="674">
        <f>SUM(AD18,AD34)</f>
        <v>0</v>
      </c>
      <c r="AE35" s="675"/>
      <c r="AF35" s="674">
        <f>SUM(AF18,AF34)</f>
        <v>0</v>
      </c>
      <c r="AG35" s="675"/>
      <c r="AH35" s="674">
        <f>SUM(AH18,AH34)</f>
        <v>0</v>
      </c>
      <c r="AI35" s="675"/>
      <c r="AJ35" s="674">
        <f>SUM(AJ18,AJ34)</f>
        <v>0</v>
      </c>
      <c r="AK35" s="675"/>
      <c r="AL35" s="674">
        <f>SUM(AL18,AL34)</f>
        <v>0</v>
      </c>
      <c r="AM35" s="675"/>
      <c r="AN35" s="145">
        <f>SUM(AD35:AM35)</f>
        <v>0</v>
      </c>
      <c r="AO35" s="674">
        <f>SUM(AO18,AO34)</f>
        <v>0</v>
      </c>
      <c r="AP35" s="675"/>
      <c r="AQ35" s="674">
        <f>SUM(AQ18,AQ34)</f>
        <v>0</v>
      </c>
      <c r="AR35" s="675"/>
      <c r="AS35" s="674">
        <f>SUM(AS18,AS34)</f>
        <v>0</v>
      </c>
      <c r="AT35" s="675"/>
      <c r="AU35" s="674">
        <f>SUM(AU18,AU34)</f>
        <v>0</v>
      </c>
      <c r="AV35" s="675"/>
      <c r="AW35" s="674">
        <f>SUM(AW18,AW34)</f>
        <v>0</v>
      </c>
      <c r="AX35" s="675"/>
      <c r="AY35" s="145">
        <f>SUM(AO35:AX35)</f>
        <v>0</v>
      </c>
      <c r="AZ35" s="674">
        <f>SUM(AZ18,AZ34)</f>
        <v>0</v>
      </c>
      <c r="BA35" s="675"/>
      <c r="BB35" s="674">
        <f>SUM(BB18,BB34)</f>
        <v>0</v>
      </c>
      <c r="BC35" s="675"/>
      <c r="BD35" s="674">
        <f>SUM(BD18,BD34)</f>
        <v>0</v>
      </c>
      <c r="BE35" s="675"/>
      <c r="BF35" s="674">
        <f>SUM(BF18,BF34)</f>
        <v>0</v>
      </c>
      <c r="BG35" s="675"/>
      <c r="BH35" s="674">
        <f>SUM(BH18,BH34)</f>
        <v>0</v>
      </c>
      <c r="BI35" s="675"/>
      <c r="BJ35" s="145">
        <f>SUM(AZ35:BI35)</f>
        <v>0</v>
      </c>
      <c r="BK35" s="674">
        <f>SUM(BK18,BK34)</f>
        <v>0</v>
      </c>
      <c r="BL35" s="675"/>
      <c r="BM35" s="674">
        <f>SUM(BM18,BM34)</f>
        <v>0</v>
      </c>
      <c r="BN35" s="675"/>
      <c r="BO35" s="674">
        <f>SUM(BO18,BO34)</f>
        <v>0</v>
      </c>
      <c r="BP35" s="675"/>
      <c r="BQ35" s="674">
        <f>SUM(BQ18,BQ34)</f>
        <v>0</v>
      </c>
      <c r="BR35" s="675"/>
      <c r="BS35" s="674">
        <f>SUM(BS18,BS34)</f>
        <v>0</v>
      </c>
      <c r="BT35" s="675"/>
      <c r="BU35" s="145">
        <f>SUM(BK35:BT35)</f>
        <v>0</v>
      </c>
      <c r="BV35" s="145">
        <f t="shared" ref="BV35:BZ35" si="126">SUM(BV18+BV34)</f>
        <v>0</v>
      </c>
      <c r="BW35" s="145">
        <f t="shared" si="126"/>
        <v>0</v>
      </c>
      <c r="BX35" s="145">
        <f t="shared" si="126"/>
        <v>0</v>
      </c>
      <c r="BY35" s="145">
        <f t="shared" si="126"/>
        <v>0</v>
      </c>
      <c r="BZ35" s="145">
        <f t="shared" si="126"/>
        <v>0</v>
      </c>
      <c r="CA35" s="145">
        <f t="shared" si="91"/>
        <v>0</v>
      </c>
    </row>
    <row r="36" spans="1:79" s="51" customFormat="1" ht="15" customHeight="1">
      <c r="A36" s="78">
        <v>1900</v>
      </c>
      <c r="B36" s="78"/>
      <c r="C36" s="115" t="s">
        <v>290</v>
      </c>
      <c r="D36" s="82"/>
      <c r="E36" s="656"/>
      <c r="F36" s="656"/>
      <c r="G36" s="656"/>
      <c r="H36" s="656"/>
      <c r="I36" s="656"/>
      <c r="J36" s="656"/>
      <c r="K36" s="656"/>
      <c r="L36" s="656"/>
      <c r="M36" s="656"/>
      <c r="N36" s="656"/>
      <c r="O36" s="656"/>
      <c r="P36" s="82"/>
      <c r="Q36" s="79"/>
      <c r="R36" s="32"/>
      <c r="S36" s="116"/>
      <c r="T36" s="133"/>
      <c r="U36" s="116"/>
      <c r="V36" s="133"/>
      <c r="W36" s="116"/>
      <c r="X36" s="133"/>
      <c r="Y36" s="116"/>
      <c r="Z36" s="133"/>
      <c r="AA36" s="116"/>
      <c r="AB36" s="133"/>
      <c r="AC36" s="135"/>
      <c r="AD36" s="116"/>
      <c r="AE36" s="133"/>
      <c r="AF36" s="116"/>
      <c r="AG36" s="133"/>
      <c r="AH36" s="116"/>
      <c r="AI36" s="133"/>
      <c r="AJ36" s="116"/>
      <c r="AK36" s="133"/>
      <c r="AL36" s="116"/>
      <c r="AM36" s="133"/>
      <c r="AN36" s="135"/>
      <c r="AO36" s="116"/>
      <c r="AP36" s="133"/>
      <c r="AQ36" s="116"/>
      <c r="AR36" s="133"/>
      <c r="AS36" s="116"/>
      <c r="AT36" s="133"/>
      <c r="AU36" s="116"/>
      <c r="AV36" s="133"/>
      <c r="AW36" s="116"/>
      <c r="AX36" s="133"/>
      <c r="AY36" s="135"/>
      <c r="AZ36" s="116"/>
      <c r="BA36" s="133"/>
      <c r="BB36" s="116"/>
      <c r="BC36" s="133"/>
      <c r="BD36" s="116"/>
      <c r="BE36" s="133"/>
      <c r="BF36" s="116"/>
      <c r="BG36" s="133"/>
      <c r="BH36" s="116"/>
      <c r="BI36" s="133"/>
      <c r="BJ36" s="135"/>
      <c r="BK36" s="116"/>
      <c r="BL36" s="133"/>
      <c r="BM36" s="116"/>
      <c r="BN36" s="133"/>
      <c r="BO36" s="116"/>
      <c r="BP36" s="133"/>
      <c r="BQ36" s="116"/>
      <c r="BR36" s="133"/>
      <c r="BS36" s="116"/>
      <c r="BT36" s="133"/>
      <c r="BU36" s="135"/>
      <c r="BV36" s="211"/>
      <c r="BW36" s="211"/>
      <c r="BX36" s="211"/>
      <c r="BY36" s="211"/>
      <c r="BZ36" s="211"/>
      <c r="CA36" s="287"/>
    </row>
    <row r="37" spans="1:79" s="51" customFormat="1" ht="15" customHeight="1">
      <c r="A37" s="78"/>
      <c r="B37" s="78"/>
      <c r="C37" s="115" t="s">
        <v>45</v>
      </c>
      <c r="D37" s="12">
        <f t="shared" ref="D37:E41" si="127">D13</f>
        <v>0</v>
      </c>
      <c r="E37" s="653" t="str">
        <f t="shared" si="127"/>
        <v>Select E-Class</v>
      </c>
      <c r="F37" s="653"/>
      <c r="G37" s="653"/>
      <c r="H37" s="653"/>
      <c r="I37" s="653"/>
      <c r="J37" s="653"/>
      <c r="K37" s="653"/>
      <c r="L37" s="653"/>
      <c r="M37" s="653"/>
      <c r="N37" s="653"/>
      <c r="O37" s="653"/>
      <c r="P37" s="146"/>
      <c r="Q37" s="147">
        <f t="shared" ref="Q37" si="128">VLOOKUP(E37,Leave_Benefits,3,0)</f>
        <v>0</v>
      </c>
      <c r="R37" s="71"/>
      <c r="S37" s="148"/>
      <c r="T37" s="126">
        <f>T13*$Q37</f>
        <v>0</v>
      </c>
      <c r="U37" s="148"/>
      <c r="V37" s="126">
        <f>V13*$Q37</f>
        <v>0</v>
      </c>
      <c r="W37" s="148"/>
      <c r="X37" s="126">
        <f>X13*$Q37</f>
        <v>0</v>
      </c>
      <c r="Y37" s="148"/>
      <c r="Z37" s="126">
        <f>Z13*$Q37</f>
        <v>0</v>
      </c>
      <c r="AA37" s="148"/>
      <c r="AB37" s="126">
        <f>AB13*$Q37</f>
        <v>0</v>
      </c>
      <c r="AC37" s="127">
        <f t="shared" ref="AC37:AC41" si="129">T37+V37+X37+Z37+AB37</f>
        <v>0</v>
      </c>
      <c r="AD37" s="330"/>
      <c r="AE37" s="292">
        <f>AE13*$Q37</f>
        <v>0</v>
      </c>
      <c r="AF37" s="330"/>
      <c r="AG37" s="292">
        <f>AG13*$Q37</f>
        <v>0</v>
      </c>
      <c r="AH37" s="330"/>
      <c r="AI37" s="292">
        <f>AI13*$Q37</f>
        <v>0</v>
      </c>
      <c r="AJ37" s="330"/>
      <c r="AK37" s="292">
        <f>AK13*$Q37</f>
        <v>0</v>
      </c>
      <c r="AL37" s="330"/>
      <c r="AM37" s="292">
        <f>AM13*$Q37</f>
        <v>0</v>
      </c>
      <c r="AN37" s="293">
        <f>SUM(AE37+AG37+AI37+AK37+AM37)</f>
        <v>0</v>
      </c>
      <c r="AO37" s="331"/>
      <c r="AP37" s="295">
        <f>AP13*$Q37</f>
        <v>0</v>
      </c>
      <c r="AQ37" s="331"/>
      <c r="AR37" s="295">
        <f>AR13*$Q37</f>
        <v>0</v>
      </c>
      <c r="AS37" s="331"/>
      <c r="AT37" s="295">
        <f>AT13*$Q37</f>
        <v>0</v>
      </c>
      <c r="AU37" s="331"/>
      <c r="AV37" s="295">
        <f>AV13*$Q37</f>
        <v>0</v>
      </c>
      <c r="AW37" s="331"/>
      <c r="AX37" s="295">
        <f>AX13*$Q37</f>
        <v>0</v>
      </c>
      <c r="AY37" s="296">
        <f>SUM(AP37+AR37+AT37+AV37+AX37)</f>
        <v>0</v>
      </c>
      <c r="AZ37" s="332"/>
      <c r="BA37" s="298">
        <f>BA13*$Q37</f>
        <v>0</v>
      </c>
      <c r="BB37" s="332"/>
      <c r="BC37" s="298">
        <f>BC13*$Q37</f>
        <v>0</v>
      </c>
      <c r="BD37" s="332"/>
      <c r="BE37" s="298">
        <f>BE13*$Q37</f>
        <v>0</v>
      </c>
      <c r="BF37" s="332"/>
      <c r="BG37" s="298">
        <f>BG13*$Q37</f>
        <v>0</v>
      </c>
      <c r="BH37" s="332"/>
      <c r="BI37" s="298">
        <f>BI13*$Q37</f>
        <v>0</v>
      </c>
      <c r="BJ37" s="299">
        <f>SUM(BA37+BC37+BE37+BG37+BI37)</f>
        <v>0</v>
      </c>
      <c r="BK37" s="333"/>
      <c r="BL37" s="301">
        <f>BL13*$Q37</f>
        <v>0</v>
      </c>
      <c r="BM37" s="333"/>
      <c r="BN37" s="301">
        <f>BN13*$Q37</f>
        <v>0</v>
      </c>
      <c r="BO37" s="333"/>
      <c r="BP37" s="301">
        <f>BP13*$Q37</f>
        <v>0</v>
      </c>
      <c r="BQ37" s="333"/>
      <c r="BR37" s="301">
        <f>BR13*$Q37</f>
        <v>0</v>
      </c>
      <c r="BS37" s="333"/>
      <c r="BT37" s="301">
        <f>BT13*$Q37</f>
        <v>0</v>
      </c>
      <c r="BU37" s="302">
        <f>SUM(BL37+BN37+BP37+BR37+BT37)</f>
        <v>0</v>
      </c>
      <c r="BV37" s="339">
        <f>T37+AE37+AP37+BA37+BL37</f>
        <v>0</v>
      </c>
      <c r="BW37" s="339">
        <f>V37+AG37+AR37+BC37+BN37</f>
        <v>0</v>
      </c>
      <c r="BX37" s="339">
        <f>X37+AI37+AT37+BE37+BP37</f>
        <v>0</v>
      </c>
      <c r="BY37" s="339">
        <f>BG37+BR37+AV37+Z37+AK37</f>
        <v>0</v>
      </c>
      <c r="BZ37" s="339">
        <f>BT37+BI37+AX37+AB37+AM37</f>
        <v>0</v>
      </c>
      <c r="CA37" s="327">
        <f t="shared" ref="CA37:CA42" si="130">SUM(BV37:BZ37)</f>
        <v>0</v>
      </c>
    </row>
    <row r="38" spans="1:79" s="51" customFormat="1" ht="15" customHeight="1">
      <c r="A38" s="78"/>
      <c r="B38" s="78"/>
      <c r="C38" s="115"/>
      <c r="D38" s="12">
        <f t="shared" si="127"/>
        <v>0</v>
      </c>
      <c r="E38" s="653" t="str">
        <f t="shared" si="127"/>
        <v>Select E-Class</v>
      </c>
      <c r="F38" s="653"/>
      <c r="G38" s="653"/>
      <c r="H38" s="653"/>
      <c r="I38" s="653"/>
      <c r="J38" s="653"/>
      <c r="K38" s="653"/>
      <c r="L38" s="653"/>
      <c r="M38" s="653"/>
      <c r="N38" s="653"/>
      <c r="O38" s="653"/>
      <c r="P38" s="146"/>
      <c r="Q38" s="147">
        <f t="shared" ref="Q38:Q41" si="131">VLOOKUP(E38,Leave_Benefits,3,0)</f>
        <v>0</v>
      </c>
      <c r="R38" s="71"/>
      <c r="S38" s="148"/>
      <c r="T38" s="126">
        <f>T14*$Q38</f>
        <v>0</v>
      </c>
      <c r="U38" s="148"/>
      <c r="V38" s="126">
        <f>V14*$Q38</f>
        <v>0</v>
      </c>
      <c r="W38" s="148"/>
      <c r="X38" s="126">
        <f>X14*$Q38</f>
        <v>0</v>
      </c>
      <c r="Y38" s="148"/>
      <c r="Z38" s="126">
        <f>Z14*$Q38</f>
        <v>0</v>
      </c>
      <c r="AA38" s="148"/>
      <c r="AB38" s="126">
        <f>AB14*$Q38</f>
        <v>0</v>
      </c>
      <c r="AC38" s="127">
        <f t="shared" si="129"/>
        <v>0</v>
      </c>
      <c r="AD38" s="330"/>
      <c r="AE38" s="292">
        <f>AE14*$Q38</f>
        <v>0</v>
      </c>
      <c r="AF38" s="330"/>
      <c r="AG38" s="292">
        <f>AG14*$Q38</f>
        <v>0</v>
      </c>
      <c r="AH38" s="330"/>
      <c r="AI38" s="292">
        <f>AI14*$Q38</f>
        <v>0</v>
      </c>
      <c r="AJ38" s="330"/>
      <c r="AK38" s="292">
        <f>AK14*$Q38</f>
        <v>0</v>
      </c>
      <c r="AL38" s="330"/>
      <c r="AM38" s="292">
        <f>AM14*$Q38</f>
        <v>0</v>
      </c>
      <c r="AN38" s="293">
        <f t="shared" ref="AN38:AN41" si="132">SUM(AE38+AG38+AI38+AK38+AM38)</f>
        <v>0</v>
      </c>
      <c r="AO38" s="331"/>
      <c r="AP38" s="295">
        <f>AP14*$Q38</f>
        <v>0</v>
      </c>
      <c r="AQ38" s="331"/>
      <c r="AR38" s="295">
        <f>AR14*$Q38</f>
        <v>0</v>
      </c>
      <c r="AS38" s="331"/>
      <c r="AT38" s="295">
        <f>AT14*$Q38</f>
        <v>0</v>
      </c>
      <c r="AU38" s="331"/>
      <c r="AV38" s="295">
        <f>AV14*$Q38</f>
        <v>0</v>
      </c>
      <c r="AW38" s="331"/>
      <c r="AX38" s="295">
        <f>AX14*$Q38</f>
        <v>0</v>
      </c>
      <c r="AY38" s="296">
        <f t="shared" ref="AY38:AY41" si="133">SUM(AP38+AR38+AT38+AV38+AX38)</f>
        <v>0</v>
      </c>
      <c r="AZ38" s="332"/>
      <c r="BA38" s="298">
        <f>BA14*$Q38</f>
        <v>0</v>
      </c>
      <c r="BB38" s="332"/>
      <c r="BC38" s="298">
        <f>BC14*$Q38</f>
        <v>0</v>
      </c>
      <c r="BD38" s="332"/>
      <c r="BE38" s="298">
        <f>BE14*$Q38</f>
        <v>0</v>
      </c>
      <c r="BF38" s="332"/>
      <c r="BG38" s="298">
        <f>BG14*$Q38</f>
        <v>0</v>
      </c>
      <c r="BH38" s="332"/>
      <c r="BI38" s="298">
        <f>BI14*$Q38</f>
        <v>0</v>
      </c>
      <c r="BJ38" s="299">
        <f t="shared" ref="BJ38:BJ41" si="134">SUM(BA38+BC38+BE38+BG38+BI38)</f>
        <v>0</v>
      </c>
      <c r="BK38" s="333"/>
      <c r="BL38" s="301">
        <f>BL14*$Q38</f>
        <v>0</v>
      </c>
      <c r="BM38" s="333"/>
      <c r="BN38" s="301">
        <f>BN14*$Q38</f>
        <v>0</v>
      </c>
      <c r="BO38" s="333"/>
      <c r="BP38" s="301">
        <f>BP14*$Q38</f>
        <v>0</v>
      </c>
      <c r="BQ38" s="333"/>
      <c r="BR38" s="301">
        <f>BR14*$Q38</f>
        <v>0</v>
      </c>
      <c r="BS38" s="333"/>
      <c r="BT38" s="301">
        <f>BT14*$Q38</f>
        <v>0</v>
      </c>
      <c r="BU38" s="302">
        <f t="shared" ref="BU38:BU41" si="135">SUM(BL38+BN38+BP38+BR38+BT38)</f>
        <v>0</v>
      </c>
      <c r="BV38" s="339">
        <f t="shared" ref="BV38:BV41" si="136">T38+AE38+AP38+BA38+BL38</f>
        <v>0</v>
      </c>
      <c r="BW38" s="339">
        <f t="shared" ref="BW38:BW41" si="137">V38+AG38+AR38+BC38+BN38</f>
        <v>0</v>
      </c>
      <c r="BX38" s="339">
        <f t="shared" ref="BX38:BX41" si="138">X38+AI38+AT38+BE38+BP38</f>
        <v>0</v>
      </c>
      <c r="BY38" s="339">
        <f t="shared" ref="BY38:BY41" si="139">BG38+BR38+AV38+Z38+AK38</f>
        <v>0</v>
      </c>
      <c r="BZ38" s="339">
        <f t="shared" ref="BZ38:BZ41" si="140">BT38+BI38+AX38+AB38+AM38</f>
        <v>0</v>
      </c>
      <c r="CA38" s="327">
        <f t="shared" si="130"/>
        <v>0</v>
      </c>
    </row>
    <row r="39" spans="1:79" s="51" customFormat="1" ht="15" customHeight="1">
      <c r="A39" s="78"/>
      <c r="B39" s="78"/>
      <c r="C39" s="115"/>
      <c r="D39" s="12">
        <f t="shared" si="127"/>
        <v>0</v>
      </c>
      <c r="E39" s="653" t="str">
        <f t="shared" si="127"/>
        <v>Select E-Class</v>
      </c>
      <c r="F39" s="653"/>
      <c r="G39" s="653"/>
      <c r="H39" s="653"/>
      <c r="I39" s="653"/>
      <c r="J39" s="653"/>
      <c r="K39" s="653"/>
      <c r="L39" s="653"/>
      <c r="M39" s="653"/>
      <c r="N39" s="653"/>
      <c r="O39" s="653"/>
      <c r="P39" s="146"/>
      <c r="Q39" s="147">
        <f t="shared" si="131"/>
        <v>0</v>
      </c>
      <c r="R39" s="71"/>
      <c r="S39" s="148"/>
      <c r="T39" s="126">
        <f>T15*$Q39</f>
        <v>0</v>
      </c>
      <c r="U39" s="148"/>
      <c r="V39" s="126">
        <f>V15*$Q39</f>
        <v>0</v>
      </c>
      <c r="W39" s="148"/>
      <c r="X39" s="126">
        <f>X15*$Q39</f>
        <v>0</v>
      </c>
      <c r="Y39" s="148"/>
      <c r="Z39" s="126">
        <f>Z15*$Q39</f>
        <v>0</v>
      </c>
      <c r="AA39" s="148"/>
      <c r="AB39" s="126">
        <f>AB15*$Q39</f>
        <v>0</v>
      </c>
      <c r="AC39" s="127">
        <f t="shared" si="129"/>
        <v>0</v>
      </c>
      <c r="AD39" s="330"/>
      <c r="AE39" s="292">
        <f>AE15*$Q39</f>
        <v>0</v>
      </c>
      <c r="AF39" s="330"/>
      <c r="AG39" s="292">
        <f>AG15*$Q39</f>
        <v>0</v>
      </c>
      <c r="AH39" s="330"/>
      <c r="AI39" s="292">
        <f>AI15*$Q39</f>
        <v>0</v>
      </c>
      <c r="AJ39" s="330"/>
      <c r="AK39" s="292">
        <f>AK15*$Q39</f>
        <v>0</v>
      </c>
      <c r="AL39" s="330"/>
      <c r="AM39" s="292">
        <f>AM15*$Q39</f>
        <v>0</v>
      </c>
      <c r="AN39" s="293">
        <f t="shared" si="132"/>
        <v>0</v>
      </c>
      <c r="AO39" s="331"/>
      <c r="AP39" s="295">
        <f>AP15*$Q39</f>
        <v>0</v>
      </c>
      <c r="AQ39" s="331"/>
      <c r="AR39" s="295">
        <f>AR15*$Q39</f>
        <v>0</v>
      </c>
      <c r="AS39" s="331"/>
      <c r="AT39" s="295">
        <f>AT15*$Q39</f>
        <v>0</v>
      </c>
      <c r="AU39" s="331"/>
      <c r="AV39" s="295">
        <f>AV15*$Q39</f>
        <v>0</v>
      </c>
      <c r="AW39" s="331"/>
      <c r="AX39" s="295">
        <f>AX15*$Q39</f>
        <v>0</v>
      </c>
      <c r="AY39" s="296">
        <f t="shared" si="133"/>
        <v>0</v>
      </c>
      <c r="AZ39" s="332"/>
      <c r="BA39" s="298">
        <f>BA15*$Q39</f>
        <v>0</v>
      </c>
      <c r="BB39" s="332"/>
      <c r="BC39" s="298">
        <f>BC15*$Q39</f>
        <v>0</v>
      </c>
      <c r="BD39" s="332"/>
      <c r="BE39" s="298">
        <f>BE15*$Q39</f>
        <v>0</v>
      </c>
      <c r="BF39" s="332"/>
      <c r="BG39" s="298">
        <f>BG15*$Q39</f>
        <v>0</v>
      </c>
      <c r="BH39" s="332"/>
      <c r="BI39" s="298">
        <f>BI15*$Q39</f>
        <v>0</v>
      </c>
      <c r="BJ39" s="299">
        <f t="shared" si="134"/>
        <v>0</v>
      </c>
      <c r="BK39" s="333"/>
      <c r="BL39" s="301">
        <f>BL15*$Q39</f>
        <v>0</v>
      </c>
      <c r="BM39" s="333"/>
      <c r="BN39" s="301">
        <f>BN15*$Q39</f>
        <v>0</v>
      </c>
      <c r="BO39" s="333"/>
      <c r="BP39" s="301">
        <f>BP15*$Q39</f>
        <v>0</v>
      </c>
      <c r="BQ39" s="333"/>
      <c r="BR39" s="301">
        <f>BR15*$Q39</f>
        <v>0</v>
      </c>
      <c r="BS39" s="333"/>
      <c r="BT39" s="301">
        <f>BT15*$Q39</f>
        <v>0</v>
      </c>
      <c r="BU39" s="302">
        <f t="shared" si="135"/>
        <v>0</v>
      </c>
      <c r="BV39" s="339">
        <f t="shared" si="136"/>
        <v>0</v>
      </c>
      <c r="BW39" s="339">
        <f t="shared" si="137"/>
        <v>0</v>
      </c>
      <c r="BX39" s="339">
        <f t="shared" si="138"/>
        <v>0</v>
      </c>
      <c r="BY39" s="339">
        <f t="shared" si="139"/>
        <v>0</v>
      </c>
      <c r="BZ39" s="339">
        <f t="shared" si="140"/>
        <v>0</v>
      </c>
      <c r="CA39" s="327">
        <f t="shared" si="130"/>
        <v>0</v>
      </c>
    </row>
    <row r="40" spans="1:79" s="51" customFormat="1" ht="15" customHeight="1">
      <c r="A40" s="78"/>
      <c r="B40" s="78"/>
      <c r="C40" s="115"/>
      <c r="D40" s="12">
        <f t="shared" si="127"/>
        <v>0</v>
      </c>
      <c r="E40" s="653" t="str">
        <f t="shared" si="127"/>
        <v>Select E-Class</v>
      </c>
      <c r="F40" s="653"/>
      <c r="G40" s="653"/>
      <c r="H40" s="653"/>
      <c r="I40" s="653"/>
      <c r="J40" s="653"/>
      <c r="K40" s="653"/>
      <c r="L40" s="653"/>
      <c r="M40" s="653"/>
      <c r="N40" s="653"/>
      <c r="O40" s="653"/>
      <c r="P40" s="146"/>
      <c r="Q40" s="147">
        <f t="shared" si="131"/>
        <v>0</v>
      </c>
      <c r="R40" s="71"/>
      <c r="S40" s="148"/>
      <c r="T40" s="126">
        <f>T16*$Q40</f>
        <v>0</v>
      </c>
      <c r="U40" s="148"/>
      <c r="V40" s="126">
        <f>V16*$Q40</f>
        <v>0</v>
      </c>
      <c r="W40" s="148"/>
      <c r="X40" s="126">
        <f>X16*$Q40</f>
        <v>0</v>
      </c>
      <c r="Y40" s="148"/>
      <c r="Z40" s="126">
        <f>Z16*$Q40</f>
        <v>0</v>
      </c>
      <c r="AA40" s="148"/>
      <c r="AB40" s="126">
        <f>AB16*$Q40</f>
        <v>0</v>
      </c>
      <c r="AC40" s="127">
        <f t="shared" si="129"/>
        <v>0</v>
      </c>
      <c r="AD40" s="330"/>
      <c r="AE40" s="292">
        <f>AE16*$Q40</f>
        <v>0</v>
      </c>
      <c r="AF40" s="330"/>
      <c r="AG40" s="292">
        <f>AG16*$Q40</f>
        <v>0</v>
      </c>
      <c r="AH40" s="330"/>
      <c r="AI40" s="292">
        <f>AI16*$Q40</f>
        <v>0</v>
      </c>
      <c r="AJ40" s="330"/>
      <c r="AK40" s="292">
        <f>AK16*$Q40</f>
        <v>0</v>
      </c>
      <c r="AL40" s="330"/>
      <c r="AM40" s="292">
        <f>AM16*$Q40</f>
        <v>0</v>
      </c>
      <c r="AN40" s="293">
        <f t="shared" si="132"/>
        <v>0</v>
      </c>
      <c r="AO40" s="331"/>
      <c r="AP40" s="295">
        <f>AP16*$Q40</f>
        <v>0</v>
      </c>
      <c r="AQ40" s="331"/>
      <c r="AR40" s="295">
        <f>AR16*$Q40</f>
        <v>0</v>
      </c>
      <c r="AS40" s="331"/>
      <c r="AT40" s="295">
        <f>AT16*$Q40</f>
        <v>0</v>
      </c>
      <c r="AU40" s="331"/>
      <c r="AV40" s="295">
        <f>AV16*$Q40</f>
        <v>0</v>
      </c>
      <c r="AW40" s="331"/>
      <c r="AX40" s="295">
        <f>AX16*$Q40</f>
        <v>0</v>
      </c>
      <c r="AY40" s="296">
        <f t="shared" si="133"/>
        <v>0</v>
      </c>
      <c r="AZ40" s="332"/>
      <c r="BA40" s="298">
        <f>BA16*$Q40</f>
        <v>0</v>
      </c>
      <c r="BB40" s="332"/>
      <c r="BC40" s="298">
        <f>BC16*$Q40</f>
        <v>0</v>
      </c>
      <c r="BD40" s="332"/>
      <c r="BE40" s="298">
        <f>BE16*$Q40</f>
        <v>0</v>
      </c>
      <c r="BF40" s="332"/>
      <c r="BG40" s="298">
        <f>BG16*$Q40</f>
        <v>0</v>
      </c>
      <c r="BH40" s="332"/>
      <c r="BI40" s="298">
        <f>BI16*$Q40</f>
        <v>0</v>
      </c>
      <c r="BJ40" s="299">
        <f t="shared" si="134"/>
        <v>0</v>
      </c>
      <c r="BK40" s="333"/>
      <c r="BL40" s="301">
        <f>BL16*$Q40</f>
        <v>0</v>
      </c>
      <c r="BM40" s="333"/>
      <c r="BN40" s="301">
        <f>BN16*$Q40</f>
        <v>0</v>
      </c>
      <c r="BO40" s="333"/>
      <c r="BP40" s="301">
        <f>BP16*$Q40</f>
        <v>0</v>
      </c>
      <c r="BQ40" s="333"/>
      <c r="BR40" s="301">
        <f>BR16*$Q40</f>
        <v>0</v>
      </c>
      <c r="BS40" s="333"/>
      <c r="BT40" s="301">
        <f>BT16*$Q40</f>
        <v>0</v>
      </c>
      <c r="BU40" s="302">
        <f t="shared" si="135"/>
        <v>0</v>
      </c>
      <c r="BV40" s="339">
        <f t="shared" si="136"/>
        <v>0</v>
      </c>
      <c r="BW40" s="339">
        <f t="shared" si="137"/>
        <v>0</v>
      </c>
      <c r="BX40" s="339">
        <f t="shared" si="138"/>
        <v>0</v>
      </c>
      <c r="BY40" s="339">
        <f t="shared" si="139"/>
        <v>0</v>
      </c>
      <c r="BZ40" s="339">
        <f t="shared" si="140"/>
        <v>0</v>
      </c>
      <c r="CA40" s="327">
        <f t="shared" si="130"/>
        <v>0</v>
      </c>
    </row>
    <row r="41" spans="1:79" s="51" customFormat="1" ht="15" customHeight="1">
      <c r="A41" s="78"/>
      <c r="B41" s="78"/>
      <c r="C41" s="115"/>
      <c r="D41" s="12">
        <f t="shared" si="127"/>
        <v>0</v>
      </c>
      <c r="E41" s="653" t="str">
        <f t="shared" si="127"/>
        <v>Select E-Class</v>
      </c>
      <c r="F41" s="653"/>
      <c r="G41" s="653"/>
      <c r="H41" s="653"/>
      <c r="I41" s="653"/>
      <c r="J41" s="653"/>
      <c r="K41" s="653"/>
      <c r="L41" s="653"/>
      <c r="M41" s="653"/>
      <c r="N41" s="653"/>
      <c r="O41" s="653"/>
      <c r="P41" s="146"/>
      <c r="Q41" s="147">
        <f t="shared" si="131"/>
        <v>0</v>
      </c>
      <c r="R41" s="71"/>
      <c r="S41" s="148"/>
      <c r="T41" s="126">
        <f>T17*$Q41</f>
        <v>0</v>
      </c>
      <c r="U41" s="148"/>
      <c r="V41" s="126">
        <f>V17*$Q41</f>
        <v>0</v>
      </c>
      <c r="W41" s="148"/>
      <c r="X41" s="126">
        <f>X17*$Q41</f>
        <v>0</v>
      </c>
      <c r="Y41" s="148"/>
      <c r="Z41" s="126">
        <f>Z17*$Q41</f>
        <v>0</v>
      </c>
      <c r="AA41" s="148"/>
      <c r="AB41" s="126">
        <f>AB17*$Q41</f>
        <v>0</v>
      </c>
      <c r="AC41" s="127">
        <f t="shared" si="129"/>
        <v>0</v>
      </c>
      <c r="AD41" s="330"/>
      <c r="AE41" s="292">
        <f>AE17*$Q41</f>
        <v>0</v>
      </c>
      <c r="AF41" s="330"/>
      <c r="AG41" s="292">
        <f>AG17*$Q41</f>
        <v>0</v>
      </c>
      <c r="AH41" s="330"/>
      <c r="AI41" s="292">
        <f>AI17*$Q41</f>
        <v>0</v>
      </c>
      <c r="AJ41" s="330"/>
      <c r="AK41" s="292">
        <f>AK17*$Q41</f>
        <v>0</v>
      </c>
      <c r="AL41" s="330"/>
      <c r="AM41" s="292">
        <f>AM17*$Q41</f>
        <v>0</v>
      </c>
      <c r="AN41" s="293">
        <f t="shared" si="132"/>
        <v>0</v>
      </c>
      <c r="AO41" s="331"/>
      <c r="AP41" s="295">
        <f>AP17*$Q41</f>
        <v>0</v>
      </c>
      <c r="AQ41" s="331"/>
      <c r="AR41" s="295">
        <f>AR17*$Q41</f>
        <v>0</v>
      </c>
      <c r="AS41" s="331"/>
      <c r="AT41" s="295">
        <f>AT17*$Q41</f>
        <v>0</v>
      </c>
      <c r="AU41" s="331"/>
      <c r="AV41" s="295">
        <f>AV17*$Q41</f>
        <v>0</v>
      </c>
      <c r="AW41" s="331"/>
      <c r="AX41" s="295">
        <f>AX17*$Q41</f>
        <v>0</v>
      </c>
      <c r="AY41" s="296">
        <f t="shared" si="133"/>
        <v>0</v>
      </c>
      <c r="AZ41" s="332"/>
      <c r="BA41" s="298">
        <f>BA17*$Q41</f>
        <v>0</v>
      </c>
      <c r="BB41" s="332"/>
      <c r="BC41" s="298">
        <f>BC17*$Q41</f>
        <v>0</v>
      </c>
      <c r="BD41" s="332"/>
      <c r="BE41" s="298">
        <f>BE17*$Q41</f>
        <v>0</v>
      </c>
      <c r="BF41" s="332"/>
      <c r="BG41" s="298">
        <f>BG17*$Q41</f>
        <v>0</v>
      </c>
      <c r="BH41" s="332"/>
      <c r="BI41" s="298">
        <f>BI17*$Q41</f>
        <v>0</v>
      </c>
      <c r="BJ41" s="299">
        <f t="shared" si="134"/>
        <v>0</v>
      </c>
      <c r="BK41" s="333"/>
      <c r="BL41" s="301">
        <f>BL17*$Q41</f>
        <v>0</v>
      </c>
      <c r="BM41" s="333"/>
      <c r="BN41" s="301">
        <f>BN17*$Q41</f>
        <v>0</v>
      </c>
      <c r="BO41" s="333"/>
      <c r="BP41" s="301">
        <f>BP17*$Q41</f>
        <v>0</v>
      </c>
      <c r="BQ41" s="333"/>
      <c r="BR41" s="301">
        <f>BR17*$Q41</f>
        <v>0</v>
      </c>
      <c r="BS41" s="333"/>
      <c r="BT41" s="301">
        <f>BT17*$Q41</f>
        <v>0</v>
      </c>
      <c r="BU41" s="302">
        <f t="shared" si="135"/>
        <v>0</v>
      </c>
      <c r="BV41" s="339">
        <f t="shared" si="136"/>
        <v>0</v>
      </c>
      <c r="BW41" s="339">
        <f t="shared" si="137"/>
        <v>0</v>
      </c>
      <c r="BX41" s="339">
        <f t="shared" si="138"/>
        <v>0</v>
      </c>
      <c r="BY41" s="339">
        <f t="shared" si="139"/>
        <v>0</v>
      </c>
      <c r="BZ41" s="339">
        <f t="shared" si="140"/>
        <v>0</v>
      </c>
      <c r="CA41" s="327">
        <f t="shared" si="130"/>
        <v>0</v>
      </c>
    </row>
    <row r="42" spans="1:79" s="51" customFormat="1" ht="15" customHeight="1">
      <c r="A42" s="78"/>
      <c r="B42" s="78"/>
      <c r="C42" s="115"/>
      <c r="D42" s="12"/>
      <c r="E42" s="712"/>
      <c r="F42" s="712"/>
      <c r="G42" s="712"/>
      <c r="H42" s="712"/>
      <c r="I42" s="712"/>
      <c r="J42" s="712"/>
      <c r="K42" s="712"/>
      <c r="L42" s="712"/>
      <c r="M42" s="712"/>
      <c r="N42" s="713"/>
      <c r="O42" s="645" t="s">
        <v>286</v>
      </c>
      <c r="P42" s="646"/>
      <c r="Q42" s="646"/>
      <c r="R42" s="647"/>
      <c r="S42" s="681">
        <f>SUM(T37:T41)</f>
        <v>0</v>
      </c>
      <c r="T42" s="682"/>
      <c r="U42" s="681">
        <f>SUM(V37:V41)</f>
        <v>0</v>
      </c>
      <c r="V42" s="682"/>
      <c r="W42" s="681">
        <f>SUM(X37:X41)</f>
        <v>0</v>
      </c>
      <c r="X42" s="682"/>
      <c r="Y42" s="681">
        <f>SUM(Z37:Z41)</f>
        <v>0</v>
      </c>
      <c r="Z42" s="682"/>
      <c r="AA42" s="681">
        <f>SUM(AB37:AB41)</f>
        <v>0</v>
      </c>
      <c r="AB42" s="682"/>
      <c r="AC42" s="149">
        <f>SUM(S42:AB42)</f>
        <v>0</v>
      </c>
      <c r="AD42" s="681">
        <f>SUM(AE37:AE41)</f>
        <v>0</v>
      </c>
      <c r="AE42" s="682"/>
      <c r="AF42" s="681">
        <f>SUM(AG37:AG41)</f>
        <v>0</v>
      </c>
      <c r="AG42" s="682"/>
      <c r="AH42" s="681">
        <f>SUM(AI37:AI41)</f>
        <v>0</v>
      </c>
      <c r="AI42" s="682"/>
      <c r="AJ42" s="681">
        <f>SUM(AK37:AK41)</f>
        <v>0</v>
      </c>
      <c r="AK42" s="682"/>
      <c r="AL42" s="681">
        <f>SUM(AM37:AM41)</f>
        <v>0</v>
      </c>
      <c r="AM42" s="682"/>
      <c r="AN42" s="149">
        <f>SUM(AD42:AM42)</f>
        <v>0</v>
      </c>
      <c r="AO42" s="681">
        <f>SUM(AP37:AP41)</f>
        <v>0</v>
      </c>
      <c r="AP42" s="682"/>
      <c r="AQ42" s="681">
        <f>SUM(AR37:AR41)</f>
        <v>0</v>
      </c>
      <c r="AR42" s="682"/>
      <c r="AS42" s="681">
        <f>SUM(AT37:AT41)</f>
        <v>0</v>
      </c>
      <c r="AT42" s="682"/>
      <c r="AU42" s="681">
        <f>SUM(AV37:AV41)</f>
        <v>0</v>
      </c>
      <c r="AV42" s="682"/>
      <c r="AW42" s="681">
        <f>SUM(AX37:AX41)</f>
        <v>0</v>
      </c>
      <c r="AX42" s="682"/>
      <c r="AY42" s="149">
        <f>SUM(AO42:AX42)</f>
        <v>0</v>
      </c>
      <c r="AZ42" s="681">
        <f>SUM(BA37:BA41)</f>
        <v>0</v>
      </c>
      <c r="BA42" s="682"/>
      <c r="BB42" s="681">
        <f>SUM(BC37:BC41)</f>
        <v>0</v>
      </c>
      <c r="BC42" s="682"/>
      <c r="BD42" s="681">
        <f>SUM(BE37:BE41)</f>
        <v>0</v>
      </c>
      <c r="BE42" s="682"/>
      <c r="BF42" s="681">
        <f>SUM(BG37:BG41)</f>
        <v>0</v>
      </c>
      <c r="BG42" s="682"/>
      <c r="BH42" s="681">
        <f>SUM(BI37:BI41)</f>
        <v>0</v>
      </c>
      <c r="BI42" s="682"/>
      <c r="BJ42" s="149">
        <f>SUM(AZ42:BI42)</f>
        <v>0</v>
      </c>
      <c r="BK42" s="681">
        <f>SUM(BL37:BL41)</f>
        <v>0</v>
      </c>
      <c r="BL42" s="682"/>
      <c r="BM42" s="681">
        <f>SUM(BN37:BN41)</f>
        <v>0</v>
      </c>
      <c r="BN42" s="682"/>
      <c r="BO42" s="681">
        <f>SUM(BP37:BP41)</f>
        <v>0</v>
      </c>
      <c r="BP42" s="682"/>
      <c r="BQ42" s="681">
        <f>SUM(BR37:BR41)</f>
        <v>0</v>
      </c>
      <c r="BR42" s="682"/>
      <c r="BS42" s="681">
        <f>SUM(BT37:BT41)</f>
        <v>0</v>
      </c>
      <c r="BT42" s="682"/>
      <c r="BU42" s="149">
        <f>SUM(BK42:BT42)</f>
        <v>0</v>
      </c>
      <c r="BV42" s="149">
        <f t="shared" ref="BV42:BZ42" si="141">SUM(BV37:BV41)</f>
        <v>0</v>
      </c>
      <c r="BW42" s="149">
        <f t="shared" si="141"/>
        <v>0</v>
      </c>
      <c r="BX42" s="149">
        <f t="shared" si="141"/>
        <v>0</v>
      </c>
      <c r="BY42" s="149">
        <f t="shared" si="141"/>
        <v>0</v>
      </c>
      <c r="BZ42" s="149">
        <f t="shared" si="141"/>
        <v>0</v>
      </c>
      <c r="CA42" s="340">
        <f t="shared" si="130"/>
        <v>0</v>
      </c>
    </row>
    <row r="43" spans="1:79" s="51" customFormat="1" ht="15" customHeight="1">
      <c r="A43" s="78"/>
      <c r="B43" s="78"/>
      <c r="C43" s="115" t="s">
        <v>46</v>
      </c>
      <c r="D43" s="70"/>
      <c r="E43" s="619"/>
      <c r="F43" s="619"/>
      <c r="G43" s="619"/>
      <c r="H43" s="619"/>
      <c r="I43" s="619"/>
      <c r="J43" s="619"/>
      <c r="K43" s="619"/>
      <c r="L43" s="619"/>
      <c r="M43" s="619"/>
      <c r="N43" s="619"/>
      <c r="O43" s="633"/>
      <c r="P43" s="146"/>
      <c r="Q43" s="150"/>
      <c r="R43" s="119"/>
      <c r="S43" s="151"/>
      <c r="T43" s="152"/>
      <c r="U43" s="151"/>
      <c r="V43" s="152"/>
      <c r="W43" s="151"/>
      <c r="X43" s="152"/>
      <c r="Y43" s="151"/>
      <c r="Z43" s="152"/>
      <c r="AA43" s="151"/>
      <c r="AB43" s="152"/>
      <c r="AC43" s="153"/>
      <c r="AD43" s="151"/>
      <c r="AE43" s="152"/>
      <c r="AF43" s="151"/>
      <c r="AG43" s="152"/>
      <c r="AH43" s="151"/>
      <c r="AI43" s="152"/>
      <c r="AJ43" s="151"/>
      <c r="AK43" s="152"/>
      <c r="AL43" s="151"/>
      <c r="AM43" s="152"/>
      <c r="AN43" s="153"/>
      <c r="AO43" s="151"/>
      <c r="AP43" s="152"/>
      <c r="AQ43" s="151"/>
      <c r="AR43" s="152"/>
      <c r="AS43" s="151"/>
      <c r="AT43" s="152"/>
      <c r="AU43" s="151"/>
      <c r="AV43" s="152"/>
      <c r="AW43" s="151"/>
      <c r="AX43" s="152"/>
      <c r="AY43" s="153"/>
      <c r="AZ43" s="151"/>
      <c r="BA43" s="152"/>
      <c r="BB43" s="151"/>
      <c r="BC43" s="152"/>
      <c r="BD43" s="151"/>
      <c r="BE43" s="152"/>
      <c r="BF43" s="151"/>
      <c r="BG43" s="152"/>
      <c r="BH43" s="151"/>
      <c r="BI43" s="152"/>
      <c r="BJ43" s="153"/>
      <c r="BK43" s="151"/>
      <c r="BL43" s="152"/>
      <c r="BM43" s="151"/>
      <c r="BN43" s="152"/>
      <c r="BO43" s="151"/>
      <c r="BP43" s="152"/>
      <c r="BQ43" s="151"/>
      <c r="BR43" s="152"/>
      <c r="BS43" s="151"/>
      <c r="BT43" s="152"/>
      <c r="BU43" s="153"/>
      <c r="BV43" s="341"/>
      <c r="BW43" s="341"/>
      <c r="BX43" s="341"/>
      <c r="BY43" s="341"/>
      <c r="BZ43" s="341"/>
      <c r="CA43" s="342"/>
    </row>
    <row r="44" spans="1:79" s="51" customFormat="1" ht="15" customHeight="1">
      <c r="A44" s="78"/>
      <c r="B44" s="78"/>
      <c r="C44" s="115"/>
      <c r="D44" s="74">
        <f t="shared" ref="D44:E50" si="142">D21</f>
        <v>0</v>
      </c>
      <c r="E44" s="632" t="str">
        <f t="shared" si="142"/>
        <v>Select E-Class</v>
      </c>
      <c r="F44" s="632"/>
      <c r="G44" s="632"/>
      <c r="H44" s="632"/>
      <c r="I44" s="632"/>
      <c r="J44" s="632"/>
      <c r="K44" s="632"/>
      <c r="L44" s="632"/>
      <c r="M44" s="632"/>
      <c r="N44" s="632"/>
      <c r="O44" s="632"/>
      <c r="P44" s="146"/>
      <c r="Q44" s="147">
        <f t="shared" ref="Q44:Q50" si="143">VLOOKUP(E44,Leave_Benefits,3,0)</f>
        <v>0</v>
      </c>
      <c r="R44" s="71"/>
      <c r="S44" s="148"/>
      <c r="T44" s="126">
        <f t="shared" ref="T44:T50" si="144">T21*$Q44</f>
        <v>0</v>
      </c>
      <c r="U44" s="148"/>
      <c r="V44" s="126">
        <f t="shared" ref="V44:V50" si="145">V21*$Q44</f>
        <v>0</v>
      </c>
      <c r="W44" s="148"/>
      <c r="X44" s="126">
        <f t="shared" ref="X44:X50" si="146">X21*$Q44</f>
        <v>0</v>
      </c>
      <c r="Y44" s="148"/>
      <c r="Z44" s="126">
        <f t="shared" ref="Z44:Z50" si="147">Z21*$Q44</f>
        <v>0</v>
      </c>
      <c r="AA44" s="148"/>
      <c r="AB44" s="126">
        <f t="shared" ref="AB44:AB50" si="148">AB21*$Q44</f>
        <v>0</v>
      </c>
      <c r="AC44" s="127">
        <f t="shared" ref="AC44:AC50" si="149">T44+V44+X44+Z44+AB44</f>
        <v>0</v>
      </c>
      <c r="AD44" s="330"/>
      <c r="AE44" s="292">
        <f t="shared" ref="AE44:AE50" si="150">AE21*$Q44</f>
        <v>0</v>
      </c>
      <c r="AF44" s="330"/>
      <c r="AG44" s="292">
        <f t="shared" ref="AG44:AG50" si="151">AG21*$Q44</f>
        <v>0</v>
      </c>
      <c r="AH44" s="330"/>
      <c r="AI44" s="292">
        <f t="shared" ref="AI44:AI50" si="152">AI21*$Q44</f>
        <v>0</v>
      </c>
      <c r="AJ44" s="330"/>
      <c r="AK44" s="292">
        <f t="shared" ref="AK44:AK50" si="153">AK21*$Q44</f>
        <v>0</v>
      </c>
      <c r="AL44" s="330"/>
      <c r="AM44" s="292">
        <f t="shared" ref="AM44:AM50" si="154">AM21*$Q44</f>
        <v>0</v>
      </c>
      <c r="AN44" s="293">
        <f>SUM(AE44+AG44+AI44+AK44+AM44)</f>
        <v>0</v>
      </c>
      <c r="AO44" s="331"/>
      <c r="AP44" s="295">
        <f t="shared" ref="AP44:AP50" si="155">AP21*$Q44</f>
        <v>0</v>
      </c>
      <c r="AQ44" s="331"/>
      <c r="AR44" s="295">
        <f t="shared" ref="AR44:AR50" si="156">AR21*$Q44</f>
        <v>0</v>
      </c>
      <c r="AS44" s="331"/>
      <c r="AT44" s="295">
        <f t="shared" ref="AT44:AT50" si="157">AT21*$Q44</f>
        <v>0</v>
      </c>
      <c r="AU44" s="331"/>
      <c r="AV44" s="295">
        <f t="shared" ref="AV44:AV50" si="158">AV21*$Q44</f>
        <v>0</v>
      </c>
      <c r="AW44" s="331"/>
      <c r="AX44" s="295">
        <f t="shared" ref="AX44:AX50" si="159">AX21*$Q44</f>
        <v>0</v>
      </c>
      <c r="AY44" s="296">
        <f t="shared" ref="AY44:AY49" si="160">SUM(AP44+AR44+AT44+AV44+AX44)</f>
        <v>0</v>
      </c>
      <c r="AZ44" s="332"/>
      <c r="BA44" s="298">
        <f t="shared" ref="BA44:BA50" si="161">BA21*$Q44</f>
        <v>0</v>
      </c>
      <c r="BB44" s="332"/>
      <c r="BC44" s="298">
        <f t="shared" ref="BC44:BC50" si="162">BC21*$Q44</f>
        <v>0</v>
      </c>
      <c r="BD44" s="332"/>
      <c r="BE44" s="298">
        <f t="shared" ref="BE44:BE50" si="163">BE21*$Q44</f>
        <v>0</v>
      </c>
      <c r="BF44" s="332"/>
      <c r="BG44" s="298">
        <f t="shared" ref="BG44:BG50" si="164">BG21*$Q44</f>
        <v>0</v>
      </c>
      <c r="BH44" s="332"/>
      <c r="BI44" s="298">
        <f t="shared" ref="BI44:BI50" si="165">BI21*$Q44</f>
        <v>0</v>
      </c>
      <c r="BJ44" s="299">
        <f>SUM(BA44+BC44+BE44+BG44+BI44)</f>
        <v>0</v>
      </c>
      <c r="BK44" s="333"/>
      <c r="BL44" s="301">
        <f t="shared" ref="BL44:BL50" si="166">BL21*$Q44</f>
        <v>0</v>
      </c>
      <c r="BM44" s="333"/>
      <c r="BN44" s="301">
        <f t="shared" ref="BN44:BN50" si="167">BN21*$Q44</f>
        <v>0</v>
      </c>
      <c r="BO44" s="333"/>
      <c r="BP44" s="301">
        <f t="shared" ref="BP44:BP50" si="168">BP21*$Q44</f>
        <v>0</v>
      </c>
      <c r="BQ44" s="333"/>
      <c r="BR44" s="301">
        <f t="shared" ref="BR44:BR50" si="169">BR21*$Q44</f>
        <v>0</v>
      </c>
      <c r="BS44" s="333"/>
      <c r="BT44" s="301">
        <f t="shared" ref="BT44:BT50" si="170">BT21*$Q44</f>
        <v>0</v>
      </c>
      <c r="BU44" s="302">
        <f t="shared" ref="BU44:BU50" si="171">SUM(BL44+BN44+BP44+BR44+BT44)</f>
        <v>0</v>
      </c>
      <c r="BV44" s="339">
        <f t="shared" ref="BV44:BV50" si="172">T44+AE44+AP44+BA44+BL44</f>
        <v>0</v>
      </c>
      <c r="BW44" s="339">
        <f t="shared" ref="BW44:BW50" si="173">V44+AG44+AR44+BC44+BN44</f>
        <v>0</v>
      </c>
      <c r="BX44" s="339">
        <f t="shared" ref="BX44:BX50" si="174">X44+AI44+AT44+BE44+BP44</f>
        <v>0</v>
      </c>
      <c r="BY44" s="339">
        <f t="shared" ref="BY44:BY50" si="175">BG44+BR44+AV44+Z44+AK44</f>
        <v>0</v>
      </c>
      <c r="BZ44" s="339">
        <f t="shared" ref="BZ44:BZ50" si="176">BT44+BI44+AX44+AB44+AM44</f>
        <v>0</v>
      </c>
      <c r="CA44" s="327">
        <f t="shared" ref="CA44:CA50" si="177">SUM(BV44:BZ44)</f>
        <v>0</v>
      </c>
    </row>
    <row r="45" spans="1:79" s="51" customFormat="1" ht="15" customHeight="1">
      <c r="A45" s="78"/>
      <c r="B45" s="78"/>
      <c r="C45" s="115"/>
      <c r="D45" s="74">
        <f t="shared" si="142"/>
        <v>0</v>
      </c>
      <c r="E45" s="627" t="str">
        <f t="shared" si="142"/>
        <v>Select E-Class</v>
      </c>
      <c r="F45" s="627"/>
      <c r="G45" s="627"/>
      <c r="H45" s="627"/>
      <c r="I45" s="627"/>
      <c r="J45" s="627"/>
      <c r="K45" s="627"/>
      <c r="L45" s="627"/>
      <c r="M45" s="627"/>
      <c r="N45" s="627"/>
      <c r="O45" s="632"/>
      <c r="P45" s="146"/>
      <c r="Q45" s="147">
        <f t="shared" si="143"/>
        <v>0</v>
      </c>
      <c r="R45" s="71"/>
      <c r="S45" s="148"/>
      <c r="T45" s="126">
        <f t="shared" si="144"/>
        <v>0</v>
      </c>
      <c r="U45" s="148"/>
      <c r="V45" s="126">
        <f t="shared" si="145"/>
        <v>0</v>
      </c>
      <c r="W45" s="148"/>
      <c r="X45" s="126">
        <f t="shared" si="146"/>
        <v>0</v>
      </c>
      <c r="Y45" s="148"/>
      <c r="Z45" s="126">
        <f t="shared" si="147"/>
        <v>0</v>
      </c>
      <c r="AA45" s="148"/>
      <c r="AB45" s="126">
        <f t="shared" si="148"/>
        <v>0</v>
      </c>
      <c r="AC45" s="127">
        <f t="shared" si="149"/>
        <v>0</v>
      </c>
      <c r="AD45" s="330"/>
      <c r="AE45" s="292">
        <f t="shared" si="150"/>
        <v>0</v>
      </c>
      <c r="AF45" s="330"/>
      <c r="AG45" s="292">
        <f t="shared" si="151"/>
        <v>0</v>
      </c>
      <c r="AH45" s="330"/>
      <c r="AI45" s="292">
        <f t="shared" si="152"/>
        <v>0</v>
      </c>
      <c r="AJ45" s="330"/>
      <c r="AK45" s="292">
        <f t="shared" si="153"/>
        <v>0</v>
      </c>
      <c r="AL45" s="330"/>
      <c r="AM45" s="292">
        <f t="shared" si="154"/>
        <v>0</v>
      </c>
      <c r="AN45" s="293">
        <f t="shared" ref="AN45:AN50" si="178">SUM(AE45+AG45+AI45+AK45+AM45)</f>
        <v>0</v>
      </c>
      <c r="AO45" s="331"/>
      <c r="AP45" s="295">
        <f t="shared" si="155"/>
        <v>0</v>
      </c>
      <c r="AQ45" s="331"/>
      <c r="AR45" s="295">
        <f t="shared" si="156"/>
        <v>0</v>
      </c>
      <c r="AS45" s="331"/>
      <c r="AT45" s="295">
        <f t="shared" si="157"/>
        <v>0</v>
      </c>
      <c r="AU45" s="331"/>
      <c r="AV45" s="295">
        <f t="shared" si="158"/>
        <v>0</v>
      </c>
      <c r="AW45" s="331"/>
      <c r="AX45" s="295">
        <f t="shared" si="159"/>
        <v>0</v>
      </c>
      <c r="AY45" s="296">
        <f t="shared" si="160"/>
        <v>0</v>
      </c>
      <c r="AZ45" s="332"/>
      <c r="BA45" s="298">
        <f t="shared" si="161"/>
        <v>0</v>
      </c>
      <c r="BB45" s="332"/>
      <c r="BC45" s="298">
        <f t="shared" si="162"/>
        <v>0</v>
      </c>
      <c r="BD45" s="332"/>
      <c r="BE45" s="298">
        <f t="shared" si="163"/>
        <v>0</v>
      </c>
      <c r="BF45" s="332"/>
      <c r="BG45" s="298">
        <f t="shared" si="164"/>
        <v>0</v>
      </c>
      <c r="BH45" s="332"/>
      <c r="BI45" s="298">
        <f t="shared" si="165"/>
        <v>0</v>
      </c>
      <c r="BJ45" s="299">
        <f t="shared" ref="BJ45:BJ50" si="179">SUM(BA45+BC45+BE45+BG45+BI45)</f>
        <v>0</v>
      </c>
      <c r="BK45" s="333"/>
      <c r="BL45" s="301">
        <f t="shared" si="166"/>
        <v>0</v>
      </c>
      <c r="BM45" s="333"/>
      <c r="BN45" s="301">
        <f t="shared" si="167"/>
        <v>0</v>
      </c>
      <c r="BO45" s="333"/>
      <c r="BP45" s="301">
        <f t="shared" si="168"/>
        <v>0</v>
      </c>
      <c r="BQ45" s="333"/>
      <c r="BR45" s="301">
        <f t="shared" si="169"/>
        <v>0</v>
      </c>
      <c r="BS45" s="333"/>
      <c r="BT45" s="301">
        <f t="shared" si="170"/>
        <v>0</v>
      </c>
      <c r="BU45" s="302">
        <f t="shared" si="171"/>
        <v>0</v>
      </c>
      <c r="BV45" s="339">
        <f t="shared" si="172"/>
        <v>0</v>
      </c>
      <c r="BW45" s="339">
        <f t="shared" si="173"/>
        <v>0</v>
      </c>
      <c r="BX45" s="339">
        <f t="shared" si="174"/>
        <v>0</v>
      </c>
      <c r="BY45" s="339">
        <f t="shared" si="175"/>
        <v>0</v>
      </c>
      <c r="BZ45" s="339">
        <f t="shared" si="176"/>
        <v>0</v>
      </c>
      <c r="CA45" s="327">
        <f t="shared" si="177"/>
        <v>0</v>
      </c>
    </row>
    <row r="46" spans="1:79" s="51" customFormat="1" ht="15" customHeight="1">
      <c r="A46" s="78"/>
      <c r="B46" s="78"/>
      <c r="C46" s="115"/>
      <c r="D46" s="74">
        <f t="shared" si="142"/>
        <v>0</v>
      </c>
      <c r="E46" s="627" t="str">
        <f t="shared" si="142"/>
        <v>Select E-Class</v>
      </c>
      <c r="F46" s="632"/>
      <c r="G46" s="632"/>
      <c r="H46" s="632"/>
      <c r="I46" s="632"/>
      <c r="J46" s="632"/>
      <c r="K46" s="632"/>
      <c r="L46" s="632"/>
      <c r="M46" s="632"/>
      <c r="N46" s="632"/>
      <c r="O46" s="632"/>
      <c r="P46" s="146"/>
      <c r="Q46" s="147">
        <f t="shared" si="143"/>
        <v>0</v>
      </c>
      <c r="R46" s="71"/>
      <c r="S46" s="148"/>
      <c r="T46" s="126">
        <f t="shared" si="144"/>
        <v>0</v>
      </c>
      <c r="U46" s="148"/>
      <c r="V46" s="126">
        <f t="shared" si="145"/>
        <v>0</v>
      </c>
      <c r="W46" s="148"/>
      <c r="X46" s="126">
        <f t="shared" si="146"/>
        <v>0</v>
      </c>
      <c r="Y46" s="148"/>
      <c r="Z46" s="126">
        <f t="shared" si="147"/>
        <v>0</v>
      </c>
      <c r="AA46" s="148"/>
      <c r="AB46" s="126">
        <f t="shared" si="148"/>
        <v>0</v>
      </c>
      <c r="AC46" s="127">
        <f t="shared" si="149"/>
        <v>0</v>
      </c>
      <c r="AD46" s="330"/>
      <c r="AE46" s="292">
        <f t="shared" si="150"/>
        <v>0</v>
      </c>
      <c r="AF46" s="330"/>
      <c r="AG46" s="292">
        <f t="shared" si="151"/>
        <v>0</v>
      </c>
      <c r="AH46" s="330"/>
      <c r="AI46" s="292">
        <f t="shared" si="152"/>
        <v>0</v>
      </c>
      <c r="AJ46" s="330"/>
      <c r="AK46" s="292">
        <f t="shared" si="153"/>
        <v>0</v>
      </c>
      <c r="AL46" s="330"/>
      <c r="AM46" s="292">
        <f t="shared" si="154"/>
        <v>0</v>
      </c>
      <c r="AN46" s="293">
        <f t="shared" si="178"/>
        <v>0</v>
      </c>
      <c r="AO46" s="331"/>
      <c r="AP46" s="295">
        <f t="shared" si="155"/>
        <v>0</v>
      </c>
      <c r="AQ46" s="331"/>
      <c r="AR46" s="295">
        <f t="shared" si="156"/>
        <v>0</v>
      </c>
      <c r="AS46" s="331"/>
      <c r="AT46" s="295">
        <f t="shared" si="157"/>
        <v>0</v>
      </c>
      <c r="AU46" s="331"/>
      <c r="AV46" s="295">
        <f t="shared" si="158"/>
        <v>0</v>
      </c>
      <c r="AW46" s="331"/>
      <c r="AX46" s="295">
        <f t="shared" si="159"/>
        <v>0</v>
      </c>
      <c r="AY46" s="296">
        <f t="shared" si="160"/>
        <v>0</v>
      </c>
      <c r="AZ46" s="332"/>
      <c r="BA46" s="298">
        <f t="shared" si="161"/>
        <v>0</v>
      </c>
      <c r="BB46" s="332"/>
      <c r="BC46" s="298">
        <f t="shared" si="162"/>
        <v>0</v>
      </c>
      <c r="BD46" s="332"/>
      <c r="BE46" s="298">
        <f t="shared" si="163"/>
        <v>0</v>
      </c>
      <c r="BF46" s="332"/>
      <c r="BG46" s="298">
        <f t="shared" si="164"/>
        <v>0</v>
      </c>
      <c r="BH46" s="332"/>
      <c r="BI46" s="298">
        <f t="shared" si="165"/>
        <v>0</v>
      </c>
      <c r="BJ46" s="299">
        <f t="shared" si="179"/>
        <v>0</v>
      </c>
      <c r="BK46" s="333"/>
      <c r="BL46" s="301">
        <f t="shared" si="166"/>
        <v>0</v>
      </c>
      <c r="BM46" s="333"/>
      <c r="BN46" s="301">
        <f t="shared" si="167"/>
        <v>0</v>
      </c>
      <c r="BO46" s="333"/>
      <c r="BP46" s="301">
        <f t="shared" si="168"/>
        <v>0</v>
      </c>
      <c r="BQ46" s="333"/>
      <c r="BR46" s="301">
        <f t="shared" si="169"/>
        <v>0</v>
      </c>
      <c r="BS46" s="333"/>
      <c r="BT46" s="301">
        <f t="shared" si="170"/>
        <v>0</v>
      </c>
      <c r="BU46" s="302">
        <f t="shared" si="171"/>
        <v>0</v>
      </c>
      <c r="BV46" s="339">
        <f t="shared" si="172"/>
        <v>0</v>
      </c>
      <c r="BW46" s="339">
        <f t="shared" si="173"/>
        <v>0</v>
      </c>
      <c r="BX46" s="339">
        <f t="shared" si="174"/>
        <v>0</v>
      </c>
      <c r="BY46" s="339">
        <f t="shared" si="175"/>
        <v>0</v>
      </c>
      <c r="BZ46" s="339">
        <f t="shared" si="176"/>
        <v>0</v>
      </c>
      <c r="CA46" s="327">
        <f t="shared" si="177"/>
        <v>0</v>
      </c>
    </row>
    <row r="47" spans="1:79" s="51" customFormat="1" ht="15" customHeight="1">
      <c r="A47" s="78"/>
      <c r="B47" s="78"/>
      <c r="C47" s="115"/>
      <c r="D47" s="74">
        <f t="shared" si="142"/>
        <v>0</v>
      </c>
      <c r="E47" s="627" t="str">
        <f t="shared" si="142"/>
        <v>Select E-Class</v>
      </c>
      <c r="F47" s="632"/>
      <c r="G47" s="632"/>
      <c r="H47" s="632"/>
      <c r="I47" s="632"/>
      <c r="J47" s="632"/>
      <c r="K47" s="632"/>
      <c r="L47" s="632"/>
      <c r="M47" s="632"/>
      <c r="N47" s="632"/>
      <c r="O47" s="632"/>
      <c r="P47" s="146"/>
      <c r="Q47" s="147">
        <f t="shared" si="143"/>
        <v>0</v>
      </c>
      <c r="R47" s="71"/>
      <c r="S47" s="148"/>
      <c r="T47" s="126">
        <f t="shared" si="144"/>
        <v>0</v>
      </c>
      <c r="U47" s="148"/>
      <c r="V47" s="126">
        <f t="shared" si="145"/>
        <v>0</v>
      </c>
      <c r="W47" s="154"/>
      <c r="X47" s="126">
        <f t="shared" si="146"/>
        <v>0</v>
      </c>
      <c r="Y47" s="148"/>
      <c r="Z47" s="126">
        <f t="shared" si="147"/>
        <v>0</v>
      </c>
      <c r="AA47" s="148"/>
      <c r="AB47" s="126">
        <f t="shared" si="148"/>
        <v>0</v>
      </c>
      <c r="AC47" s="127">
        <f t="shared" si="149"/>
        <v>0</v>
      </c>
      <c r="AD47" s="330"/>
      <c r="AE47" s="292">
        <f t="shared" si="150"/>
        <v>0</v>
      </c>
      <c r="AF47" s="330"/>
      <c r="AG47" s="292">
        <f t="shared" si="151"/>
        <v>0</v>
      </c>
      <c r="AH47" s="343"/>
      <c r="AI47" s="292">
        <f t="shared" si="152"/>
        <v>0</v>
      </c>
      <c r="AJ47" s="330"/>
      <c r="AK47" s="292">
        <f t="shared" si="153"/>
        <v>0</v>
      </c>
      <c r="AL47" s="330"/>
      <c r="AM47" s="292">
        <f t="shared" si="154"/>
        <v>0</v>
      </c>
      <c r="AN47" s="293">
        <f t="shared" si="178"/>
        <v>0</v>
      </c>
      <c r="AO47" s="331"/>
      <c r="AP47" s="295">
        <f t="shared" si="155"/>
        <v>0</v>
      </c>
      <c r="AQ47" s="331"/>
      <c r="AR47" s="295">
        <f t="shared" si="156"/>
        <v>0</v>
      </c>
      <c r="AS47" s="344"/>
      <c r="AT47" s="295">
        <f t="shared" si="157"/>
        <v>0</v>
      </c>
      <c r="AU47" s="331"/>
      <c r="AV47" s="295">
        <f t="shared" si="158"/>
        <v>0</v>
      </c>
      <c r="AW47" s="331"/>
      <c r="AX47" s="295">
        <f t="shared" si="159"/>
        <v>0</v>
      </c>
      <c r="AY47" s="296">
        <f t="shared" si="160"/>
        <v>0</v>
      </c>
      <c r="AZ47" s="332"/>
      <c r="BA47" s="298">
        <f t="shared" si="161"/>
        <v>0</v>
      </c>
      <c r="BB47" s="332"/>
      <c r="BC47" s="298">
        <f t="shared" si="162"/>
        <v>0</v>
      </c>
      <c r="BD47" s="345"/>
      <c r="BE47" s="298">
        <f t="shared" si="163"/>
        <v>0</v>
      </c>
      <c r="BF47" s="332"/>
      <c r="BG47" s="298">
        <f t="shared" si="164"/>
        <v>0</v>
      </c>
      <c r="BH47" s="332"/>
      <c r="BI47" s="298">
        <f t="shared" si="165"/>
        <v>0</v>
      </c>
      <c r="BJ47" s="299">
        <f t="shared" si="179"/>
        <v>0</v>
      </c>
      <c r="BK47" s="333"/>
      <c r="BL47" s="301">
        <f t="shared" si="166"/>
        <v>0</v>
      </c>
      <c r="BM47" s="333"/>
      <c r="BN47" s="301">
        <f t="shared" si="167"/>
        <v>0</v>
      </c>
      <c r="BO47" s="346"/>
      <c r="BP47" s="301">
        <f t="shared" si="168"/>
        <v>0</v>
      </c>
      <c r="BQ47" s="333"/>
      <c r="BR47" s="301">
        <f t="shared" si="169"/>
        <v>0</v>
      </c>
      <c r="BS47" s="333"/>
      <c r="BT47" s="301">
        <f t="shared" si="170"/>
        <v>0</v>
      </c>
      <c r="BU47" s="302">
        <f t="shared" si="171"/>
        <v>0</v>
      </c>
      <c r="BV47" s="339">
        <f t="shared" si="172"/>
        <v>0</v>
      </c>
      <c r="BW47" s="339">
        <f t="shared" si="173"/>
        <v>0</v>
      </c>
      <c r="BX47" s="339">
        <f t="shared" si="174"/>
        <v>0</v>
      </c>
      <c r="BY47" s="339">
        <f t="shared" si="175"/>
        <v>0</v>
      </c>
      <c r="BZ47" s="339">
        <f t="shared" si="176"/>
        <v>0</v>
      </c>
      <c r="CA47" s="327">
        <f t="shared" si="177"/>
        <v>0</v>
      </c>
    </row>
    <row r="48" spans="1:79" s="51" customFormat="1" ht="15" customHeight="1">
      <c r="A48" s="78"/>
      <c r="B48" s="78"/>
      <c r="C48" s="115"/>
      <c r="D48" s="74">
        <f t="shared" si="142"/>
        <v>0</v>
      </c>
      <c r="E48" s="627" t="str">
        <f t="shared" si="142"/>
        <v>Select E-Class</v>
      </c>
      <c r="F48" s="632"/>
      <c r="G48" s="632"/>
      <c r="H48" s="632"/>
      <c r="I48" s="632"/>
      <c r="J48" s="632"/>
      <c r="K48" s="632"/>
      <c r="L48" s="632"/>
      <c r="M48" s="632"/>
      <c r="N48" s="632"/>
      <c r="O48" s="632"/>
      <c r="P48" s="146"/>
      <c r="Q48" s="147">
        <f t="shared" si="143"/>
        <v>0</v>
      </c>
      <c r="R48" s="71"/>
      <c r="S48" s="148"/>
      <c r="T48" s="126">
        <f t="shared" si="144"/>
        <v>0</v>
      </c>
      <c r="U48" s="148"/>
      <c r="V48" s="126">
        <f t="shared" si="145"/>
        <v>0</v>
      </c>
      <c r="W48" s="148"/>
      <c r="X48" s="126">
        <f t="shared" si="146"/>
        <v>0</v>
      </c>
      <c r="Y48" s="148"/>
      <c r="Z48" s="126">
        <f t="shared" si="147"/>
        <v>0</v>
      </c>
      <c r="AA48" s="148"/>
      <c r="AB48" s="126">
        <f t="shared" si="148"/>
        <v>0</v>
      </c>
      <c r="AC48" s="127">
        <f t="shared" si="149"/>
        <v>0</v>
      </c>
      <c r="AD48" s="330"/>
      <c r="AE48" s="292">
        <f t="shared" si="150"/>
        <v>0</v>
      </c>
      <c r="AF48" s="330"/>
      <c r="AG48" s="292">
        <f t="shared" si="151"/>
        <v>0</v>
      </c>
      <c r="AH48" s="330"/>
      <c r="AI48" s="292">
        <f t="shared" si="152"/>
        <v>0</v>
      </c>
      <c r="AJ48" s="330"/>
      <c r="AK48" s="292">
        <f t="shared" si="153"/>
        <v>0</v>
      </c>
      <c r="AL48" s="330"/>
      <c r="AM48" s="292">
        <f t="shared" si="154"/>
        <v>0</v>
      </c>
      <c r="AN48" s="293">
        <f t="shared" si="178"/>
        <v>0</v>
      </c>
      <c r="AO48" s="331"/>
      <c r="AP48" s="295">
        <f t="shared" si="155"/>
        <v>0</v>
      </c>
      <c r="AQ48" s="331"/>
      <c r="AR48" s="295">
        <f t="shared" si="156"/>
        <v>0</v>
      </c>
      <c r="AS48" s="331"/>
      <c r="AT48" s="295">
        <f t="shared" si="157"/>
        <v>0</v>
      </c>
      <c r="AU48" s="331"/>
      <c r="AV48" s="295">
        <f t="shared" si="158"/>
        <v>0</v>
      </c>
      <c r="AW48" s="331"/>
      <c r="AX48" s="295">
        <f t="shared" si="159"/>
        <v>0</v>
      </c>
      <c r="AY48" s="296">
        <f t="shared" si="160"/>
        <v>0</v>
      </c>
      <c r="AZ48" s="332"/>
      <c r="BA48" s="298">
        <f t="shared" si="161"/>
        <v>0</v>
      </c>
      <c r="BB48" s="332"/>
      <c r="BC48" s="298">
        <f t="shared" si="162"/>
        <v>0</v>
      </c>
      <c r="BD48" s="332"/>
      <c r="BE48" s="298">
        <f t="shared" si="163"/>
        <v>0</v>
      </c>
      <c r="BF48" s="332"/>
      <c r="BG48" s="298">
        <f t="shared" si="164"/>
        <v>0</v>
      </c>
      <c r="BH48" s="332"/>
      <c r="BI48" s="298">
        <f t="shared" si="165"/>
        <v>0</v>
      </c>
      <c r="BJ48" s="299">
        <f t="shared" si="179"/>
        <v>0</v>
      </c>
      <c r="BK48" s="333"/>
      <c r="BL48" s="301">
        <f t="shared" si="166"/>
        <v>0</v>
      </c>
      <c r="BM48" s="333"/>
      <c r="BN48" s="301">
        <f t="shared" si="167"/>
        <v>0</v>
      </c>
      <c r="BO48" s="333"/>
      <c r="BP48" s="301">
        <f t="shared" si="168"/>
        <v>0</v>
      </c>
      <c r="BQ48" s="333"/>
      <c r="BR48" s="301">
        <f t="shared" si="169"/>
        <v>0</v>
      </c>
      <c r="BS48" s="333"/>
      <c r="BT48" s="301">
        <f t="shared" si="170"/>
        <v>0</v>
      </c>
      <c r="BU48" s="302">
        <f t="shared" si="171"/>
        <v>0</v>
      </c>
      <c r="BV48" s="339">
        <f t="shared" si="172"/>
        <v>0</v>
      </c>
      <c r="BW48" s="339">
        <f t="shared" si="173"/>
        <v>0</v>
      </c>
      <c r="BX48" s="339">
        <f t="shared" si="174"/>
        <v>0</v>
      </c>
      <c r="BY48" s="339">
        <f t="shared" si="175"/>
        <v>0</v>
      </c>
      <c r="BZ48" s="339">
        <f t="shared" si="176"/>
        <v>0</v>
      </c>
      <c r="CA48" s="327">
        <f t="shared" si="177"/>
        <v>0</v>
      </c>
    </row>
    <row r="49" spans="1:79" s="51" customFormat="1" ht="15" customHeight="1">
      <c r="A49" s="78"/>
      <c r="B49" s="78"/>
      <c r="C49" s="115"/>
      <c r="D49" s="74" t="str">
        <f t="shared" si="142"/>
        <v>Post Doc (≤ 3 Years)</v>
      </c>
      <c r="E49" s="627" t="str">
        <f t="shared" si="142"/>
        <v>FN - Faculty (Non-Union, 9 mo.)</v>
      </c>
      <c r="F49" s="632"/>
      <c r="G49" s="632"/>
      <c r="H49" s="632"/>
      <c r="I49" s="632"/>
      <c r="J49" s="632"/>
      <c r="K49" s="632"/>
      <c r="L49" s="632"/>
      <c r="M49" s="632"/>
      <c r="N49" s="632"/>
      <c r="O49" s="632"/>
      <c r="P49" s="146"/>
      <c r="Q49" s="147">
        <f t="shared" si="143"/>
        <v>0.28799999999999998</v>
      </c>
      <c r="R49" s="71"/>
      <c r="S49" s="148"/>
      <c r="T49" s="126">
        <f t="shared" si="144"/>
        <v>0</v>
      </c>
      <c r="U49" s="148"/>
      <c r="V49" s="126">
        <f t="shared" si="145"/>
        <v>0</v>
      </c>
      <c r="W49" s="148"/>
      <c r="X49" s="126">
        <f t="shared" si="146"/>
        <v>0</v>
      </c>
      <c r="Y49" s="148"/>
      <c r="Z49" s="126">
        <f t="shared" si="147"/>
        <v>0</v>
      </c>
      <c r="AA49" s="148"/>
      <c r="AB49" s="126">
        <f t="shared" si="148"/>
        <v>0</v>
      </c>
      <c r="AC49" s="127">
        <f t="shared" si="149"/>
        <v>0</v>
      </c>
      <c r="AD49" s="330"/>
      <c r="AE49" s="292">
        <f t="shared" si="150"/>
        <v>0</v>
      </c>
      <c r="AF49" s="330"/>
      <c r="AG49" s="292">
        <f t="shared" si="151"/>
        <v>0</v>
      </c>
      <c r="AH49" s="330"/>
      <c r="AI49" s="292">
        <f t="shared" si="152"/>
        <v>0</v>
      </c>
      <c r="AJ49" s="330"/>
      <c r="AK49" s="292">
        <f t="shared" si="153"/>
        <v>0</v>
      </c>
      <c r="AL49" s="330"/>
      <c r="AM49" s="292">
        <f t="shared" si="154"/>
        <v>0</v>
      </c>
      <c r="AN49" s="293">
        <f t="shared" si="178"/>
        <v>0</v>
      </c>
      <c r="AO49" s="331"/>
      <c r="AP49" s="295">
        <f t="shared" si="155"/>
        <v>0</v>
      </c>
      <c r="AQ49" s="331"/>
      <c r="AR49" s="295">
        <f t="shared" si="156"/>
        <v>0</v>
      </c>
      <c r="AS49" s="331"/>
      <c r="AT49" s="295">
        <f t="shared" si="157"/>
        <v>0</v>
      </c>
      <c r="AU49" s="331"/>
      <c r="AV49" s="295">
        <f t="shared" si="158"/>
        <v>0</v>
      </c>
      <c r="AW49" s="331"/>
      <c r="AX49" s="295">
        <f t="shared" si="159"/>
        <v>0</v>
      </c>
      <c r="AY49" s="296">
        <f t="shared" si="160"/>
        <v>0</v>
      </c>
      <c r="AZ49" s="332"/>
      <c r="BA49" s="298">
        <f t="shared" si="161"/>
        <v>0</v>
      </c>
      <c r="BB49" s="332"/>
      <c r="BC49" s="298">
        <f t="shared" si="162"/>
        <v>0</v>
      </c>
      <c r="BD49" s="332"/>
      <c r="BE49" s="298">
        <f t="shared" si="163"/>
        <v>0</v>
      </c>
      <c r="BF49" s="332"/>
      <c r="BG49" s="298">
        <f t="shared" si="164"/>
        <v>0</v>
      </c>
      <c r="BH49" s="332"/>
      <c r="BI49" s="298">
        <f t="shared" si="165"/>
        <v>0</v>
      </c>
      <c r="BJ49" s="299">
        <f t="shared" si="179"/>
        <v>0</v>
      </c>
      <c r="BK49" s="333"/>
      <c r="BL49" s="301">
        <f t="shared" si="166"/>
        <v>0</v>
      </c>
      <c r="BM49" s="333"/>
      <c r="BN49" s="301">
        <f t="shared" si="167"/>
        <v>0</v>
      </c>
      <c r="BO49" s="333"/>
      <c r="BP49" s="301">
        <f t="shared" si="168"/>
        <v>0</v>
      </c>
      <c r="BQ49" s="333"/>
      <c r="BR49" s="301">
        <f t="shared" si="169"/>
        <v>0</v>
      </c>
      <c r="BS49" s="333"/>
      <c r="BT49" s="301">
        <f t="shared" si="170"/>
        <v>0</v>
      </c>
      <c r="BU49" s="302">
        <f t="shared" si="171"/>
        <v>0</v>
      </c>
      <c r="BV49" s="339">
        <f t="shared" si="172"/>
        <v>0</v>
      </c>
      <c r="BW49" s="339">
        <f t="shared" si="173"/>
        <v>0</v>
      </c>
      <c r="BX49" s="339">
        <f t="shared" si="174"/>
        <v>0</v>
      </c>
      <c r="BY49" s="339">
        <f t="shared" si="175"/>
        <v>0</v>
      </c>
      <c r="BZ49" s="339">
        <f t="shared" si="176"/>
        <v>0</v>
      </c>
      <c r="CA49" s="327">
        <f t="shared" si="177"/>
        <v>0</v>
      </c>
    </row>
    <row r="50" spans="1:79" s="51" customFormat="1" ht="15" customHeight="1">
      <c r="A50" s="78"/>
      <c r="B50" s="78"/>
      <c r="C50" s="115"/>
      <c r="D50" s="74" t="str">
        <f t="shared" si="142"/>
        <v>Post Doc (≥ 4 Years)</v>
      </c>
      <c r="E50" s="627" t="str">
        <f t="shared" si="142"/>
        <v>F9 - Faculty (UNAC)</v>
      </c>
      <c r="F50" s="632"/>
      <c r="G50" s="632"/>
      <c r="H50" s="632"/>
      <c r="I50" s="632"/>
      <c r="J50" s="632"/>
      <c r="K50" s="632"/>
      <c r="L50" s="632"/>
      <c r="M50" s="632"/>
      <c r="N50" s="632"/>
      <c r="O50" s="632"/>
      <c r="P50" s="146"/>
      <c r="Q50" s="147">
        <f t="shared" si="143"/>
        <v>0.30499999999999999</v>
      </c>
      <c r="R50" s="71"/>
      <c r="S50" s="148"/>
      <c r="T50" s="126">
        <f t="shared" si="144"/>
        <v>0</v>
      </c>
      <c r="U50" s="148"/>
      <c r="V50" s="126">
        <f t="shared" si="145"/>
        <v>0</v>
      </c>
      <c r="W50" s="148"/>
      <c r="X50" s="126">
        <f t="shared" si="146"/>
        <v>0</v>
      </c>
      <c r="Y50" s="148"/>
      <c r="Z50" s="126">
        <f t="shared" si="147"/>
        <v>0</v>
      </c>
      <c r="AA50" s="148"/>
      <c r="AB50" s="126">
        <f t="shared" si="148"/>
        <v>0</v>
      </c>
      <c r="AC50" s="127">
        <f t="shared" si="149"/>
        <v>0</v>
      </c>
      <c r="AD50" s="330"/>
      <c r="AE50" s="292">
        <f t="shared" si="150"/>
        <v>0</v>
      </c>
      <c r="AF50" s="330"/>
      <c r="AG50" s="292">
        <f t="shared" si="151"/>
        <v>0</v>
      </c>
      <c r="AH50" s="330"/>
      <c r="AI50" s="292">
        <f t="shared" si="152"/>
        <v>0</v>
      </c>
      <c r="AJ50" s="330"/>
      <c r="AK50" s="292">
        <f t="shared" si="153"/>
        <v>0</v>
      </c>
      <c r="AL50" s="330"/>
      <c r="AM50" s="292">
        <f t="shared" si="154"/>
        <v>0</v>
      </c>
      <c r="AN50" s="293">
        <f t="shared" si="178"/>
        <v>0</v>
      </c>
      <c r="AO50" s="331"/>
      <c r="AP50" s="295">
        <f t="shared" si="155"/>
        <v>0</v>
      </c>
      <c r="AQ50" s="331"/>
      <c r="AR50" s="295">
        <f t="shared" si="156"/>
        <v>0</v>
      </c>
      <c r="AS50" s="331"/>
      <c r="AT50" s="295">
        <f t="shared" si="157"/>
        <v>0</v>
      </c>
      <c r="AU50" s="331"/>
      <c r="AV50" s="295">
        <f t="shared" si="158"/>
        <v>0</v>
      </c>
      <c r="AW50" s="331"/>
      <c r="AX50" s="295">
        <f t="shared" si="159"/>
        <v>0</v>
      </c>
      <c r="AY50" s="296">
        <f>SUM(AP50+AR50+AT50+AV50+AX50)</f>
        <v>0</v>
      </c>
      <c r="AZ50" s="332"/>
      <c r="BA50" s="298">
        <f t="shared" si="161"/>
        <v>0</v>
      </c>
      <c r="BB50" s="332"/>
      <c r="BC50" s="298">
        <f t="shared" si="162"/>
        <v>0</v>
      </c>
      <c r="BD50" s="332"/>
      <c r="BE50" s="298">
        <f t="shared" si="163"/>
        <v>0</v>
      </c>
      <c r="BF50" s="332"/>
      <c r="BG50" s="298">
        <f t="shared" si="164"/>
        <v>0</v>
      </c>
      <c r="BH50" s="332"/>
      <c r="BI50" s="298">
        <f t="shared" si="165"/>
        <v>0</v>
      </c>
      <c r="BJ50" s="299">
        <f t="shared" si="179"/>
        <v>0</v>
      </c>
      <c r="BK50" s="333"/>
      <c r="BL50" s="301">
        <f t="shared" si="166"/>
        <v>0</v>
      </c>
      <c r="BM50" s="333"/>
      <c r="BN50" s="301">
        <f t="shared" si="167"/>
        <v>0</v>
      </c>
      <c r="BO50" s="333"/>
      <c r="BP50" s="301">
        <f t="shared" si="168"/>
        <v>0</v>
      </c>
      <c r="BQ50" s="333"/>
      <c r="BR50" s="301">
        <f t="shared" si="169"/>
        <v>0</v>
      </c>
      <c r="BS50" s="333"/>
      <c r="BT50" s="301">
        <f t="shared" si="170"/>
        <v>0</v>
      </c>
      <c r="BU50" s="302">
        <f t="shared" si="171"/>
        <v>0</v>
      </c>
      <c r="BV50" s="339">
        <f t="shared" si="172"/>
        <v>0</v>
      </c>
      <c r="BW50" s="339">
        <f t="shared" si="173"/>
        <v>0</v>
      </c>
      <c r="BX50" s="339">
        <f t="shared" si="174"/>
        <v>0</v>
      </c>
      <c r="BY50" s="339">
        <f t="shared" si="175"/>
        <v>0</v>
      </c>
      <c r="BZ50" s="339">
        <f t="shared" si="176"/>
        <v>0</v>
      </c>
      <c r="CA50" s="327">
        <f t="shared" si="177"/>
        <v>0</v>
      </c>
    </row>
    <row r="51" spans="1:79" s="51" customFormat="1" ht="15" customHeight="1">
      <c r="A51" s="78"/>
      <c r="B51" s="78"/>
      <c r="C51" s="115" t="s">
        <v>47</v>
      </c>
      <c r="D51" s="70"/>
      <c r="E51" s="584"/>
      <c r="F51" s="584"/>
      <c r="G51" s="584"/>
      <c r="H51" s="584"/>
      <c r="I51" s="584"/>
      <c r="J51" s="584"/>
      <c r="K51" s="584"/>
      <c r="L51" s="584"/>
      <c r="M51" s="584"/>
      <c r="N51" s="584"/>
      <c r="O51" s="633"/>
      <c r="P51" s="146"/>
      <c r="Q51" s="155"/>
      <c r="R51" s="71"/>
      <c r="S51" s="151"/>
      <c r="T51" s="152"/>
      <c r="U51" s="156"/>
      <c r="V51" s="152"/>
      <c r="W51" s="156"/>
      <c r="X51" s="152"/>
      <c r="Y51" s="156"/>
      <c r="Z51" s="152"/>
      <c r="AA51" s="156"/>
      <c r="AB51" s="152"/>
      <c r="AC51" s="140"/>
      <c r="AD51" s="151"/>
      <c r="AE51" s="152"/>
      <c r="AF51" s="156"/>
      <c r="AG51" s="152"/>
      <c r="AH51" s="156"/>
      <c r="AI51" s="152"/>
      <c r="AJ51" s="156"/>
      <c r="AK51" s="152"/>
      <c r="AL51" s="156"/>
      <c r="AM51" s="152"/>
      <c r="AN51" s="140"/>
      <c r="AO51" s="151"/>
      <c r="AP51" s="152"/>
      <c r="AQ51" s="156"/>
      <c r="AR51" s="152"/>
      <c r="AS51" s="156"/>
      <c r="AT51" s="152"/>
      <c r="AU51" s="156"/>
      <c r="AV51" s="152"/>
      <c r="AW51" s="156"/>
      <c r="AX51" s="152"/>
      <c r="AY51" s="140"/>
      <c r="AZ51" s="151"/>
      <c r="BA51" s="152"/>
      <c r="BB51" s="156"/>
      <c r="BC51" s="152"/>
      <c r="BD51" s="156"/>
      <c r="BE51" s="152"/>
      <c r="BF51" s="156"/>
      <c r="BG51" s="152"/>
      <c r="BH51" s="156"/>
      <c r="BI51" s="152"/>
      <c r="BJ51" s="140"/>
      <c r="BK51" s="151"/>
      <c r="BL51" s="152"/>
      <c r="BM51" s="156"/>
      <c r="BN51" s="152"/>
      <c r="BO51" s="156"/>
      <c r="BP51" s="152"/>
      <c r="BQ51" s="156"/>
      <c r="BR51" s="152"/>
      <c r="BS51" s="156"/>
      <c r="BT51" s="152"/>
      <c r="BU51" s="140"/>
      <c r="BV51" s="341"/>
      <c r="BW51" s="341"/>
      <c r="BX51" s="341"/>
      <c r="BY51" s="341"/>
      <c r="BZ51" s="341"/>
      <c r="CA51" s="342"/>
    </row>
    <row r="52" spans="1:79" s="51" customFormat="1" ht="15" customHeight="1">
      <c r="A52" s="78"/>
      <c r="B52" s="78"/>
      <c r="C52" s="115"/>
      <c r="D52" s="74" t="str">
        <f t="shared" ref="D52:E55" si="180">D30</f>
        <v>Select Level from List</v>
      </c>
      <c r="E52" s="627" t="str">
        <f t="shared" si="180"/>
        <v>Select E-Class</v>
      </c>
      <c r="F52" s="627"/>
      <c r="G52" s="627"/>
      <c r="H52" s="627"/>
      <c r="I52" s="627"/>
      <c r="J52" s="627"/>
      <c r="K52" s="627"/>
      <c r="L52" s="627"/>
      <c r="M52" s="627"/>
      <c r="N52" s="627"/>
      <c r="O52" s="632"/>
      <c r="P52" s="146"/>
      <c r="Q52" s="147">
        <f t="shared" ref="Q52" si="181">VLOOKUP(E52,Leave_Benefits,3,0)</f>
        <v>0</v>
      </c>
      <c r="R52" s="71"/>
      <c r="S52" s="148"/>
      <c r="T52" s="126">
        <f>(T30)*$Q52</f>
        <v>0</v>
      </c>
      <c r="U52" s="148"/>
      <c r="V52" s="126">
        <f>(V30)*$Q52</f>
        <v>0</v>
      </c>
      <c r="W52" s="148"/>
      <c r="X52" s="126">
        <f>(X30)*$Q52</f>
        <v>0</v>
      </c>
      <c r="Y52" s="148"/>
      <c r="Z52" s="126">
        <f>(Z30)*$Q52</f>
        <v>0</v>
      </c>
      <c r="AA52" s="148"/>
      <c r="AB52" s="126">
        <f>(AB30)*$Q52</f>
        <v>0</v>
      </c>
      <c r="AC52" s="127">
        <f t="shared" ref="AC52:AC57" si="182">T52+V52+X52+Z52+AB52</f>
        <v>0</v>
      </c>
      <c r="AD52" s="330"/>
      <c r="AE52" s="292">
        <f>(AE30)*$Q52</f>
        <v>0</v>
      </c>
      <c r="AF52" s="330"/>
      <c r="AG52" s="292">
        <f>(AG30)*$Q52</f>
        <v>0</v>
      </c>
      <c r="AH52" s="330"/>
      <c r="AI52" s="292">
        <f>(AI30)*$Q52</f>
        <v>0</v>
      </c>
      <c r="AJ52" s="330"/>
      <c r="AK52" s="292">
        <f>(AK30)*$Q52</f>
        <v>0</v>
      </c>
      <c r="AL52" s="330"/>
      <c r="AM52" s="292">
        <f>(AM30)*$Q52</f>
        <v>0</v>
      </c>
      <c r="AN52" s="293">
        <f t="shared" ref="AN52:AN57" si="183">SUM(AE52+AG52+AI52+AK52+AM52)</f>
        <v>0</v>
      </c>
      <c r="AO52" s="331"/>
      <c r="AP52" s="295">
        <f>(AP30)*$Q52</f>
        <v>0</v>
      </c>
      <c r="AQ52" s="331"/>
      <c r="AR52" s="295">
        <f>(AR30)*$Q52</f>
        <v>0</v>
      </c>
      <c r="AS52" s="331"/>
      <c r="AT52" s="295">
        <f>(AT30)*$Q52</f>
        <v>0</v>
      </c>
      <c r="AU52" s="331"/>
      <c r="AV52" s="295">
        <f>(AV30)*$Q52</f>
        <v>0</v>
      </c>
      <c r="AW52" s="331"/>
      <c r="AX52" s="295">
        <f>(AX30)*$Q52</f>
        <v>0</v>
      </c>
      <c r="AY52" s="296">
        <f t="shared" ref="AY52:AY57" si="184">SUM(AP52+AR52+AT52+AV52+AX52)</f>
        <v>0</v>
      </c>
      <c r="AZ52" s="332"/>
      <c r="BA52" s="298">
        <f>(BA30)*$Q52</f>
        <v>0</v>
      </c>
      <c r="BB52" s="332"/>
      <c r="BC52" s="298">
        <f>(BC30)*$Q52</f>
        <v>0</v>
      </c>
      <c r="BD52" s="332"/>
      <c r="BE52" s="298">
        <f>(BE30)*$Q52</f>
        <v>0</v>
      </c>
      <c r="BF52" s="332"/>
      <c r="BG52" s="298">
        <f>(BG30)*$Q52</f>
        <v>0</v>
      </c>
      <c r="BH52" s="332"/>
      <c r="BI52" s="298">
        <f>(BI30)*$Q52</f>
        <v>0</v>
      </c>
      <c r="BJ52" s="299">
        <f t="shared" ref="BJ52:BJ57" si="185">SUM(BA52+BC52+BE52+BG52+BI52)</f>
        <v>0</v>
      </c>
      <c r="BK52" s="333"/>
      <c r="BL52" s="301">
        <f>(BL30)*$Q52</f>
        <v>0</v>
      </c>
      <c r="BM52" s="333"/>
      <c r="BN52" s="301">
        <f>(BN30)*$Q52</f>
        <v>0</v>
      </c>
      <c r="BO52" s="333"/>
      <c r="BP52" s="301">
        <f>(BP30)*$Q52</f>
        <v>0</v>
      </c>
      <c r="BQ52" s="333"/>
      <c r="BR52" s="301">
        <f>(BR30)*$Q52</f>
        <v>0</v>
      </c>
      <c r="BS52" s="333"/>
      <c r="BT52" s="301">
        <f>(BT30)*$Q52</f>
        <v>0</v>
      </c>
      <c r="BU52" s="302">
        <f t="shared" ref="BU52:BU57" si="186">SUM(BL52+BN52+BP52+BR52+BT52)</f>
        <v>0</v>
      </c>
      <c r="BV52" s="339">
        <f t="shared" ref="BV52:BV57" si="187">T52+AE52+AP52+BA52+BL52</f>
        <v>0</v>
      </c>
      <c r="BW52" s="339">
        <f t="shared" ref="BW52:BW57" si="188">V52+AG52+AR52+BC52+BN52</f>
        <v>0</v>
      </c>
      <c r="BX52" s="339">
        <f t="shared" ref="BX52:BX57" si="189">X52+AI52+AT52+BE52+BP52</f>
        <v>0</v>
      </c>
      <c r="BY52" s="339">
        <f t="shared" ref="BY52:BY57" si="190">BG52+BR52+AV52+Z52+AK52</f>
        <v>0</v>
      </c>
      <c r="BZ52" s="339">
        <f t="shared" ref="BZ52:BZ57" si="191">BT52+BI52+AX52+AB52+AM52</f>
        <v>0</v>
      </c>
      <c r="CA52" s="327">
        <f t="shared" ref="CA52:CA60" si="192">SUM(BV52:BZ52)</f>
        <v>0</v>
      </c>
    </row>
    <row r="53" spans="1:79" s="51" customFormat="1" ht="15" customHeight="1">
      <c r="A53" s="78"/>
      <c r="B53" s="78"/>
      <c r="C53" s="115"/>
      <c r="D53" s="74" t="str">
        <f t="shared" si="180"/>
        <v>Select Level from List</v>
      </c>
      <c r="E53" s="653" t="str">
        <f t="shared" si="180"/>
        <v>Select E-Class</v>
      </c>
      <c r="F53" s="653"/>
      <c r="G53" s="653"/>
      <c r="H53" s="653"/>
      <c r="I53" s="653"/>
      <c r="J53" s="653"/>
      <c r="K53" s="653"/>
      <c r="L53" s="653"/>
      <c r="M53" s="653"/>
      <c r="N53" s="653"/>
      <c r="O53" s="632"/>
      <c r="P53" s="146"/>
      <c r="Q53" s="147">
        <f t="shared" ref="Q53:Q55" si="193">VLOOKUP(E53,Leave_Benefits,3,0)</f>
        <v>0</v>
      </c>
      <c r="R53" s="71"/>
      <c r="S53" s="148"/>
      <c r="T53" s="126">
        <f>(T31)*$Q53</f>
        <v>0</v>
      </c>
      <c r="U53" s="148"/>
      <c r="V53" s="126">
        <f>(V31)*$Q53</f>
        <v>0</v>
      </c>
      <c r="W53" s="148"/>
      <c r="X53" s="126">
        <f>(X31)*$Q53</f>
        <v>0</v>
      </c>
      <c r="Y53" s="148"/>
      <c r="Z53" s="126">
        <f>(Z31)*$Q53</f>
        <v>0</v>
      </c>
      <c r="AA53" s="148"/>
      <c r="AB53" s="126">
        <f>(AB31)*$Q53</f>
        <v>0</v>
      </c>
      <c r="AC53" s="127">
        <f t="shared" si="182"/>
        <v>0</v>
      </c>
      <c r="AD53" s="330"/>
      <c r="AE53" s="292">
        <f>(AE31)*$Q53</f>
        <v>0</v>
      </c>
      <c r="AF53" s="330"/>
      <c r="AG53" s="292">
        <f>(AG31)*$Q53</f>
        <v>0</v>
      </c>
      <c r="AH53" s="330"/>
      <c r="AI53" s="292">
        <f>(AI31)*$Q53</f>
        <v>0</v>
      </c>
      <c r="AJ53" s="330"/>
      <c r="AK53" s="292">
        <f>(AK31)*$Q53</f>
        <v>0</v>
      </c>
      <c r="AL53" s="330"/>
      <c r="AM53" s="292">
        <f>(AM31)*$Q53</f>
        <v>0</v>
      </c>
      <c r="AN53" s="293">
        <f t="shared" si="183"/>
        <v>0</v>
      </c>
      <c r="AO53" s="331"/>
      <c r="AP53" s="295">
        <f>(AP31)*$Q53</f>
        <v>0</v>
      </c>
      <c r="AQ53" s="331"/>
      <c r="AR53" s="295">
        <f>(AR31)*$Q53</f>
        <v>0</v>
      </c>
      <c r="AS53" s="331"/>
      <c r="AT53" s="295">
        <f>(AT31)*$Q53</f>
        <v>0</v>
      </c>
      <c r="AU53" s="331"/>
      <c r="AV53" s="295">
        <f>(AV31)*$Q53</f>
        <v>0</v>
      </c>
      <c r="AW53" s="331"/>
      <c r="AX53" s="295">
        <f>(AX31)*$Q53</f>
        <v>0</v>
      </c>
      <c r="AY53" s="296">
        <f t="shared" si="184"/>
        <v>0</v>
      </c>
      <c r="AZ53" s="332"/>
      <c r="BA53" s="298">
        <f>(BA31)*$Q53</f>
        <v>0</v>
      </c>
      <c r="BB53" s="332"/>
      <c r="BC53" s="298">
        <f>(BC31)*$Q53</f>
        <v>0</v>
      </c>
      <c r="BD53" s="332"/>
      <c r="BE53" s="298">
        <f>(BE31)*$Q53</f>
        <v>0</v>
      </c>
      <c r="BF53" s="332"/>
      <c r="BG53" s="298">
        <f>(BG31)*$Q53</f>
        <v>0</v>
      </c>
      <c r="BH53" s="332"/>
      <c r="BI53" s="298">
        <f>(BI31)*$Q53</f>
        <v>0</v>
      </c>
      <c r="BJ53" s="299">
        <f t="shared" si="185"/>
        <v>0</v>
      </c>
      <c r="BK53" s="333"/>
      <c r="BL53" s="301">
        <f>(BL31)*$Q53</f>
        <v>0</v>
      </c>
      <c r="BM53" s="333"/>
      <c r="BN53" s="301">
        <f>(BN31)*$Q53</f>
        <v>0</v>
      </c>
      <c r="BO53" s="333"/>
      <c r="BP53" s="301">
        <f>(BP31)*$Q53</f>
        <v>0</v>
      </c>
      <c r="BQ53" s="333"/>
      <c r="BR53" s="301">
        <f>(BR31)*$Q53</f>
        <v>0</v>
      </c>
      <c r="BS53" s="333"/>
      <c r="BT53" s="301">
        <f>(BT31)*$Q53</f>
        <v>0</v>
      </c>
      <c r="BU53" s="302">
        <f t="shared" si="186"/>
        <v>0</v>
      </c>
      <c r="BV53" s="339">
        <f t="shared" si="187"/>
        <v>0</v>
      </c>
      <c r="BW53" s="339">
        <f t="shared" si="188"/>
        <v>0</v>
      </c>
      <c r="BX53" s="339">
        <f t="shared" si="189"/>
        <v>0</v>
      </c>
      <c r="BY53" s="339">
        <f t="shared" si="190"/>
        <v>0</v>
      </c>
      <c r="BZ53" s="339">
        <f t="shared" si="191"/>
        <v>0</v>
      </c>
      <c r="CA53" s="327">
        <f t="shared" si="192"/>
        <v>0</v>
      </c>
    </row>
    <row r="54" spans="1:79" s="51" customFormat="1" ht="15" customHeight="1">
      <c r="A54" s="78"/>
      <c r="B54" s="78"/>
      <c r="C54" s="115"/>
      <c r="D54" s="74" t="str">
        <f t="shared" si="180"/>
        <v>Select Level from List</v>
      </c>
      <c r="E54" s="653" t="str">
        <f t="shared" si="180"/>
        <v>Select E-Class</v>
      </c>
      <c r="F54" s="632"/>
      <c r="G54" s="632"/>
      <c r="H54" s="632"/>
      <c r="I54" s="632"/>
      <c r="J54" s="632"/>
      <c r="K54" s="632"/>
      <c r="L54" s="632"/>
      <c r="M54" s="632"/>
      <c r="N54" s="632"/>
      <c r="O54" s="632"/>
      <c r="P54" s="146"/>
      <c r="Q54" s="147">
        <f t="shared" si="193"/>
        <v>0</v>
      </c>
      <c r="R54" s="71"/>
      <c r="S54" s="148"/>
      <c r="T54" s="126">
        <f>(T32)*$Q54</f>
        <v>0</v>
      </c>
      <c r="U54" s="148"/>
      <c r="V54" s="126">
        <f>(V32)*$Q54</f>
        <v>0</v>
      </c>
      <c r="W54" s="148"/>
      <c r="X54" s="126">
        <f>(X32)*$Q54</f>
        <v>0</v>
      </c>
      <c r="Y54" s="148"/>
      <c r="Z54" s="126">
        <f>(Z32)*$Q54</f>
        <v>0</v>
      </c>
      <c r="AA54" s="148"/>
      <c r="AB54" s="126">
        <f>(AB32)*$Q54</f>
        <v>0</v>
      </c>
      <c r="AC54" s="127">
        <f t="shared" si="182"/>
        <v>0</v>
      </c>
      <c r="AD54" s="330"/>
      <c r="AE54" s="292">
        <f>(AE32)*$Q54</f>
        <v>0</v>
      </c>
      <c r="AF54" s="330"/>
      <c r="AG54" s="292">
        <f>(AG32)*$Q54</f>
        <v>0</v>
      </c>
      <c r="AH54" s="330"/>
      <c r="AI54" s="292">
        <f>(AI32)*$Q54</f>
        <v>0</v>
      </c>
      <c r="AJ54" s="330"/>
      <c r="AK54" s="292">
        <f>(AK32)*$Q54</f>
        <v>0</v>
      </c>
      <c r="AL54" s="330"/>
      <c r="AM54" s="292">
        <f>(AM32)*$Q54</f>
        <v>0</v>
      </c>
      <c r="AN54" s="293">
        <f t="shared" si="183"/>
        <v>0</v>
      </c>
      <c r="AO54" s="331"/>
      <c r="AP54" s="295">
        <f>(AP32)*$Q54</f>
        <v>0</v>
      </c>
      <c r="AQ54" s="331"/>
      <c r="AR54" s="295">
        <f>(AR32)*$Q54</f>
        <v>0</v>
      </c>
      <c r="AS54" s="331"/>
      <c r="AT54" s="295">
        <f>(AT32)*$Q54</f>
        <v>0</v>
      </c>
      <c r="AU54" s="331"/>
      <c r="AV54" s="295">
        <f>(AV32)*$Q54</f>
        <v>0</v>
      </c>
      <c r="AW54" s="331"/>
      <c r="AX54" s="295">
        <f>(AX32)*$Q54</f>
        <v>0</v>
      </c>
      <c r="AY54" s="296">
        <f t="shared" si="184"/>
        <v>0</v>
      </c>
      <c r="AZ54" s="332"/>
      <c r="BA54" s="298">
        <f>(BA32)*$Q54</f>
        <v>0</v>
      </c>
      <c r="BB54" s="332"/>
      <c r="BC54" s="298">
        <f>(BC32)*$Q54</f>
        <v>0</v>
      </c>
      <c r="BD54" s="332"/>
      <c r="BE54" s="298">
        <f>(BE32)*$Q54</f>
        <v>0</v>
      </c>
      <c r="BF54" s="332"/>
      <c r="BG54" s="298">
        <f>(BG32)*$Q54</f>
        <v>0</v>
      </c>
      <c r="BH54" s="332"/>
      <c r="BI54" s="298">
        <f>(BI32)*$Q54</f>
        <v>0</v>
      </c>
      <c r="BJ54" s="299">
        <f t="shared" si="185"/>
        <v>0</v>
      </c>
      <c r="BK54" s="333"/>
      <c r="BL54" s="301">
        <f>(BL32)*$Q54</f>
        <v>0</v>
      </c>
      <c r="BM54" s="333"/>
      <c r="BN54" s="301">
        <f>(BN32)*$Q54</f>
        <v>0</v>
      </c>
      <c r="BO54" s="333"/>
      <c r="BP54" s="301">
        <f>(BP32)*$Q54</f>
        <v>0</v>
      </c>
      <c r="BQ54" s="333"/>
      <c r="BR54" s="301">
        <f>(BR32)*$Q54</f>
        <v>0</v>
      </c>
      <c r="BS54" s="333"/>
      <c r="BT54" s="301">
        <f>(BT32)*$Q54</f>
        <v>0</v>
      </c>
      <c r="BU54" s="302">
        <f t="shared" si="186"/>
        <v>0</v>
      </c>
      <c r="BV54" s="339">
        <f t="shared" si="187"/>
        <v>0</v>
      </c>
      <c r="BW54" s="339">
        <f t="shared" si="188"/>
        <v>0</v>
      </c>
      <c r="BX54" s="339">
        <f t="shared" si="189"/>
        <v>0</v>
      </c>
      <c r="BY54" s="339">
        <f t="shared" si="190"/>
        <v>0</v>
      </c>
      <c r="BZ54" s="339">
        <f t="shared" si="191"/>
        <v>0</v>
      </c>
      <c r="CA54" s="327">
        <f t="shared" si="192"/>
        <v>0</v>
      </c>
    </row>
    <row r="55" spans="1:79" s="51" customFormat="1" ht="15" customHeight="1">
      <c r="A55" s="78"/>
      <c r="B55" s="78"/>
      <c r="C55" s="115"/>
      <c r="D55" s="74" t="str">
        <f t="shared" si="180"/>
        <v>Select Level from List</v>
      </c>
      <c r="E55" s="653" t="str">
        <f t="shared" si="180"/>
        <v>Select E-Class</v>
      </c>
      <c r="F55" s="632"/>
      <c r="G55" s="632"/>
      <c r="H55" s="632"/>
      <c r="I55" s="632"/>
      <c r="J55" s="632"/>
      <c r="K55" s="632"/>
      <c r="L55" s="632"/>
      <c r="M55" s="632"/>
      <c r="N55" s="632"/>
      <c r="O55" s="632"/>
      <c r="P55" s="146"/>
      <c r="Q55" s="147">
        <f t="shared" si="193"/>
        <v>0</v>
      </c>
      <c r="R55" s="71"/>
      <c r="S55" s="148"/>
      <c r="T55" s="126">
        <f>(T33)*$Q55</f>
        <v>0</v>
      </c>
      <c r="U55" s="148"/>
      <c r="V55" s="126">
        <f>(V33)*$Q55</f>
        <v>0</v>
      </c>
      <c r="W55" s="148"/>
      <c r="X55" s="126">
        <f>(X33)*$Q55</f>
        <v>0</v>
      </c>
      <c r="Y55" s="148"/>
      <c r="Z55" s="126">
        <f>(Z33)*$Q55</f>
        <v>0</v>
      </c>
      <c r="AA55" s="148"/>
      <c r="AB55" s="126">
        <f>(AB33)*$Q55</f>
        <v>0</v>
      </c>
      <c r="AC55" s="127">
        <f t="shared" si="182"/>
        <v>0</v>
      </c>
      <c r="AD55" s="330"/>
      <c r="AE55" s="292">
        <f>(AE33)*$Q55</f>
        <v>0</v>
      </c>
      <c r="AF55" s="330"/>
      <c r="AG55" s="292">
        <f>(AG33)*$Q55</f>
        <v>0</v>
      </c>
      <c r="AH55" s="330"/>
      <c r="AI55" s="292">
        <f>(AI33)*$Q55</f>
        <v>0</v>
      </c>
      <c r="AJ55" s="330"/>
      <c r="AK55" s="292">
        <f>(AK33)*$Q55</f>
        <v>0</v>
      </c>
      <c r="AL55" s="330"/>
      <c r="AM55" s="292">
        <f>(AM33)*$Q55</f>
        <v>0</v>
      </c>
      <c r="AN55" s="293">
        <f t="shared" si="183"/>
        <v>0</v>
      </c>
      <c r="AO55" s="331"/>
      <c r="AP55" s="295">
        <f>(AP33)*$Q55</f>
        <v>0</v>
      </c>
      <c r="AQ55" s="331"/>
      <c r="AR55" s="295">
        <f>(AR33)*$Q55</f>
        <v>0</v>
      </c>
      <c r="AS55" s="331"/>
      <c r="AT55" s="295">
        <f>(AT33)*$Q55</f>
        <v>0</v>
      </c>
      <c r="AU55" s="331"/>
      <c r="AV55" s="295">
        <f>(AV33)*$Q55</f>
        <v>0</v>
      </c>
      <c r="AW55" s="331"/>
      <c r="AX55" s="295">
        <f>(AX33)*$Q55</f>
        <v>0</v>
      </c>
      <c r="AY55" s="296">
        <f t="shared" si="184"/>
        <v>0</v>
      </c>
      <c r="AZ55" s="332"/>
      <c r="BA55" s="298">
        <f>(BA33)*$Q55</f>
        <v>0</v>
      </c>
      <c r="BB55" s="332"/>
      <c r="BC55" s="298">
        <f>(BC33)*$Q55</f>
        <v>0</v>
      </c>
      <c r="BD55" s="332"/>
      <c r="BE55" s="298">
        <f>(BE33)*$Q55</f>
        <v>0</v>
      </c>
      <c r="BF55" s="332"/>
      <c r="BG55" s="298">
        <f>(BG33)*$Q55</f>
        <v>0</v>
      </c>
      <c r="BH55" s="332"/>
      <c r="BI55" s="298">
        <f>(BI33)*$Q55</f>
        <v>0</v>
      </c>
      <c r="BJ55" s="299">
        <f t="shared" si="185"/>
        <v>0</v>
      </c>
      <c r="BK55" s="333"/>
      <c r="BL55" s="301">
        <f>(BL33)*$Q55</f>
        <v>0</v>
      </c>
      <c r="BM55" s="333"/>
      <c r="BN55" s="301">
        <f>(BN33)*$Q55</f>
        <v>0</v>
      </c>
      <c r="BO55" s="333"/>
      <c r="BP55" s="301">
        <f>(BP33)*$Q55</f>
        <v>0</v>
      </c>
      <c r="BQ55" s="333"/>
      <c r="BR55" s="301">
        <f>(BR33)*$Q55</f>
        <v>0</v>
      </c>
      <c r="BS55" s="333"/>
      <c r="BT55" s="301">
        <f>(BT33)*$Q55</f>
        <v>0</v>
      </c>
      <c r="BU55" s="302">
        <f t="shared" si="186"/>
        <v>0</v>
      </c>
      <c r="BV55" s="339">
        <f t="shared" si="187"/>
        <v>0</v>
      </c>
      <c r="BW55" s="339">
        <f t="shared" si="188"/>
        <v>0</v>
      </c>
      <c r="BX55" s="339">
        <f t="shared" si="189"/>
        <v>0</v>
      </c>
      <c r="BY55" s="339">
        <f t="shared" si="190"/>
        <v>0</v>
      </c>
      <c r="BZ55" s="339">
        <f t="shared" si="191"/>
        <v>0</v>
      </c>
      <c r="CA55" s="327">
        <f t="shared" si="192"/>
        <v>0</v>
      </c>
    </row>
    <row r="56" spans="1:79" s="51" customFormat="1" ht="15" customHeight="1">
      <c r="A56" s="78"/>
      <c r="B56" s="78"/>
      <c r="C56" s="115"/>
      <c r="D56" s="627" t="s">
        <v>465</v>
      </c>
      <c r="E56" s="628"/>
      <c r="F56" s="628"/>
      <c r="G56" s="628"/>
      <c r="H56" s="628"/>
      <c r="I56" s="628"/>
      <c r="J56" s="628"/>
      <c r="K56" s="628"/>
      <c r="L56" s="628"/>
      <c r="M56" s="628"/>
      <c r="N56" s="628"/>
      <c r="O56" s="628"/>
      <c r="P56" s="628"/>
      <c r="Q56" s="157">
        <v>2326</v>
      </c>
      <c r="R56" s="71">
        <v>1.07</v>
      </c>
      <c r="S56" s="201">
        <v>0</v>
      </c>
      <c r="T56" s="126">
        <f t="shared" ref="T56:T57" si="194">$Q56*S56</f>
        <v>0</v>
      </c>
      <c r="U56" s="201">
        <v>0</v>
      </c>
      <c r="V56" s="126">
        <f t="shared" ref="V56:V57" si="195">$Q56*U56*$R56</f>
        <v>0</v>
      </c>
      <c r="W56" s="201">
        <v>0</v>
      </c>
      <c r="X56" s="126">
        <f t="shared" ref="X56:X57" si="196">$Q56*W56*$R56^2</f>
        <v>0</v>
      </c>
      <c r="Y56" s="201">
        <v>0</v>
      </c>
      <c r="Z56" s="126">
        <f t="shared" ref="Z56:Z57" si="197">$Q56*Y56*$R56^3</f>
        <v>0</v>
      </c>
      <c r="AA56" s="201">
        <v>0</v>
      </c>
      <c r="AB56" s="126">
        <f t="shared" ref="AB56:AB57" si="198">$Q56*AA56*$R56^4</f>
        <v>0</v>
      </c>
      <c r="AC56" s="127">
        <f t="shared" si="182"/>
        <v>0</v>
      </c>
      <c r="AD56" s="352">
        <v>0</v>
      </c>
      <c r="AE56" s="292">
        <f t="shared" ref="AE56:AE57" si="199">$Q56*AD56</f>
        <v>0</v>
      </c>
      <c r="AF56" s="352">
        <v>0</v>
      </c>
      <c r="AG56" s="292">
        <f t="shared" ref="AG56:AG57" si="200">$Q56*AF56*$R56</f>
        <v>0</v>
      </c>
      <c r="AH56" s="352">
        <v>0</v>
      </c>
      <c r="AI56" s="292">
        <f t="shared" ref="AI56:AI57" si="201">$Q56*AH56*$R56^2</f>
        <v>0</v>
      </c>
      <c r="AJ56" s="352">
        <v>0</v>
      </c>
      <c r="AK56" s="292">
        <f t="shared" ref="AK56:AK57" si="202">$Q56*AJ56*$R56^3</f>
        <v>0</v>
      </c>
      <c r="AL56" s="352">
        <v>0</v>
      </c>
      <c r="AM56" s="292">
        <f t="shared" ref="AM56:AM57" si="203">$Q56*AL56*$R56^4</f>
        <v>0</v>
      </c>
      <c r="AN56" s="293">
        <f t="shared" si="183"/>
        <v>0</v>
      </c>
      <c r="AO56" s="353">
        <v>0</v>
      </c>
      <c r="AP56" s="295">
        <f t="shared" ref="AP56:AP57" si="204">$Q56*AO56</f>
        <v>0</v>
      </c>
      <c r="AQ56" s="353">
        <v>0</v>
      </c>
      <c r="AR56" s="295">
        <f t="shared" ref="AR56:AR57" si="205">$Q56*AQ56*$R56</f>
        <v>0</v>
      </c>
      <c r="AS56" s="353">
        <v>0</v>
      </c>
      <c r="AT56" s="295">
        <f t="shared" ref="AT56:AT57" si="206">$Q56*AS56*$R56^2</f>
        <v>0</v>
      </c>
      <c r="AU56" s="353">
        <v>0</v>
      </c>
      <c r="AV56" s="295">
        <f t="shared" ref="AV56:AV57" si="207">$Q56*AU56*$R56^3</f>
        <v>0</v>
      </c>
      <c r="AW56" s="353">
        <v>0</v>
      </c>
      <c r="AX56" s="295">
        <f t="shared" ref="AX56:AX57" si="208">$Q56*AW56*$R56^4</f>
        <v>0</v>
      </c>
      <c r="AY56" s="296">
        <f t="shared" si="184"/>
        <v>0</v>
      </c>
      <c r="AZ56" s="354">
        <v>0</v>
      </c>
      <c r="BA56" s="298">
        <f t="shared" ref="BA56:BA57" si="209">$Q56*AZ56</f>
        <v>0</v>
      </c>
      <c r="BB56" s="354">
        <v>0</v>
      </c>
      <c r="BC56" s="298">
        <f t="shared" ref="BC56:BC57" si="210">$Q56*BB56*$R56</f>
        <v>0</v>
      </c>
      <c r="BD56" s="354">
        <v>0</v>
      </c>
      <c r="BE56" s="298">
        <f t="shared" ref="BE56:BE57" si="211">$Q56*BD56*$R56^2</f>
        <v>0</v>
      </c>
      <c r="BF56" s="354">
        <v>0</v>
      </c>
      <c r="BG56" s="298">
        <f t="shared" ref="BG56:BG57" si="212">$Q56*BF56*$R56^3</f>
        <v>0</v>
      </c>
      <c r="BH56" s="354">
        <v>0</v>
      </c>
      <c r="BI56" s="298">
        <f t="shared" ref="BI56:BI57" si="213">$Q56*BH56*$R56^4</f>
        <v>0</v>
      </c>
      <c r="BJ56" s="299">
        <f t="shared" si="185"/>
        <v>0</v>
      </c>
      <c r="BK56" s="355">
        <v>0</v>
      </c>
      <c r="BL56" s="301">
        <f t="shared" ref="BL56:BL57" si="214">$Q56*BK56</f>
        <v>0</v>
      </c>
      <c r="BM56" s="355">
        <v>0</v>
      </c>
      <c r="BN56" s="301">
        <f t="shared" ref="BN56:BN57" si="215">$Q56*BM56*$R56</f>
        <v>0</v>
      </c>
      <c r="BO56" s="355">
        <v>0</v>
      </c>
      <c r="BP56" s="301">
        <f t="shared" ref="BP56:BP57" si="216">$Q56*BO56*$R56^2</f>
        <v>0</v>
      </c>
      <c r="BQ56" s="355">
        <v>0</v>
      </c>
      <c r="BR56" s="301">
        <f t="shared" ref="BR56:BR57" si="217">$Q56*BQ56*$R56^3</f>
        <v>0</v>
      </c>
      <c r="BS56" s="355">
        <v>0</v>
      </c>
      <c r="BT56" s="301">
        <f t="shared" ref="BT56:BT57" si="218">$Q56*BS56*$R56^4</f>
        <v>0</v>
      </c>
      <c r="BU56" s="302">
        <f t="shared" si="186"/>
        <v>0</v>
      </c>
      <c r="BV56" s="339">
        <f t="shared" si="187"/>
        <v>0</v>
      </c>
      <c r="BW56" s="339">
        <f t="shared" si="188"/>
        <v>0</v>
      </c>
      <c r="BX56" s="339">
        <f t="shared" si="189"/>
        <v>0</v>
      </c>
      <c r="BY56" s="339">
        <f t="shared" si="190"/>
        <v>0</v>
      </c>
      <c r="BZ56" s="339">
        <f t="shared" si="191"/>
        <v>0</v>
      </c>
      <c r="CA56" s="327">
        <f t="shared" si="192"/>
        <v>0</v>
      </c>
    </row>
    <row r="57" spans="1:79" s="51" customFormat="1" ht="15" customHeight="1">
      <c r="A57" s="78"/>
      <c r="B57" s="78"/>
      <c r="C57" s="115"/>
      <c r="D57" s="627" t="s">
        <v>465</v>
      </c>
      <c r="E57" s="628"/>
      <c r="F57" s="628"/>
      <c r="G57" s="628"/>
      <c r="H57" s="628"/>
      <c r="I57" s="628"/>
      <c r="J57" s="628"/>
      <c r="K57" s="628"/>
      <c r="L57" s="628"/>
      <c r="M57" s="628"/>
      <c r="N57" s="628"/>
      <c r="O57" s="628"/>
      <c r="P57" s="628"/>
      <c r="Q57" s="157">
        <v>2326</v>
      </c>
      <c r="R57" s="71">
        <v>1.07</v>
      </c>
      <c r="S57" s="201">
        <v>0</v>
      </c>
      <c r="T57" s="126">
        <f t="shared" si="194"/>
        <v>0</v>
      </c>
      <c r="U57" s="201">
        <v>0</v>
      </c>
      <c r="V57" s="126">
        <f t="shared" si="195"/>
        <v>0</v>
      </c>
      <c r="W57" s="201">
        <v>0</v>
      </c>
      <c r="X57" s="126">
        <f t="shared" si="196"/>
        <v>0</v>
      </c>
      <c r="Y57" s="201">
        <v>0</v>
      </c>
      <c r="Z57" s="126">
        <f t="shared" si="197"/>
        <v>0</v>
      </c>
      <c r="AA57" s="201">
        <v>0</v>
      </c>
      <c r="AB57" s="126">
        <f t="shared" si="198"/>
        <v>0</v>
      </c>
      <c r="AC57" s="127">
        <f t="shared" si="182"/>
        <v>0</v>
      </c>
      <c r="AD57" s="352">
        <v>0</v>
      </c>
      <c r="AE57" s="292">
        <f t="shared" si="199"/>
        <v>0</v>
      </c>
      <c r="AF57" s="352">
        <v>0</v>
      </c>
      <c r="AG57" s="292">
        <f t="shared" si="200"/>
        <v>0</v>
      </c>
      <c r="AH57" s="352">
        <v>0</v>
      </c>
      <c r="AI57" s="292">
        <f t="shared" si="201"/>
        <v>0</v>
      </c>
      <c r="AJ57" s="352">
        <v>0</v>
      </c>
      <c r="AK57" s="292">
        <f t="shared" si="202"/>
        <v>0</v>
      </c>
      <c r="AL57" s="352">
        <v>0</v>
      </c>
      <c r="AM57" s="292">
        <f t="shared" si="203"/>
        <v>0</v>
      </c>
      <c r="AN57" s="293">
        <f t="shared" si="183"/>
        <v>0</v>
      </c>
      <c r="AO57" s="353">
        <v>0</v>
      </c>
      <c r="AP57" s="295">
        <f t="shared" si="204"/>
        <v>0</v>
      </c>
      <c r="AQ57" s="353">
        <v>0</v>
      </c>
      <c r="AR57" s="295">
        <f t="shared" si="205"/>
        <v>0</v>
      </c>
      <c r="AS57" s="353">
        <v>0</v>
      </c>
      <c r="AT57" s="295">
        <f t="shared" si="206"/>
        <v>0</v>
      </c>
      <c r="AU57" s="353">
        <v>0</v>
      </c>
      <c r="AV57" s="295">
        <f t="shared" si="207"/>
        <v>0</v>
      </c>
      <c r="AW57" s="353">
        <v>0</v>
      </c>
      <c r="AX57" s="295">
        <f t="shared" si="208"/>
        <v>0</v>
      </c>
      <c r="AY57" s="296">
        <f t="shared" si="184"/>
        <v>0</v>
      </c>
      <c r="AZ57" s="354">
        <v>0</v>
      </c>
      <c r="BA57" s="298">
        <f t="shared" si="209"/>
        <v>0</v>
      </c>
      <c r="BB57" s="354">
        <v>0</v>
      </c>
      <c r="BC57" s="298">
        <f t="shared" si="210"/>
        <v>0</v>
      </c>
      <c r="BD57" s="354">
        <v>0</v>
      </c>
      <c r="BE57" s="298">
        <f t="shared" si="211"/>
        <v>0</v>
      </c>
      <c r="BF57" s="354">
        <v>0</v>
      </c>
      <c r="BG57" s="298">
        <f t="shared" si="212"/>
        <v>0</v>
      </c>
      <c r="BH57" s="354">
        <v>0</v>
      </c>
      <c r="BI57" s="298">
        <f t="shared" si="213"/>
        <v>0</v>
      </c>
      <c r="BJ57" s="299">
        <f t="shared" si="185"/>
        <v>0</v>
      </c>
      <c r="BK57" s="355">
        <v>0</v>
      </c>
      <c r="BL57" s="301">
        <f t="shared" si="214"/>
        <v>0</v>
      </c>
      <c r="BM57" s="355">
        <v>0</v>
      </c>
      <c r="BN57" s="301">
        <f t="shared" si="215"/>
        <v>0</v>
      </c>
      <c r="BO57" s="355">
        <v>0</v>
      </c>
      <c r="BP57" s="301">
        <f t="shared" si="216"/>
        <v>0</v>
      </c>
      <c r="BQ57" s="355">
        <v>0</v>
      </c>
      <c r="BR57" s="301">
        <f t="shared" si="217"/>
        <v>0</v>
      </c>
      <c r="BS57" s="355">
        <v>0</v>
      </c>
      <c r="BT57" s="301">
        <f t="shared" si="218"/>
        <v>0</v>
      </c>
      <c r="BU57" s="302">
        <f t="shared" si="186"/>
        <v>0</v>
      </c>
      <c r="BV57" s="339">
        <f t="shared" si="187"/>
        <v>0</v>
      </c>
      <c r="BW57" s="339">
        <f t="shared" si="188"/>
        <v>0</v>
      </c>
      <c r="BX57" s="339">
        <f t="shared" si="189"/>
        <v>0</v>
      </c>
      <c r="BY57" s="339">
        <f t="shared" si="190"/>
        <v>0</v>
      </c>
      <c r="BZ57" s="339">
        <f t="shared" si="191"/>
        <v>0</v>
      </c>
      <c r="CA57" s="327">
        <f t="shared" si="192"/>
        <v>0</v>
      </c>
    </row>
    <row r="58" spans="1:79" s="51" customFormat="1" ht="15" customHeight="1">
      <c r="A58" s="78"/>
      <c r="B58" s="78"/>
      <c r="C58" s="115"/>
      <c r="D58" s="80"/>
      <c r="E58" s="571"/>
      <c r="F58" s="571"/>
      <c r="G58" s="571"/>
      <c r="H58" s="571"/>
      <c r="I58" s="571"/>
      <c r="J58" s="571"/>
      <c r="K58" s="571"/>
      <c r="L58" s="571"/>
      <c r="M58" s="571"/>
      <c r="N58" s="572"/>
      <c r="O58" s="645" t="s">
        <v>287</v>
      </c>
      <c r="P58" s="646"/>
      <c r="Q58" s="646"/>
      <c r="R58" s="647"/>
      <c r="S58" s="681">
        <f>SUM(T44:T57)</f>
        <v>0</v>
      </c>
      <c r="T58" s="682"/>
      <c r="U58" s="681">
        <f>SUM(V44:V57)</f>
        <v>0</v>
      </c>
      <c r="V58" s="682"/>
      <c r="W58" s="681">
        <f>SUM(X44:X57)</f>
        <v>0</v>
      </c>
      <c r="X58" s="682"/>
      <c r="Y58" s="681">
        <f>SUM(Z44:Z57)</f>
        <v>0</v>
      </c>
      <c r="Z58" s="682"/>
      <c r="AA58" s="681">
        <f>SUM(AB44:AB57)</f>
        <v>0</v>
      </c>
      <c r="AB58" s="682"/>
      <c r="AC58" s="149">
        <f>SUM(S58:AB58)</f>
        <v>0</v>
      </c>
      <c r="AD58" s="681">
        <f>SUM(AE44:AE57)</f>
        <v>0</v>
      </c>
      <c r="AE58" s="682"/>
      <c r="AF58" s="681">
        <f>SUM(AG44:AG57)</f>
        <v>0</v>
      </c>
      <c r="AG58" s="682"/>
      <c r="AH58" s="681">
        <f>SUM(AI44:AI57)</f>
        <v>0</v>
      </c>
      <c r="AI58" s="682"/>
      <c r="AJ58" s="681">
        <f>SUM(AK44:AK57)</f>
        <v>0</v>
      </c>
      <c r="AK58" s="682"/>
      <c r="AL58" s="681">
        <f>SUM(AM44:AM57)</f>
        <v>0</v>
      </c>
      <c r="AM58" s="682"/>
      <c r="AN58" s="149">
        <f>SUM(AD58:AM58)</f>
        <v>0</v>
      </c>
      <c r="AO58" s="681">
        <f>SUM(AP44:AP57)</f>
        <v>0</v>
      </c>
      <c r="AP58" s="682"/>
      <c r="AQ58" s="681">
        <f>SUM(AR44:AR57)</f>
        <v>0</v>
      </c>
      <c r="AR58" s="682"/>
      <c r="AS58" s="681">
        <f>SUM(AT44:AT57)</f>
        <v>0</v>
      </c>
      <c r="AT58" s="682"/>
      <c r="AU58" s="681">
        <f>SUM(AV44:AV57)</f>
        <v>0</v>
      </c>
      <c r="AV58" s="682"/>
      <c r="AW58" s="681">
        <f>SUM(AX44:AX57)</f>
        <v>0</v>
      </c>
      <c r="AX58" s="682"/>
      <c r="AY58" s="149">
        <f>SUM(AO58:AX58)</f>
        <v>0</v>
      </c>
      <c r="AZ58" s="681">
        <f>SUM(BA44:BA57)</f>
        <v>0</v>
      </c>
      <c r="BA58" s="682"/>
      <c r="BB58" s="681">
        <f>SUM(BC44:BC57)</f>
        <v>0</v>
      </c>
      <c r="BC58" s="682"/>
      <c r="BD58" s="681">
        <f>SUM(BE44:BE57)</f>
        <v>0</v>
      </c>
      <c r="BE58" s="682"/>
      <c r="BF58" s="681">
        <f>SUM(BG44:BG57)</f>
        <v>0</v>
      </c>
      <c r="BG58" s="682"/>
      <c r="BH58" s="681">
        <f>SUM(BI44:BI57)</f>
        <v>0</v>
      </c>
      <c r="BI58" s="682"/>
      <c r="BJ58" s="149">
        <f>SUM(AZ58:BI58)</f>
        <v>0</v>
      </c>
      <c r="BK58" s="681">
        <f>SUM(BL44:BL57)</f>
        <v>0</v>
      </c>
      <c r="BL58" s="682"/>
      <c r="BM58" s="681">
        <f>SUM(BN44:BN57)</f>
        <v>0</v>
      </c>
      <c r="BN58" s="682"/>
      <c r="BO58" s="681">
        <f>SUM(BP44:BP57)</f>
        <v>0</v>
      </c>
      <c r="BP58" s="682"/>
      <c r="BQ58" s="681">
        <f>SUM(BR44:BR57)</f>
        <v>0</v>
      </c>
      <c r="BR58" s="682"/>
      <c r="BS58" s="681">
        <f>SUM(BT44:BT57)</f>
        <v>0</v>
      </c>
      <c r="BT58" s="682"/>
      <c r="BU58" s="149">
        <f>SUM(BK58:BT58)</f>
        <v>0</v>
      </c>
      <c r="BV58" s="340">
        <f t="shared" ref="BV58:BZ58" si="219">SUM(BV44:BV57)</f>
        <v>0</v>
      </c>
      <c r="BW58" s="340">
        <f t="shared" si="219"/>
        <v>0</v>
      </c>
      <c r="BX58" s="340">
        <f t="shared" si="219"/>
        <v>0</v>
      </c>
      <c r="BY58" s="340">
        <f t="shared" si="219"/>
        <v>0</v>
      </c>
      <c r="BZ58" s="340">
        <f t="shared" si="219"/>
        <v>0</v>
      </c>
      <c r="CA58" s="340">
        <f t="shared" si="192"/>
        <v>0</v>
      </c>
    </row>
    <row r="59" spans="1:79" s="51" customFormat="1" ht="15" customHeight="1">
      <c r="A59" s="78"/>
      <c r="B59" s="78"/>
      <c r="C59" s="629" t="s">
        <v>291</v>
      </c>
      <c r="D59" s="630"/>
      <c r="E59" s="630"/>
      <c r="F59" s="630"/>
      <c r="G59" s="630"/>
      <c r="H59" s="630"/>
      <c r="I59" s="630"/>
      <c r="J59" s="630"/>
      <c r="K59" s="630"/>
      <c r="L59" s="630"/>
      <c r="M59" s="630"/>
      <c r="N59" s="630"/>
      <c r="O59" s="630"/>
      <c r="P59" s="630"/>
      <c r="Q59" s="630"/>
      <c r="R59" s="631"/>
      <c r="S59" s="674">
        <f>SUM(S42, S58)</f>
        <v>0</v>
      </c>
      <c r="T59" s="675"/>
      <c r="U59" s="674">
        <f>SUM(U42, U58)</f>
        <v>0</v>
      </c>
      <c r="V59" s="675"/>
      <c r="W59" s="674">
        <f>SUM(W42, W58)</f>
        <v>0</v>
      </c>
      <c r="X59" s="675"/>
      <c r="Y59" s="674">
        <f>SUM(Y42, Y58)</f>
        <v>0</v>
      </c>
      <c r="Z59" s="675"/>
      <c r="AA59" s="674">
        <f>SUM(AA42, AA58)</f>
        <v>0</v>
      </c>
      <c r="AB59" s="675"/>
      <c r="AC59" s="145">
        <f>SUM(S59:AB59)</f>
        <v>0</v>
      </c>
      <c r="AD59" s="674">
        <f>SUM(AD42, AD58)</f>
        <v>0</v>
      </c>
      <c r="AE59" s="675"/>
      <c r="AF59" s="674">
        <f>SUM(AF42, AF58)</f>
        <v>0</v>
      </c>
      <c r="AG59" s="675"/>
      <c r="AH59" s="674">
        <f>SUM(AH42, AH58)</f>
        <v>0</v>
      </c>
      <c r="AI59" s="675"/>
      <c r="AJ59" s="674">
        <f>SUM(AJ42, AJ58)</f>
        <v>0</v>
      </c>
      <c r="AK59" s="675"/>
      <c r="AL59" s="674">
        <f>SUM(AL42, AL58)</f>
        <v>0</v>
      </c>
      <c r="AM59" s="675"/>
      <c r="AN59" s="145">
        <f>SUM(AD59:AM59)</f>
        <v>0</v>
      </c>
      <c r="AO59" s="674">
        <f>SUM(AO42, AO58)</f>
        <v>0</v>
      </c>
      <c r="AP59" s="675"/>
      <c r="AQ59" s="674">
        <f>SUM(AQ42, AQ58)</f>
        <v>0</v>
      </c>
      <c r="AR59" s="675"/>
      <c r="AS59" s="674">
        <f>SUM(AS42, AS58)</f>
        <v>0</v>
      </c>
      <c r="AT59" s="675"/>
      <c r="AU59" s="674">
        <f>SUM(AU42, AU58)</f>
        <v>0</v>
      </c>
      <c r="AV59" s="675"/>
      <c r="AW59" s="674">
        <f>SUM(AW42, AW58)</f>
        <v>0</v>
      </c>
      <c r="AX59" s="675"/>
      <c r="AY59" s="145">
        <f>SUM(AO59:AX59)</f>
        <v>0</v>
      </c>
      <c r="AZ59" s="674">
        <f>SUM(AZ42, AZ58)</f>
        <v>0</v>
      </c>
      <c r="BA59" s="675"/>
      <c r="BB59" s="674">
        <f>SUM(BB42, BB58)</f>
        <v>0</v>
      </c>
      <c r="BC59" s="675"/>
      <c r="BD59" s="674">
        <f>SUM(BD42, BD58)</f>
        <v>0</v>
      </c>
      <c r="BE59" s="675"/>
      <c r="BF59" s="674">
        <f>SUM(BF42, BF58)</f>
        <v>0</v>
      </c>
      <c r="BG59" s="675"/>
      <c r="BH59" s="674">
        <f>SUM(BH42, BH58)</f>
        <v>0</v>
      </c>
      <c r="BI59" s="675"/>
      <c r="BJ59" s="145">
        <f>SUM(AZ59:BI59)</f>
        <v>0</v>
      </c>
      <c r="BK59" s="674">
        <f>SUM(BK42, BK58)</f>
        <v>0</v>
      </c>
      <c r="BL59" s="675"/>
      <c r="BM59" s="674">
        <f>SUM(BM42, BM58)</f>
        <v>0</v>
      </c>
      <c r="BN59" s="675"/>
      <c r="BO59" s="674">
        <f>SUM(BO42, BO58)</f>
        <v>0</v>
      </c>
      <c r="BP59" s="675"/>
      <c r="BQ59" s="674">
        <f>SUM(BQ42, BQ58)</f>
        <v>0</v>
      </c>
      <c r="BR59" s="675"/>
      <c r="BS59" s="674">
        <f>SUM(BS42, BS58)</f>
        <v>0</v>
      </c>
      <c r="BT59" s="675"/>
      <c r="BU59" s="145">
        <f>SUM(BK59:BT59)</f>
        <v>0</v>
      </c>
      <c r="BV59" s="145">
        <f t="shared" ref="BV59:BZ59" si="220">SUM(BV42+BV58)</f>
        <v>0</v>
      </c>
      <c r="BW59" s="145">
        <f t="shared" si="220"/>
        <v>0</v>
      </c>
      <c r="BX59" s="145">
        <f t="shared" si="220"/>
        <v>0</v>
      </c>
      <c r="BY59" s="145">
        <f t="shared" si="220"/>
        <v>0</v>
      </c>
      <c r="BZ59" s="145">
        <f t="shared" si="220"/>
        <v>0</v>
      </c>
      <c r="CA59" s="145">
        <f t="shared" si="192"/>
        <v>0</v>
      </c>
    </row>
    <row r="60" spans="1:79" s="51" customFormat="1" ht="15" customHeight="1">
      <c r="A60" s="78"/>
      <c r="B60" s="78"/>
      <c r="C60" s="586" t="s">
        <v>292</v>
      </c>
      <c r="D60" s="587"/>
      <c r="E60" s="587"/>
      <c r="F60" s="587"/>
      <c r="G60" s="587"/>
      <c r="H60" s="587"/>
      <c r="I60" s="587"/>
      <c r="J60" s="587"/>
      <c r="K60" s="587"/>
      <c r="L60" s="587"/>
      <c r="M60" s="587"/>
      <c r="N60" s="587"/>
      <c r="O60" s="587"/>
      <c r="P60" s="587"/>
      <c r="Q60" s="587"/>
      <c r="R60" s="588"/>
      <c r="S60" s="643">
        <f>SUM(S35,S59)</f>
        <v>0</v>
      </c>
      <c r="T60" s="597"/>
      <c r="U60" s="643">
        <f>SUM(U35,U59)</f>
        <v>0</v>
      </c>
      <c r="V60" s="597"/>
      <c r="W60" s="643">
        <f>SUM(W35,W59)</f>
        <v>0</v>
      </c>
      <c r="X60" s="597"/>
      <c r="Y60" s="643">
        <f>SUM(Y35,Y59)</f>
        <v>0</v>
      </c>
      <c r="Z60" s="597"/>
      <c r="AA60" s="643">
        <f>SUM(AA35,AA59)</f>
        <v>0</v>
      </c>
      <c r="AB60" s="597"/>
      <c r="AC60" s="161">
        <f>SUM(S60:AB60)</f>
        <v>0</v>
      </c>
      <c r="AD60" s="643">
        <f>SUM(AD35,AD59)</f>
        <v>0</v>
      </c>
      <c r="AE60" s="597"/>
      <c r="AF60" s="643">
        <f>SUM(AF35,AF59)</f>
        <v>0</v>
      </c>
      <c r="AG60" s="597"/>
      <c r="AH60" s="643">
        <f>SUM(AH35,AH59)</f>
        <v>0</v>
      </c>
      <c r="AI60" s="597"/>
      <c r="AJ60" s="643">
        <f>SUM(AJ35,AJ59)</f>
        <v>0</v>
      </c>
      <c r="AK60" s="597"/>
      <c r="AL60" s="643">
        <f>SUM(AL35,AL59)</f>
        <v>0</v>
      </c>
      <c r="AM60" s="597"/>
      <c r="AN60" s="161">
        <f>SUM(AD60:AM60)</f>
        <v>0</v>
      </c>
      <c r="AO60" s="643">
        <f>SUM(AO35,AO59)</f>
        <v>0</v>
      </c>
      <c r="AP60" s="597"/>
      <c r="AQ60" s="643">
        <f>SUM(AQ35,AQ59)</f>
        <v>0</v>
      </c>
      <c r="AR60" s="597"/>
      <c r="AS60" s="643">
        <f>SUM(AS35,AS59)</f>
        <v>0</v>
      </c>
      <c r="AT60" s="597"/>
      <c r="AU60" s="643">
        <f>SUM(AU35,AU59)</f>
        <v>0</v>
      </c>
      <c r="AV60" s="597"/>
      <c r="AW60" s="643">
        <f>SUM(AW35,AW59)</f>
        <v>0</v>
      </c>
      <c r="AX60" s="597"/>
      <c r="AY60" s="161">
        <f>SUM(AO60:AX60)</f>
        <v>0</v>
      </c>
      <c r="AZ60" s="643">
        <f>SUM(AZ35,AZ59)</f>
        <v>0</v>
      </c>
      <c r="BA60" s="597"/>
      <c r="BB60" s="643">
        <f>SUM(BB35,BB59)</f>
        <v>0</v>
      </c>
      <c r="BC60" s="597"/>
      <c r="BD60" s="643">
        <f>SUM(BD35,BD59)</f>
        <v>0</v>
      </c>
      <c r="BE60" s="597"/>
      <c r="BF60" s="643">
        <f>SUM(BF35,BF59)</f>
        <v>0</v>
      </c>
      <c r="BG60" s="597"/>
      <c r="BH60" s="643">
        <f>SUM(BH35,BH59)</f>
        <v>0</v>
      </c>
      <c r="BI60" s="597"/>
      <c r="BJ60" s="161">
        <f>SUM(AZ60:BI60)</f>
        <v>0</v>
      </c>
      <c r="BK60" s="643">
        <f>SUM(BK35,BK59)</f>
        <v>0</v>
      </c>
      <c r="BL60" s="597"/>
      <c r="BM60" s="643">
        <f>SUM(BM35,BM59)</f>
        <v>0</v>
      </c>
      <c r="BN60" s="597"/>
      <c r="BO60" s="643">
        <f>SUM(BO35,BO59)</f>
        <v>0</v>
      </c>
      <c r="BP60" s="597"/>
      <c r="BQ60" s="643">
        <f>SUM(BQ35,BQ59)</f>
        <v>0</v>
      </c>
      <c r="BR60" s="597"/>
      <c r="BS60" s="643">
        <f>SUM(BS35,BS59)</f>
        <v>0</v>
      </c>
      <c r="BT60" s="597"/>
      <c r="BU60" s="161">
        <f>SUM(BK60:BT60)</f>
        <v>0</v>
      </c>
      <c r="BV60" s="161">
        <f t="shared" ref="BV60:BZ60" si="221">SUM(BV35+BV59)</f>
        <v>0</v>
      </c>
      <c r="BW60" s="161">
        <f t="shared" si="221"/>
        <v>0</v>
      </c>
      <c r="BX60" s="161">
        <f t="shared" si="221"/>
        <v>0</v>
      </c>
      <c r="BY60" s="161">
        <f t="shared" si="221"/>
        <v>0</v>
      </c>
      <c r="BZ60" s="161">
        <f t="shared" si="221"/>
        <v>0</v>
      </c>
      <c r="CA60" s="161">
        <f t="shared" si="192"/>
        <v>0</v>
      </c>
    </row>
    <row r="61" spans="1:79" s="101" customFormat="1" ht="26.25" customHeight="1">
      <c r="A61" s="162">
        <v>2000</v>
      </c>
      <c r="B61" s="162"/>
      <c r="C61" s="837" t="str">
        <f>CONCATENATE(S8," Travel")</f>
        <v>Dept #1 Travel</v>
      </c>
      <c r="D61" s="838"/>
      <c r="E61" s="656" t="s">
        <v>221</v>
      </c>
      <c r="F61" s="656"/>
      <c r="G61" s="656"/>
      <c r="H61" s="656"/>
      <c r="I61" s="656"/>
      <c r="J61" s="656"/>
      <c r="K61" s="656"/>
      <c r="L61" s="656"/>
      <c r="M61" s="656"/>
      <c r="N61" s="656"/>
      <c r="O61" s="110"/>
      <c r="P61" s="110"/>
      <c r="Q61" s="110"/>
      <c r="R61" s="164"/>
      <c r="S61" s="170"/>
      <c r="T61" s="255"/>
      <c r="U61" s="170"/>
      <c r="V61" s="255"/>
      <c r="W61" s="170"/>
      <c r="X61" s="255"/>
      <c r="Y61" s="170"/>
      <c r="Z61" s="255"/>
      <c r="AA61" s="170"/>
      <c r="AB61" s="255"/>
      <c r="AC61" s="140"/>
      <c r="AD61" s="170"/>
      <c r="AE61" s="255"/>
      <c r="AF61" s="170"/>
      <c r="AG61" s="255"/>
      <c r="AH61" s="170"/>
      <c r="AI61" s="255"/>
      <c r="AJ61" s="170"/>
      <c r="AK61" s="255"/>
      <c r="AL61" s="170"/>
      <c r="AM61" s="255"/>
      <c r="AN61" s="140"/>
      <c r="AO61" s="170"/>
      <c r="AP61" s="255"/>
      <c r="AQ61" s="170"/>
      <c r="AR61" s="255"/>
      <c r="AS61" s="170"/>
      <c r="AT61" s="255"/>
      <c r="AU61" s="170"/>
      <c r="AV61" s="255"/>
      <c r="AW61" s="170"/>
      <c r="AX61" s="255"/>
      <c r="AY61" s="140"/>
      <c r="AZ61" s="170"/>
      <c r="BA61" s="255"/>
      <c r="BB61" s="170"/>
      <c r="BC61" s="255"/>
      <c r="BD61" s="170"/>
      <c r="BE61" s="255"/>
      <c r="BF61" s="170"/>
      <c r="BG61" s="255"/>
      <c r="BH61" s="170"/>
      <c r="BI61" s="255"/>
      <c r="BJ61" s="140"/>
      <c r="BK61" s="170"/>
      <c r="BL61" s="255"/>
      <c r="BM61" s="170"/>
      <c r="BN61" s="255"/>
      <c r="BO61" s="170"/>
      <c r="BP61" s="255"/>
      <c r="BQ61" s="170"/>
      <c r="BR61" s="255"/>
      <c r="BS61" s="170"/>
      <c r="BT61" s="255"/>
      <c r="BU61" s="140"/>
      <c r="BV61" s="208"/>
      <c r="BW61" s="208"/>
      <c r="BX61" s="208"/>
      <c r="BY61" s="208"/>
      <c r="BZ61" s="208"/>
      <c r="CA61" s="361"/>
    </row>
    <row r="62" spans="1:79" s="51" customFormat="1" ht="34.5" customHeight="1">
      <c r="A62" s="162"/>
      <c r="B62" s="78"/>
      <c r="C62" s="131" t="s">
        <v>53</v>
      </c>
      <c r="D62" s="79" t="s">
        <v>184</v>
      </c>
      <c r="E62" s="83" t="str">
        <f>S9</f>
        <v>Year 1</v>
      </c>
      <c r="F62" s="83" t="str">
        <f>U9</f>
        <v>Year 2</v>
      </c>
      <c r="G62" s="83" t="str">
        <f>W9</f>
        <v>Year 3</v>
      </c>
      <c r="H62" s="83" t="str">
        <f>Y9</f>
        <v>Year 4</v>
      </c>
      <c r="I62" s="83" t="str">
        <f>AA9</f>
        <v>Year 5</v>
      </c>
      <c r="J62" s="83"/>
      <c r="K62" s="83"/>
      <c r="L62" s="83"/>
      <c r="M62" s="83"/>
      <c r="N62" s="83"/>
      <c r="O62" s="81" t="s">
        <v>376</v>
      </c>
      <c r="P62" s="81" t="s">
        <v>377</v>
      </c>
      <c r="Q62" s="81" t="s">
        <v>76</v>
      </c>
      <c r="R62" s="81" t="s">
        <v>355</v>
      </c>
      <c r="S62" s="170"/>
      <c r="T62" s="139"/>
      <c r="U62" s="171"/>
      <c r="V62" s="139"/>
      <c r="W62" s="171"/>
      <c r="X62" s="139"/>
      <c r="Y62" s="171"/>
      <c r="Z62" s="139"/>
      <c r="AA62" s="171"/>
      <c r="AB62" s="139"/>
      <c r="AC62" s="140"/>
      <c r="AD62" s="170"/>
      <c r="AE62" s="139"/>
      <c r="AF62" s="171"/>
      <c r="AG62" s="139"/>
      <c r="AH62" s="171"/>
      <c r="AI62" s="139"/>
      <c r="AJ62" s="171"/>
      <c r="AK62" s="139"/>
      <c r="AL62" s="171"/>
      <c r="AM62" s="139"/>
      <c r="AN62" s="140"/>
      <c r="AO62" s="170"/>
      <c r="AP62" s="139"/>
      <c r="AQ62" s="171"/>
      <c r="AR62" s="139"/>
      <c r="AS62" s="171"/>
      <c r="AT62" s="139"/>
      <c r="AU62" s="171"/>
      <c r="AV62" s="139"/>
      <c r="AW62" s="171"/>
      <c r="AX62" s="139"/>
      <c r="AY62" s="140"/>
      <c r="AZ62" s="170"/>
      <c r="BA62" s="139"/>
      <c r="BB62" s="171"/>
      <c r="BC62" s="139"/>
      <c r="BD62" s="171"/>
      <c r="BE62" s="139"/>
      <c r="BF62" s="171"/>
      <c r="BG62" s="139"/>
      <c r="BH62" s="171"/>
      <c r="BI62" s="139"/>
      <c r="BJ62" s="140"/>
      <c r="BK62" s="170"/>
      <c r="BL62" s="139"/>
      <c r="BM62" s="171"/>
      <c r="BN62" s="139"/>
      <c r="BO62" s="171"/>
      <c r="BP62" s="139"/>
      <c r="BQ62" s="171"/>
      <c r="BR62" s="139"/>
      <c r="BS62" s="171"/>
      <c r="BT62" s="139"/>
      <c r="BU62" s="140"/>
      <c r="BV62" s="287"/>
      <c r="BW62" s="287"/>
      <c r="BX62" s="287"/>
      <c r="BY62" s="287"/>
      <c r="BZ62" s="287"/>
      <c r="CA62" s="287"/>
    </row>
    <row r="63" spans="1:79" s="51" customFormat="1" ht="15" customHeight="1">
      <c r="A63" s="78"/>
      <c r="B63" s="78"/>
      <c r="C63" s="77" t="s">
        <v>353</v>
      </c>
      <c r="D63" s="700" t="s">
        <v>378</v>
      </c>
      <c r="E63" s="72"/>
      <c r="F63" s="72"/>
      <c r="G63" s="72"/>
      <c r="H63" s="72"/>
      <c r="I63" s="72"/>
      <c r="J63" s="72"/>
      <c r="K63" s="72"/>
      <c r="L63" s="72"/>
      <c r="M63" s="72"/>
      <c r="N63" s="72"/>
      <c r="O63" s="616"/>
      <c r="P63" s="72"/>
      <c r="Q63" s="146"/>
      <c r="R63" s="70">
        <f t="shared" ref="R63:R82" si="222">VLOOKUP(C63,TravelIncrease,2,0)</f>
        <v>1.1000000000000001</v>
      </c>
      <c r="S63" s="609">
        <f>$E63*$P63*$Q63</f>
        <v>0</v>
      </c>
      <c r="T63" s="610"/>
      <c r="U63" s="609">
        <f>$F63*$P63*$Q63*$R63</f>
        <v>0</v>
      </c>
      <c r="V63" s="610"/>
      <c r="W63" s="609">
        <f>$G63*$P63*Q63*($R63^2)</f>
        <v>0</v>
      </c>
      <c r="X63" s="610"/>
      <c r="Y63" s="609">
        <f>$H63*$P63*$Q63*($R63^3)</f>
        <v>0</v>
      </c>
      <c r="Z63" s="610"/>
      <c r="AA63" s="609">
        <f>$I63*$P63*$Q63*($R63^4)</f>
        <v>0</v>
      </c>
      <c r="AB63" s="610"/>
      <c r="AC63" s="127">
        <f>SUM(S63+U63+W63+Y63+AA63)</f>
        <v>0</v>
      </c>
      <c r="AD63" s="804"/>
      <c r="AE63" s="805"/>
      <c r="AF63" s="804"/>
      <c r="AG63" s="805"/>
      <c r="AH63" s="804"/>
      <c r="AI63" s="805"/>
      <c r="AJ63" s="804"/>
      <c r="AK63" s="805"/>
      <c r="AL63" s="804"/>
      <c r="AM63" s="805"/>
      <c r="AN63" s="362"/>
      <c r="AO63" s="812"/>
      <c r="AP63" s="813"/>
      <c r="AQ63" s="812"/>
      <c r="AR63" s="813"/>
      <c r="AS63" s="812"/>
      <c r="AT63" s="813"/>
      <c r="AU63" s="812"/>
      <c r="AV63" s="813"/>
      <c r="AW63" s="812"/>
      <c r="AX63" s="813"/>
      <c r="AY63" s="363"/>
      <c r="AZ63" s="820"/>
      <c r="BA63" s="821"/>
      <c r="BB63" s="820"/>
      <c r="BC63" s="821"/>
      <c r="BD63" s="820"/>
      <c r="BE63" s="821"/>
      <c r="BF63" s="820"/>
      <c r="BG63" s="821"/>
      <c r="BH63" s="820"/>
      <c r="BI63" s="821"/>
      <c r="BJ63" s="364"/>
      <c r="BK63" s="849"/>
      <c r="BL63" s="850"/>
      <c r="BM63" s="849"/>
      <c r="BN63" s="850"/>
      <c r="BO63" s="849"/>
      <c r="BP63" s="850"/>
      <c r="BQ63" s="849"/>
      <c r="BR63" s="850"/>
      <c r="BS63" s="849"/>
      <c r="BT63" s="850"/>
      <c r="BU63" s="365"/>
      <c r="BV63" s="339">
        <f t="shared" ref="BV63:BV82" si="223">S63</f>
        <v>0</v>
      </c>
      <c r="BW63" s="339">
        <f t="shared" ref="BW63:BW82" si="224">U63</f>
        <v>0</v>
      </c>
      <c r="BX63" s="339">
        <f t="shared" ref="BX63:BX82" si="225">W63</f>
        <v>0</v>
      </c>
      <c r="BY63" s="339">
        <f t="shared" ref="BY63:BY82" si="226">Y63</f>
        <v>0</v>
      </c>
      <c r="BZ63" s="339">
        <f t="shared" ref="BZ63:BZ82" si="227">AA63</f>
        <v>0</v>
      </c>
      <c r="CA63" s="327">
        <f t="shared" ref="CA63:CA83" si="228">SUM(BV63:BZ63)</f>
        <v>0</v>
      </c>
    </row>
    <row r="64" spans="1:79" s="51" customFormat="1" ht="15" customHeight="1">
      <c r="A64" s="78"/>
      <c r="B64" s="78"/>
      <c r="C64" s="77" t="s">
        <v>264</v>
      </c>
      <c r="D64" s="700"/>
      <c r="E64" s="72"/>
      <c r="F64" s="72"/>
      <c r="G64" s="72"/>
      <c r="H64" s="72"/>
      <c r="I64" s="72"/>
      <c r="J64" s="72"/>
      <c r="K64" s="72"/>
      <c r="L64" s="72"/>
      <c r="M64" s="72"/>
      <c r="N64" s="72"/>
      <c r="O64" s="616"/>
      <c r="P64" s="72"/>
      <c r="Q64" s="146"/>
      <c r="R64" s="70">
        <f t="shared" si="222"/>
        <v>1</v>
      </c>
      <c r="S64" s="609">
        <f t="shared" ref="S64:S82" si="229">$E64*$P64*$Q64</f>
        <v>0</v>
      </c>
      <c r="T64" s="610"/>
      <c r="U64" s="609">
        <f t="shared" ref="U64:U82" si="230">$F64*$P64*$Q64*$R64</f>
        <v>0</v>
      </c>
      <c r="V64" s="610"/>
      <c r="W64" s="609">
        <f t="shared" ref="W64:W82" si="231">$G64*$P64*Q64*($R64^2)</f>
        <v>0</v>
      </c>
      <c r="X64" s="610"/>
      <c r="Y64" s="609">
        <f t="shared" ref="Y64:Y82" si="232">$H64*$P64*$Q64*($R64^3)</f>
        <v>0</v>
      </c>
      <c r="Z64" s="610"/>
      <c r="AA64" s="609">
        <f t="shared" ref="AA64:AA82" si="233">$I64*$P64*$Q64*($R64^4)</f>
        <v>0</v>
      </c>
      <c r="AB64" s="610"/>
      <c r="AC64" s="127">
        <f t="shared" ref="AC64:AC82" si="234">SUM(S64+U64+W64+Y64+AA64)</f>
        <v>0</v>
      </c>
      <c r="AD64" s="804"/>
      <c r="AE64" s="805"/>
      <c r="AF64" s="804"/>
      <c r="AG64" s="805"/>
      <c r="AH64" s="804"/>
      <c r="AI64" s="805"/>
      <c r="AJ64" s="804"/>
      <c r="AK64" s="805"/>
      <c r="AL64" s="804"/>
      <c r="AM64" s="805"/>
      <c r="AN64" s="362"/>
      <c r="AO64" s="812"/>
      <c r="AP64" s="813"/>
      <c r="AQ64" s="812"/>
      <c r="AR64" s="813"/>
      <c r="AS64" s="812"/>
      <c r="AT64" s="813"/>
      <c r="AU64" s="812"/>
      <c r="AV64" s="813"/>
      <c r="AW64" s="812"/>
      <c r="AX64" s="813"/>
      <c r="AY64" s="363"/>
      <c r="AZ64" s="820"/>
      <c r="BA64" s="821"/>
      <c r="BB64" s="820"/>
      <c r="BC64" s="821"/>
      <c r="BD64" s="820"/>
      <c r="BE64" s="821"/>
      <c r="BF64" s="820"/>
      <c r="BG64" s="821"/>
      <c r="BH64" s="820"/>
      <c r="BI64" s="821"/>
      <c r="BJ64" s="364"/>
      <c r="BK64" s="849"/>
      <c r="BL64" s="850"/>
      <c r="BM64" s="849"/>
      <c r="BN64" s="850"/>
      <c r="BO64" s="849"/>
      <c r="BP64" s="850"/>
      <c r="BQ64" s="849"/>
      <c r="BR64" s="850"/>
      <c r="BS64" s="849"/>
      <c r="BT64" s="850"/>
      <c r="BU64" s="365"/>
      <c r="BV64" s="339">
        <f t="shared" si="223"/>
        <v>0</v>
      </c>
      <c r="BW64" s="339">
        <f t="shared" si="224"/>
        <v>0</v>
      </c>
      <c r="BX64" s="339">
        <f t="shared" si="225"/>
        <v>0</v>
      </c>
      <c r="BY64" s="339">
        <f t="shared" si="226"/>
        <v>0</v>
      </c>
      <c r="BZ64" s="339">
        <f t="shared" si="227"/>
        <v>0</v>
      </c>
      <c r="CA64" s="327">
        <f t="shared" si="228"/>
        <v>0</v>
      </c>
    </row>
    <row r="65" spans="1:79" s="51" customFormat="1" ht="15" customHeight="1">
      <c r="A65" s="78"/>
      <c r="B65" s="78"/>
      <c r="C65" s="77" t="s">
        <v>28</v>
      </c>
      <c r="D65" s="700"/>
      <c r="E65" s="72"/>
      <c r="F65" s="72"/>
      <c r="G65" s="72"/>
      <c r="H65" s="72"/>
      <c r="I65" s="72"/>
      <c r="J65" s="72"/>
      <c r="K65" s="72"/>
      <c r="L65" s="72"/>
      <c r="M65" s="72"/>
      <c r="N65" s="72"/>
      <c r="O65" s="616"/>
      <c r="P65" s="72"/>
      <c r="Q65" s="146"/>
      <c r="R65" s="70">
        <f t="shared" si="222"/>
        <v>1</v>
      </c>
      <c r="S65" s="609">
        <f t="shared" si="229"/>
        <v>0</v>
      </c>
      <c r="T65" s="610"/>
      <c r="U65" s="609">
        <f t="shared" si="230"/>
        <v>0</v>
      </c>
      <c r="V65" s="610"/>
      <c r="W65" s="609">
        <f t="shared" si="231"/>
        <v>0</v>
      </c>
      <c r="X65" s="610"/>
      <c r="Y65" s="609">
        <f t="shared" si="232"/>
        <v>0</v>
      </c>
      <c r="Z65" s="610"/>
      <c r="AA65" s="609">
        <f t="shared" si="233"/>
        <v>0</v>
      </c>
      <c r="AB65" s="610"/>
      <c r="AC65" s="127">
        <f t="shared" si="234"/>
        <v>0</v>
      </c>
      <c r="AD65" s="804"/>
      <c r="AE65" s="805"/>
      <c r="AF65" s="804"/>
      <c r="AG65" s="805"/>
      <c r="AH65" s="804"/>
      <c r="AI65" s="805"/>
      <c r="AJ65" s="804"/>
      <c r="AK65" s="805"/>
      <c r="AL65" s="804"/>
      <c r="AM65" s="805"/>
      <c r="AN65" s="362"/>
      <c r="AO65" s="812"/>
      <c r="AP65" s="813"/>
      <c r="AQ65" s="812"/>
      <c r="AR65" s="813"/>
      <c r="AS65" s="812"/>
      <c r="AT65" s="813"/>
      <c r="AU65" s="812"/>
      <c r="AV65" s="813"/>
      <c r="AW65" s="812"/>
      <c r="AX65" s="813"/>
      <c r="AY65" s="363"/>
      <c r="AZ65" s="820"/>
      <c r="BA65" s="821"/>
      <c r="BB65" s="820"/>
      <c r="BC65" s="821"/>
      <c r="BD65" s="820"/>
      <c r="BE65" s="821"/>
      <c r="BF65" s="820"/>
      <c r="BG65" s="821"/>
      <c r="BH65" s="820"/>
      <c r="BI65" s="821"/>
      <c r="BJ65" s="364"/>
      <c r="BK65" s="849"/>
      <c r="BL65" s="850"/>
      <c r="BM65" s="849"/>
      <c r="BN65" s="850"/>
      <c r="BO65" s="849"/>
      <c r="BP65" s="850"/>
      <c r="BQ65" s="849"/>
      <c r="BR65" s="850"/>
      <c r="BS65" s="849"/>
      <c r="BT65" s="850"/>
      <c r="BU65" s="365"/>
      <c r="BV65" s="339">
        <f t="shared" si="223"/>
        <v>0</v>
      </c>
      <c r="BW65" s="339">
        <f t="shared" si="224"/>
        <v>0</v>
      </c>
      <c r="BX65" s="339">
        <f t="shared" si="225"/>
        <v>0</v>
      </c>
      <c r="BY65" s="339">
        <f t="shared" si="226"/>
        <v>0</v>
      </c>
      <c r="BZ65" s="339">
        <f t="shared" si="227"/>
        <v>0</v>
      </c>
      <c r="CA65" s="327">
        <f t="shared" si="228"/>
        <v>0</v>
      </c>
    </row>
    <row r="66" spans="1:79" s="51" customFormat="1" ht="15" customHeight="1">
      <c r="A66" s="78"/>
      <c r="B66" s="78"/>
      <c r="C66" s="77" t="s">
        <v>54</v>
      </c>
      <c r="D66" s="700"/>
      <c r="E66" s="72"/>
      <c r="F66" s="72"/>
      <c r="G66" s="72"/>
      <c r="H66" s="72"/>
      <c r="I66" s="72"/>
      <c r="J66" s="72"/>
      <c r="K66" s="72"/>
      <c r="L66" s="72"/>
      <c r="M66" s="72"/>
      <c r="N66" s="72"/>
      <c r="O66" s="616"/>
      <c r="P66" s="72"/>
      <c r="Q66" s="146"/>
      <c r="R66" s="70">
        <f t="shared" si="222"/>
        <v>1.1000000000000001</v>
      </c>
      <c r="S66" s="609">
        <f t="shared" si="229"/>
        <v>0</v>
      </c>
      <c r="T66" s="610"/>
      <c r="U66" s="609">
        <f t="shared" si="230"/>
        <v>0</v>
      </c>
      <c r="V66" s="610"/>
      <c r="W66" s="609">
        <f t="shared" si="231"/>
        <v>0</v>
      </c>
      <c r="X66" s="610"/>
      <c r="Y66" s="609">
        <f t="shared" si="232"/>
        <v>0</v>
      </c>
      <c r="Z66" s="610"/>
      <c r="AA66" s="609">
        <f t="shared" si="233"/>
        <v>0</v>
      </c>
      <c r="AB66" s="610"/>
      <c r="AC66" s="127">
        <f t="shared" si="234"/>
        <v>0</v>
      </c>
      <c r="AD66" s="804"/>
      <c r="AE66" s="805"/>
      <c r="AF66" s="804"/>
      <c r="AG66" s="805"/>
      <c r="AH66" s="804"/>
      <c r="AI66" s="805"/>
      <c r="AJ66" s="804"/>
      <c r="AK66" s="805"/>
      <c r="AL66" s="804"/>
      <c r="AM66" s="805"/>
      <c r="AN66" s="362"/>
      <c r="AO66" s="812"/>
      <c r="AP66" s="813"/>
      <c r="AQ66" s="812"/>
      <c r="AR66" s="813"/>
      <c r="AS66" s="812"/>
      <c r="AT66" s="813"/>
      <c r="AU66" s="812"/>
      <c r="AV66" s="813"/>
      <c r="AW66" s="812"/>
      <c r="AX66" s="813"/>
      <c r="AY66" s="363"/>
      <c r="AZ66" s="820"/>
      <c r="BA66" s="821"/>
      <c r="BB66" s="820"/>
      <c r="BC66" s="821"/>
      <c r="BD66" s="820"/>
      <c r="BE66" s="821"/>
      <c r="BF66" s="820"/>
      <c r="BG66" s="821"/>
      <c r="BH66" s="820"/>
      <c r="BI66" s="821"/>
      <c r="BJ66" s="364"/>
      <c r="BK66" s="849"/>
      <c r="BL66" s="850"/>
      <c r="BM66" s="849"/>
      <c r="BN66" s="850"/>
      <c r="BO66" s="849"/>
      <c r="BP66" s="850"/>
      <c r="BQ66" s="849"/>
      <c r="BR66" s="850"/>
      <c r="BS66" s="849"/>
      <c r="BT66" s="850"/>
      <c r="BU66" s="365"/>
      <c r="BV66" s="339">
        <f t="shared" si="223"/>
        <v>0</v>
      </c>
      <c r="BW66" s="339">
        <f t="shared" si="224"/>
        <v>0</v>
      </c>
      <c r="BX66" s="339">
        <f t="shared" si="225"/>
        <v>0</v>
      </c>
      <c r="BY66" s="339">
        <f t="shared" si="226"/>
        <v>0</v>
      </c>
      <c r="BZ66" s="339">
        <f t="shared" si="227"/>
        <v>0</v>
      </c>
      <c r="CA66" s="327">
        <f t="shared" si="228"/>
        <v>0</v>
      </c>
    </row>
    <row r="67" spans="1:79" s="51" customFormat="1" ht="15" customHeight="1">
      <c r="A67" s="78"/>
      <c r="B67" s="78"/>
      <c r="C67" s="77" t="s">
        <v>353</v>
      </c>
      <c r="D67" s="700" t="s">
        <v>378</v>
      </c>
      <c r="E67" s="72"/>
      <c r="F67" s="72"/>
      <c r="G67" s="72"/>
      <c r="H67" s="72"/>
      <c r="I67" s="72"/>
      <c r="J67" s="72"/>
      <c r="K67" s="72"/>
      <c r="L67" s="72"/>
      <c r="M67" s="72"/>
      <c r="N67" s="72"/>
      <c r="O67" s="616"/>
      <c r="P67" s="72"/>
      <c r="Q67" s="146"/>
      <c r="R67" s="70">
        <f t="shared" si="222"/>
        <v>1.1000000000000001</v>
      </c>
      <c r="S67" s="609">
        <f t="shared" si="229"/>
        <v>0</v>
      </c>
      <c r="T67" s="610"/>
      <c r="U67" s="609">
        <f t="shared" si="230"/>
        <v>0</v>
      </c>
      <c r="V67" s="610"/>
      <c r="W67" s="609">
        <f t="shared" si="231"/>
        <v>0</v>
      </c>
      <c r="X67" s="610"/>
      <c r="Y67" s="609">
        <f t="shared" si="232"/>
        <v>0</v>
      </c>
      <c r="Z67" s="610"/>
      <c r="AA67" s="609">
        <f t="shared" si="233"/>
        <v>0</v>
      </c>
      <c r="AB67" s="610"/>
      <c r="AC67" s="127">
        <f t="shared" si="234"/>
        <v>0</v>
      </c>
      <c r="AD67" s="804"/>
      <c r="AE67" s="805"/>
      <c r="AF67" s="804"/>
      <c r="AG67" s="805"/>
      <c r="AH67" s="804"/>
      <c r="AI67" s="805"/>
      <c r="AJ67" s="804"/>
      <c r="AK67" s="805"/>
      <c r="AL67" s="804"/>
      <c r="AM67" s="805"/>
      <c r="AN67" s="362"/>
      <c r="AO67" s="812"/>
      <c r="AP67" s="813"/>
      <c r="AQ67" s="812"/>
      <c r="AR67" s="813"/>
      <c r="AS67" s="812"/>
      <c r="AT67" s="813"/>
      <c r="AU67" s="812"/>
      <c r="AV67" s="813"/>
      <c r="AW67" s="812"/>
      <c r="AX67" s="813"/>
      <c r="AY67" s="363"/>
      <c r="AZ67" s="820"/>
      <c r="BA67" s="821"/>
      <c r="BB67" s="820"/>
      <c r="BC67" s="821"/>
      <c r="BD67" s="820"/>
      <c r="BE67" s="821"/>
      <c r="BF67" s="820"/>
      <c r="BG67" s="821"/>
      <c r="BH67" s="820"/>
      <c r="BI67" s="821"/>
      <c r="BJ67" s="364"/>
      <c r="BK67" s="849"/>
      <c r="BL67" s="850"/>
      <c r="BM67" s="849"/>
      <c r="BN67" s="850"/>
      <c r="BO67" s="849"/>
      <c r="BP67" s="850"/>
      <c r="BQ67" s="849"/>
      <c r="BR67" s="850"/>
      <c r="BS67" s="849"/>
      <c r="BT67" s="850"/>
      <c r="BU67" s="365"/>
      <c r="BV67" s="339">
        <f t="shared" si="223"/>
        <v>0</v>
      </c>
      <c r="BW67" s="339">
        <f t="shared" si="224"/>
        <v>0</v>
      </c>
      <c r="BX67" s="339">
        <f t="shared" si="225"/>
        <v>0</v>
      </c>
      <c r="BY67" s="339">
        <f t="shared" si="226"/>
        <v>0</v>
      </c>
      <c r="BZ67" s="339">
        <f t="shared" si="227"/>
        <v>0</v>
      </c>
      <c r="CA67" s="327">
        <f t="shared" si="228"/>
        <v>0</v>
      </c>
    </row>
    <row r="68" spans="1:79" s="51" customFormat="1" ht="15" customHeight="1">
      <c r="A68" s="78"/>
      <c r="B68" s="78"/>
      <c r="C68" s="77" t="s">
        <v>264</v>
      </c>
      <c r="D68" s="700"/>
      <c r="E68" s="72"/>
      <c r="F68" s="72"/>
      <c r="G68" s="72"/>
      <c r="H68" s="72"/>
      <c r="I68" s="72"/>
      <c r="J68" s="72"/>
      <c r="K68" s="72"/>
      <c r="L68" s="72"/>
      <c r="M68" s="72"/>
      <c r="N68" s="72"/>
      <c r="O68" s="616"/>
      <c r="P68" s="72"/>
      <c r="Q68" s="146"/>
      <c r="R68" s="70">
        <f t="shared" si="222"/>
        <v>1</v>
      </c>
      <c r="S68" s="609">
        <f t="shared" si="229"/>
        <v>0</v>
      </c>
      <c r="T68" s="610"/>
      <c r="U68" s="609">
        <f t="shared" si="230"/>
        <v>0</v>
      </c>
      <c r="V68" s="610"/>
      <c r="W68" s="609">
        <f t="shared" si="231"/>
        <v>0</v>
      </c>
      <c r="X68" s="610"/>
      <c r="Y68" s="609">
        <f t="shared" si="232"/>
        <v>0</v>
      </c>
      <c r="Z68" s="610"/>
      <c r="AA68" s="609">
        <f t="shared" si="233"/>
        <v>0</v>
      </c>
      <c r="AB68" s="610"/>
      <c r="AC68" s="127">
        <f t="shared" si="234"/>
        <v>0</v>
      </c>
      <c r="AD68" s="804"/>
      <c r="AE68" s="805"/>
      <c r="AF68" s="804"/>
      <c r="AG68" s="805"/>
      <c r="AH68" s="804"/>
      <c r="AI68" s="805"/>
      <c r="AJ68" s="804"/>
      <c r="AK68" s="805"/>
      <c r="AL68" s="804"/>
      <c r="AM68" s="805"/>
      <c r="AN68" s="362"/>
      <c r="AO68" s="812"/>
      <c r="AP68" s="813"/>
      <c r="AQ68" s="812"/>
      <c r="AR68" s="813"/>
      <c r="AS68" s="812"/>
      <c r="AT68" s="813"/>
      <c r="AU68" s="812"/>
      <c r="AV68" s="813"/>
      <c r="AW68" s="812"/>
      <c r="AX68" s="813"/>
      <c r="AY68" s="363"/>
      <c r="AZ68" s="820"/>
      <c r="BA68" s="821"/>
      <c r="BB68" s="820"/>
      <c r="BC68" s="821"/>
      <c r="BD68" s="820"/>
      <c r="BE68" s="821"/>
      <c r="BF68" s="820"/>
      <c r="BG68" s="821"/>
      <c r="BH68" s="820"/>
      <c r="BI68" s="821"/>
      <c r="BJ68" s="364"/>
      <c r="BK68" s="849"/>
      <c r="BL68" s="850"/>
      <c r="BM68" s="849"/>
      <c r="BN68" s="850"/>
      <c r="BO68" s="849"/>
      <c r="BP68" s="850"/>
      <c r="BQ68" s="849"/>
      <c r="BR68" s="850"/>
      <c r="BS68" s="849"/>
      <c r="BT68" s="850"/>
      <c r="BU68" s="365"/>
      <c r="BV68" s="339">
        <f t="shared" si="223"/>
        <v>0</v>
      </c>
      <c r="BW68" s="339">
        <f t="shared" si="224"/>
        <v>0</v>
      </c>
      <c r="BX68" s="339">
        <f t="shared" si="225"/>
        <v>0</v>
      </c>
      <c r="BY68" s="339">
        <f t="shared" si="226"/>
        <v>0</v>
      </c>
      <c r="BZ68" s="339">
        <f t="shared" si="227"/>
        <v>0</v>
      </c>
      <c r="CA68" s="327">
        <f t="shared" si="228"/>
        <v>0</v>
      </c>
    </row>
    <row r="69" spans="1:79" s="51" customFormat="1" ht="15" customHeight="1">
      <c r="A69" s="78"/>
      <c r="B69" s="78"/>
      <c r="C69" s="77" t="s">
        <v>28</v>
      </c>
      <c r="D69" s="700"/>
      <c r="E69" s="72"/>
      <c r="F69" s="72"/>
      <c r="G69" s="72"/>
      <c r="H69" s="72"/>
      <c r="I69" s="72"/>
      <c r="J69" s="72"/>
      <c r="K69" s="72"/>
      <c r="L69" s="72"/>
      <c r="M69" s="72"/>
      <c r="N69" s="72"/>
      <c r="O69" s="616"/>
      <c r="P69" s="72"/>
      <c r="Q69" s="146"/>
      <c r="R69" s="70">
        <f t="shared" si="222"/>
        <v>1</v>
      </c>
      <c r="S69" s="609">
        <f t="shared" si="229"/>
        <v>0</v>
      </c>
      <c r="T69" s="610"/>
      <c r="U69" s="609">
        <f t="shared" si="230"/>
        <v>0</v>
      </c>
      <c r="V69" s="610"/>
      <c r="W69" s="609">
        <f t="shared" si="231"/>
        <v>0</v>
      </c>
      <c r="X69" s="610"/>
      <c r="Y69" s="609">
        <f t="shared" si="232"/>
        <v>0</v>
      </c>
      <c r="Z69" s="610"/>
      <c r="AA69" s="609">
        <f t="shared" si="233"/>
        <v>0</v>
      </c>
      <c r="AB69" s="610"/>
      <c r="AC69" s="127">
        <f t="shared" si="234"/>
        <v>0</v>
      </c>
      <c r="AD69" s="804"/>
      <c r="AE69" s="805"/>
      <c r="AF69" s="804"/>
      <c r="AG69" s="805"/>
      <c r="AH69" s="804"/>
      <c r="AI69" s="805"/>
      <c r="AJ69" s="804"/>
      <c r="AK69" s="805"/>
      <c r="AL69" s="804"/>
      <c r="AM69" s="805"/>
      <c r="AN69" s="362"/>
      <c r="AO69" s="812"/>
      <c r="AP69" s="813"/>
      <c r="AQ69" s="812"/>
      <c r="AR69" s="813"/>
      <c r="AS69" s="812"/>
      <c r="AT69" s="813"/>
      <c r="AU69" s="812"/>
      <c r="AV69" s="813"/>
      <c r="AW69" s="812"/>
      <c r="AX69" s="813"/>
      <c r="AY69" s="363"/>
      <c r="AZ69" s="820"/>
      <c r="BA69" s="821"/>
      <c r="BB69" s="820"/>
      <c r="BC69" s="821"/>
      <c r="BD69" s="820"/>
      <c r="BE69" s="821"/>
      <c r="BF69" s="820"/>
      <c r="BG69" s="821"/>
      <c r="BH69" s="820"/>
      <c r="BI69" s="821"/>
      <c r="BJ69" s="364"/>
      <c r="BK69" s="849"/>
      <c r="BL69" s="850"/>
      <c r="BM69" s="849"/>
      <c r="BN69" s="850"/>
      <c r="BO69" s="849"/>
      <c r="BP69" s="850"/>
      <c r="BQ69" s="849"/>
      <c r="BR69" s="850"/>
      <c r="BS69" s="849"/>
      <c r="BT69" s="850"/>
      <c r="BU69" s="365"/>
      <c r="BV69" s="339">
        <f t="shared" si="223"/>
        <v>0</v>
      </c>
      <c r="BW69" s="339">
        <f t="shared" si="224"/>
        <v>0</v>
      </c>
      <c r="BX69" s="339">
        <f t="shared" si="225"/>
        <v>0</v>
      </c>
      <c r="BY69" s="339">
        <f t="shared" si="226"/>
        <v>0</v>
      </c>
      <c r="BZ69" s="339">
        <f t="shared" si="227"/>
        <v>0</v>
      </c>
      <c r="CA69" s="327">
        <f t="shared" si="228"/>
        <v>0</v>
      </c>
    </row>
    <row r="70" spans="1:79" s="51" customFormat="1" ht="15" customHeight="1">
      <c r="A70" s="78"/>
      <c r="B70" s="78"/>
      <c r="C70" s="77" t="s">
        <v>54</v>
      </c>
      <c r="D70" s="700"/>
      <c r="E70" s="72"/>
      <c r="F70" s="72"/>
      <c r="G70" s="72"/>
      <c r="H70" s="72"/>
      <c r="I70" s="72"/>
      <c r="J70" s="72"/>
      <c r="K70" s="72"/>
      <c r="L70" s="72"/>
      <c r="M70" s="72"/>
      <c r="N70" s="72"/>
      <c r="O70" s="616"/>
      <c r="P70" s="72"/>
      <c r="Q70" s="146"/>
      <c r="R70" s="70">
        <f t="shared" si="222"/>
        <v>1.1000000000000001</v>
      </c>
      <c r="S70" s="609">
        <f t="shared" si="229"/>
        <v>0</v>
      </c>
      <c r="T70" s="610"/>
      <c r="U70" s="609">
        <f t="shared" si="230"/>
        <v>0</v>
      </c>
      <c r="V70" s="610"/>
      <c r="W70" s="609">
        <f t="shared" si="231"/>
        <v>0</v>
      </c>
      <c r="X70" s="610"/>
      <c r="Y70" s="609">
        <f t="shared" si="232"/>
        <v>0</v>
      </c>
      <c r="Z70" s="610"/>
      <c r="AA70" s="609">
        <f t="shared" si="233"/>
        <v>0</v>
      </c>
      <c r="AB70" s="610"/>
      <c r="AC70" s="127">
        <f t="shared" si="234"/>
        <v>0</v>
      </c>
      <c r="AD70" s="804"/>
      <c r="AE70" s="805"/>
      <c r="AF70" s="804"/>
      <c r="AG70" s="805"/>
      <c r="AH70" s="804"/>
      <c r="AI70" s="805"/>
      <c r="AJ70" s="804"/>
      <c r="AK70" s="805"/>
      <c r="AL70" s="804"/>
      <c r="AM70" s="805"/>
      <c r="AN70" s="362"/>
      <c r="AO70" s="812"/>
      <c r="AP70" s="813"/>
      <c r="AQ70" s="812"/>
      <c r="AR70" s="813"/>
      <c r="AS70" s="812"/>
      <c r="AT70" s="813"/>
      <c r="AU70" s="812"/>
      <c r="AV70" s="813"/>
      <c r="AW70" s="812"/>
      <c r="AX70" s="813"/>
      <c r="AY70" s="363"/>
      <c r="AZ70" s="820"/>
      <c r="BA70" s="821"/>
      <c r="BB70" s="820"/>
      <c r="BC70" s="821"/>
      <c r="BD70" s="820"/>
      <c r="BE70" s="821"/>
      <c r="BF70" s="820"/>
      <c r="BG70" s="821"/>
      <c r="BH70" s="820"/>
      <c r="BI70" s="821"/>
      <c r="BJ70" s="364"/>
      <c r="BK70" s="849"/>
      <c r="BL70" s="850"/>
      <c r="BM70" s="849"/>
      <c r="BN70" s="850"/>
      <c r="BO70" s="849"/>
      <c r="BP70" s="850"/>
      <c r="BQ70" s="849"/>
      <c r="BR70" s="850"/>
      <c r="BS70" s="849"/>
      <c r="BT70" s="850"/>
      <c r="BU70" s="365"/>
      <c r="BV70" s="339">
        <f t="shared" si="223"/>
        <v>0</v>
      </c>
      <c r="BW70" s="339">
        <f t="shared" si="224"/>
        <v>0</v>
      </c>
      <c r="BX70" s="339">
        <f t="shared" si="225"/>
        <v>0</v>
      </c>
      <c r="BY70" s="339">
        <f t="shared" si="226"/>
        <v>0</v>
      </c>
      <c r="BZ70" s="339">
        <f t="shared" si="227"/>
        <v>0</v>
      </c>
      <c r="CA70" s="327">
        <f t="shared" si="228"/>
        <v>0</v>
      </c>
    </row>
    <row r="71" spans="1:79" s="51" customFormat="1" ht="15" customHeight="1">
      <c r="A71" s="78"/>
      <c r="B71" s="78"/>
      <c r="C71" s="77" t="s">
        <v>353</v>
      </c>
      <c r="D71" s="700" t="s">
        <v>378</v>
      </c>
      <c r="E71" s="72"/>
      <c r="F71" s="72"/>
      <c r="G71" s="72"/>
      <c r="H71" s="72"/>
      <c r="I71" s="72"/>
      <c r="J71" s="72"/>
      <c r="K71" s="72"/>
      <c r="L71" s="72"/>
      <c r="M71" s="72"/>
      <c r="N71" s="72"/>
      <c r="O71" s="616"/>
      <c r="P71" s="72"/>
      <c r="Q71" s="146"/>
      <c r="R71" s="70">
        <f t="shared" si="222"/>
        <v>1.1000000000000001</v>
      </c>
      <c r="S71" s="609">
        <f t="shared" si="229"/>
        <v>0</v>
      </c>
      <c r="T71" s="610"/>
      <c r="U71" s="609">
        <f t="shared" si="230"/>
        <v>0</v>
      </c>
      <c r="V71" s="610"/>
      <c r="W71" s="609">
        <f t="shared" si="231"/>
        <v>0</v>
      </c>
      <c r="X71" s="610"/>
      <c r="Y71" s="609">
        <f t="shared" si="232"/>
        <v>0</v>
      </c>
      <c r="Z71" s="610"/>
      <c r="AA71" s="609">
        <f t="shared" si="233"/>
        <v>0</v>
      </c>
      <c r="AB71" s="610"/>
      <c r="AC71" s="127">
        <f t="shared" si="234"/>
        <v>0</v>
      </c>
      <c r="AD71" s="804"/>
      <c r="AE71" s="805"/>
      <c r="AF71" s="804"/>
      <c r="AG71" s="805"/>
      <c r="AH71" s="804"/>
      <c r="AI71" s="805"/>
      <c r="AJ71" s="804"/>
      <c r="AK71" s="805"/>
      <c r="AL71" s="804"/>
      <c r="AM71" s="805"/>
      <c r="AN71" s="362"/>
      <c r="AO71" s="812"/>
      <c r="AP71" s="813"/>
      <c r="AQ71" s="812"/>
      <c r="AR71" s="813"/>
      <c r="AS71" s="812"/>
      <c r="AT71" s="813"/>
      <c r="AU71" s="812"/>
      <c r="AV71" s="813"/>
      <c r="AW71" s="812"/>
      <c r="AX71" s="813"/>
      <c r="AY71" s="363"/>
      <c r="AZ71" s="820"/>
      <c r="BA71" s="821"/>
      <c r="BB71" s="820"/>
      <c r="BC71" s="821"/>
      <c r="BD71" s="820"/>
      <c r="BE71" s="821"/>
      <c r="BF71" s="820"/>
      <c r="BG71" s="821"/>
      <c r="BH71" s="820"/>
      <c r="BI71" s="821"/>
      <c r="BJ71" s="364"/>
      <c r="BK71" s="849"/>
      <c r="BL71" s="850"/>
      <c r="BM71" s="849"/>
      <c r="BN71" s="850"/>
      <c r="BO71" s="849"/>
      <c r="BP71" s="850"/>
      <c r="BQ71" s="849"/>
      <c r="BR71" s="850"/>
      <c r="BS71" s="849"/>
      <c r="BT71" s="850"/>
      <c r="BU71" s="365"/>
      <c r="BV71" s="339">
        <f t="shared" si="223"/>
        <v>0</v>
      </c>
      <c r="BW71" s="339">
        <f t="shared" si="224"/>
        <v>0</v>
      </c>
      <c r="BX71" s="339">
        <f t="shared" si="225"/>
        <v>0</v>
      </c>
      <c r="BY71" s="339">
        <f t="shared" si="226"/>
        <v>0</v>
      </c>
      <c r="BZ71" s="339">
        <f t="shared" si="227"/>
        <v>0</v>
      </c>
      <c r="CA71" s="327">
        <f t="shared" si="228"/>
        <v>0</v>
      </c>
    </row>
    <row r="72" spans="1:79" s="51" customFormat="1" ht="15" customHeight="1">
      <c r="A72" s="78"/>
      <c r="B72" s="78"/>
      <c r="C72" s="77" t="s">
        <v>264</v>
      </c>
      <c r="D72" s="700"/>
      <c r="E72" s="72"/>
      <c r="F72" s="72"/>
      <c r="G72" s="72"/>
      <c r="H72" s="72"/>
      <c r="I72" s="72"/>
      <c r="J72" s="72"/>
      <c r="K72" s="72"/>
      <c r="L72" s="72"/>
      <c r="M72" s="72"/>
      <c r="N72" s="72"/>
      <c r="O72" s="616"/>
      <c r="P72" s="72"/>
      <c r="Q72" s="146"/>
      <c r="R72" s="70">
        <f t="shared" si="222"/>
        <v>1</v>
      </c>
      <c r="S72" s="609">
        <f t="shared" si="229"/>
        <v>0</v>
      </c>
      <c r="T72" s="610"/>
      <c r="U72" s="609">
        <f t="shared" si="230"/>
        <v>0</v>
      </c>
      <c r="V72" s="610"/>
      <c r="W72" s="609">
        <f t="shared" si="231"/>
        <v>0</v>
      </c>
      <c r="X72" s="610"/>
      <c r="Y72" s="609">
        <f t="shared" si="232"/>
        <v>0</v>
      </c>
      <c r="Z72" s="610"/>
      <c r="AA72" s="609">
        <f t="shared" si="233"/>
        <v>0</v>
      </c>
      <c r="AB72" s="610"/>
      <c r="AC72" s="127">
        <f t="shared" si="234"/>
        <v>0</v>
      </c>
      <c r="AD72" s="804"/>
      <c r="AE72" s="805"/>
      <c r="AF72" s="804"/>
      <c r="AG72" s="805"/>
      <c r="AH72" s="804"/>
      <c r="AI72" s="805"/>
      <c r="AJ72" s="804"/>
      <c r="AK72" s="805"/>
      <c r="AL72" s="804"/>
      <c r="AM72" s="805"/>
      <c r="AN72" s="362"/>
      <c r="AO72" s="812"/>
      <c r="AP72" s="813"/>
      <c r="AQ72" s="812"/>
      <c r="AR72" s="813"/>
      <c r="AS72" s="812"/>
      <c r="AT72" s="813"/>
      <c r="AU72" s="812"/>
      <c r="AV72" s="813"/>
      <c r="AW72" s="812"/>
      <c r="AX72" s="813"/>
      <c r="AY72" s="363"/>
      <c r="AZ72" s="820"/>
      <c r="BA72" s="821"/>
      <c r="BB72" s="820"/>
      <c r="BC72" s="821"/>
      <c r="BD72" s="820"/>
      <c r="BE72" s="821"/>
      <c r="BF72" s="820"/>
      <c r="BG72" s="821"/>
      <c r="BH72" s="820"/>
      <c r="BI72" s="821"/>
      <c r="BJ72" s="364"/>
      <c r="BK72" s="849"/>
      <c r="BL72" s="850"/>
      <c r="BM72" s="849"/>
      <c r="BN72" s="850"/>
      <c r="BO72" s="849"/>
      <c r="BP72" s="850"/>
      <c r="BQ72" s="849"/>
      <c r="BR72" s="850"/>
      <c r="BS72" s="849"/>
      <c r="BT72" s="850"/>
      <c r="BU72" s="365"/>
      <c r="BV72" s="339">
        <f t="shared" si="223"/>
        <v>0</v>
      </c>
      <c r="BW72" s="339">
        <f t="shared" si="224"/>
        <v>0</v>
      </c>
      <c r="BX72" s="339">
        <f t="shared" si="225"/>
        <v>0</v>
      </c>
      <c r="BY72" s="339">
        <f t="shared" si="226"/>
        <v>0</v>
      </c>
      <c r="BZ72" s="339">
        <f t="shared" si="227"/>
        <v>0</v>
      </c>
      <c r="CA72" s="327">
        <f t="shared" si="228"/>
        <v>0</v>
      </c>
    </row>
    <row r="73" spans="1:79" s="51" customFormat="1" ht="15" customHeight="1">
      <c r="A73" s="78"/>
      <c r="B73" s="78"/>
      <c r="C73" s="77" t="s">
        <v>28</v>
      </c>
      <c r="D73" s="700"/>
      <c r="E73" s="72"/>
      <c r="F73" s="72"/>
      <c r="G73" s="72"/>
      <c r="H73" s="72"/>
      <c r="I73" s="72"/>
      <c r="J73" s="72"/>
      <c r="K73" s="72"/>
      <c r="L73" s="72"/>
      <c r="M73" s="72"/>
      <c r="N73" s="72"/>
      <c r="O73" s="616"/>
      <c r="P73" s="72"/>
      <c r="Q73" s="146"/>
      <c r="R73" s="70">
        <f t="shared" si="222"/>
        <v>1</v>
      </c>
      <c r="S73" s="609">
        <f t="shared" si="229"/>
        <v>0</v>
      </c>
      <c r="T73" s="610"/>
      <c r="U73" s="609">
        <f t="shared" si="230"/>
        <v>0</v>
      </c>
      <c r="V73" s="610"/>
      <c r="W73" s="609">
        <f t="shared" si="231"/>
        <v>0</v>
      </c>
      <c r="X73" s="610"/>
      <c r="Y73" s="609">
        <f t="shared" si="232"/>
        <v>0</v>
      </c>
      <c r="Z73" s="610"/>
      <c r="AA73" s="609">
        <f t="shared" si="233"/>
        <v>0</v>
      </c>
      <c r="AB73" s="610"/>
      <c r="AC73" s="127">
        <f t="shared" si="234"/>
        <v>0</v>
      </c>
      <c r="AD73" s="804"/>
      <c r="AE73" s="805"/>
      <c r="AF73" s="804"/>
      <c r="AG73" s="805"/>
      <c r="AH73" s="804"/>
      <c r="AI73" s="805"/>
      <c r="AJ73" s="804"/>
      <c r="AK73" s="805"/>
      <c r="AL73" s="804"/>
      <c r="AM73" s="805"/>
      <c r="AN73" s="362"/>
      <c r="AO73" s="812"/>
      <c r="AP73" s="813"/>
      <c r="AQ73" s="812"/>
      <c r="AR73" s="813"/>
      <c r="AS73" s="812"/>
      <c r="AT73" s="813"/>
      <c r="AU73" s="812"/>
      <c r="AV73" s="813"/>
      <c r="AW73" s="812"/>
      <c r="AX73" s="813"/>
      <c r="AY73" s="363"/>
      <c r="AZ73" s="820"/>
      <c r="BA73" s="821"/>
      <c r="BB73" s="820"/>
      <c r="BC73" s="821"/>
      <c r="BD73" s="820"/>
      <c r="BE73" s="821"/>
      <c r="BF73" s="820"/>
      <c r="BG73" s="821"/>
      <c r="BH73" s="820"/>
      <c r="BI73" s="821"/>
      <c r="BJ73" s="364"/>
      <c r="BK73" s="849"/>
      <c r="BL73" s="850"/>
      <c r="BM73" s="849"/>
      <c r="BN73" s="850"/>
      <c r="BO73" s="849"/>
      <c r="BP73" s="850"/>
      <c r="BQ73" s="849"/>
      <c r="BR73" s="850"/>
      <c r="BS73" s="849"/>
      <c r="BT73" s="850"/>
      <c r="BU73" s="365"/>
      <c r="BV73" s="339">
        <f t="shared" si="223"/>
        <v>0</v>
      </c>
      <c r="BW73" s="339">
        <f t="shared" si="224"/>
        <v>0</v>
      </c>
      <c r="BX73" s="339">
        <f t="shared" si="225"/>
        <v>0</v>
      </c>
      <c r="BY73" s="339">
        <f t="shared" si="226"/>
        <v>0</v>
      </c>
      <c r="BZ73" s="339">
        <f t="shared" si="227"/>
        <v>0</v>
      </c>
      <c r="CA73" s="327">
        <f t="shared" si="228"/>
        <v>0</v>
      </c>
    </row>
    <row r="74" spans="1:79" s="51" customFormat="1" ht="15" customHeight="1">
      <c r="A74" s="78"/>
      <c r="B74" s="78"/>
      <c r="C74" s="77" t="s">
        <v>54</v>
      </c>
      <c r="D74" s="700"/>
      <c r="E74" s="72"/>
      <c r="F74" s="72"/>
      <c r="G74" s="72"/>
      <c r="H74" s="72"/>
      <c r="I74" s="72"/>
      <c r="J74" s="72"/>
      <c r="K74" s="72"/>
      <c r="L74" s="72"/>
      <c r="M74" s="72"/>
      <c r="N74" s="72"/>
      <c r="O74" s="616"/>
      <c r="P74" s="72"/>
      <c r="Q74" s="146"/>
      <c r="R74" s="70">
        <f t="shared" si="222"/>
        <v>1.1000000000000001</v>
      </c>
      <c r="S74" s="609">
        <f t="shared" si="229"/>
        <v>0</v>
      </c>
      <c r="T74" s="610"/>
      <c r="U74" s="609">
        <f t="shared" si="230"/>
        <v>0</v>
      </c>
      <c r="V74" s="610"/>
      <c r="W74" s="609">
        <f t="shared" si="231"/>
        <v>0</v>
      </c>
      <c r="X74" s="610"/>
      <c r="Y74" s="609">
        <f t="shared" si="232"/>
        <v>0</v>
      </c>
      <c r="Z74" s="610"/>
      <c r="AA74" s="609">
        <f t="shared" si="233"/>
        <v>0</v>
      </c>
      <c r="AB74" s="610"/>
      <c r="AC74" s="127">
        <f t="shared" si="234"/>
        <v>0</v>
      </c>
      <c r="AD74" s="804"/>
      <c r="AE74" s="805"/>
      <c r="AF74" s="804"/>
      <c r="AG74" s="805"/>
      <c r="AH74" s="804"/>
      <c r="AI74" s="805"/>
      <c r="AJ74" s="804"/>
      <c r="AK74" s="805"/>
      <c r="AL74" s="804"/>
      <c r="AM74" s="805"/>
      <c r="AN74" s="362"/>
      <c r="AO74" s="812"/>
      <c r="AP74" s="813"/>
      <c r="AQ74" s="812"/>
      <c r="AR74" s="813"/>
      <c r="AS74" s="812"/>
      <c r="AT74" s="813"/>
      <c r="AU74" s="812"/>
      <c r="AV74" s="813"/>
      <c r="AW74" s="812"/>
      <c r="AX74" s="813"/>
      <c r="AY74" s="363"/>
      <c r="AZ74" s="820"/>
      <c r="BA74" s="821"/>
      <c r="BB74" s="820"/>
      <c r="BC74" s="821"/>
      <c r="BD74" s="820"/>
      <c r="BE74" s="821"/>
      <c r="BF74" s="820"/>
      <c r="BG74" s="821"/>
      <c r="BH74" s="820"/>
      <c r="BI74" s="821"/>
      <c r="BJ74" s="364"/>
      <c r="BK74" s="849"/>
      <c r="BL74" s="850"/>
      <c r="BM74" s="849"/>
      <c r="BN74" s="850"/>
      <c r="BO74" s="849"/>
      <c r="BP74" s="850"/>
      <c r="BQ74" s="849"/>
      <c r="BR74" s="850"/>
      <c r="BS74" s="849"/>
      <c r="BT74" s="850"/>
      <c r="BU74" s="365"/>
      <c r="BV74" s="339">
        <f t="shared" si="223"/>
        <v>0</v>
      </c>
      <c r="BW74" s="339">
        <f t="shared" si="224"/>
        <v>0</v>
      </c>
      <c r="BX74" s="339">
        <f t="shared" si="225"/>
        <v>0</v>
      </c>
      <c r="BY74" s="339">
        <f t="shared" si="226"/>
        <v>0</v>
      </c>
      <c r="BZ74" s="339">
        <f t="shared" si="227"/>
        <v>0</v>
      </c>
      <c r="CA74" s="327">
        <f t="shared" si="228"/>
        <v>0</v>
      </c>
    </row>
    <row r="75" spans="1:79" s="51" customFormat="1" ht="15" customHeight="1">
      <c r="A75" s="78"/>
      <c r="B75" s="78"/>
      <c r="C75" s="77" t="s">
        <v>353</v>
      </c>
      <c r="D75" s="700" t="s">
        <v>378</v>
      </c>
      <c r="E75" s="72"/>
      <c r="F75" s="72"/>
      <c r="G75" s="72"/>
      <c r="H75" s="72"/>
      <c r="I75" s="72"/>
      <c r="J75" s="72"/>
      <c r="K75" s="72"/>
      <c r="L75" s="72"/>
      <c r="M75" s="72"/>
      <c r="N75" s="72"/>
      <c r="O75" s="616"/>
      <c r="P75" s="72"/>
      <c r="Q75" s="146"/>
      <c r="R75" s="70">
        <f t="shared" si="222"/>
        <v>1.1000000000000001</v>
      </c>
      <c r="S75" s="609">
        <f t="shared" si="229"/>
        <v>0</v>
      </c>
      <c r="T75" s="610"/>
      <c r="U75" s="609">
        <f t="shared" si="230"/>
        <v>0</v>
      </c>
      <c r="V75" s="610"/>
      <c r="W75" s="609">
        <f t="shared" si="231"/>
        <v>0</v>
      </c>
      <c r="X75" s="610"/>
      <c r="Y75" s="609">
        <f t="shared" si="232"/>
        <v>0</v>
      </c>
      <c r="Z75" s="610"/>
      <c r="AA75" s="609">
        <f t="shared" si="233"/>
        <v>0</v>
      </c>
      <c r="AB75" s="610"/>
      <c r="AC75" s="127">
        <f t="shared" si="234"/>
        <v>0</v>
      </c>
      <c r="AD75" s="804"/>
      <c r="AE75" s="805"/>
      <c r="AF75" s="804"/>
      <c r="AG75" s="805"/>
      <c r="AH75" s="804"/>
      <c r="AI75" s="805"/>
      <c r="AJ75" s="804"/>
      <c r="AK75" s="805"/>
      <c r="AL75" s="804"/>
      <c r="AM75" s="805"/>
      <c r="AN75" s="362"/>
      <c r="AO75" s="812"/>
      <c r="AP75" s="813"/>
      <c r="AQ75" s="812"/>
      <c r="AR75" s="813"/>
      <c r="AS75" s="812"/>
      <c r="AT75" s="813"/>
      <c r="AU75" s="812"/>
      <c r="AV75" s="813"/>
      <c r="AW75" s="812"/>
      <c r="AX75" s="813"/>
      <c r="AY75" s="363"/>
      <c r="AZ75" s="820"/>
      <c r="BA75" s="821"/>
      <c r="BB75" s="820"/>
      <c r="BC75" s="821"/>
      <c r="BD75" s="820"/>
      <c r="BE75" s="821"/>
      <c r="BF75" s="820"/>
      <c r="BG75" s="821"/>
      <c r="BH75" s="820"/>
      <c r="BI75" s="821"/>
      <c r="BJ75" s="364"/>
      <c r="BK75" s="849"/>
      <c r="BL75" s="850"/>
      <c r="BM75" s="849"/>
      <c r="BN75" s="850"/>
      <c r="BO75" s="849"/>
      <c r="BP75" s="850"/>
      <c r="BQ75" s="849"/>
      <c r="BR75" s="850"/>
      <c r="BS75" s="849"/>
      <c r="BT75" s="850"/>
      <c r="BU75" s="365"/>
      <c r="BV75" s="339">
        <f t="shared" si="223"/>
        <v>0</v>
      </c>
      <c r="BW75" s="339">
        <f t="shared" si="224"/>
        <v>0</v>
      </c>
      <c r="BX75" s="339">
        <f t="shared" si="225"/>
        <v>0</v>
      </c>
      <c r="BY75" s="339">
        <f t="shared" si="226"/>
        <v>0</v>
      </c>
      <c r="BZ75" s="339">
        <f t="shared" si="227"/>
        <v>0</v>
      </c>
      <c r="CA75" s="327">
        <f t="shared" si="228"/>
        <v>0</v>
      </c>
    </row>
    <row r="76" spans="1:79" s="51" customFormat="1" ht="15" customHeight="1">
      <c r="A76" s="78"/>
      <c r="B76" s="78"/>
      <c r="C76" s="77" t="s">
        <v>264</v>
      </c>
      <c r="D76" s="700"/>
      <c r="E76" s="72"/>
      <c r="F76" s="72"/>
      <c r="G76" s="72"/>
      <c r="H76" s="72"/>
      <c r="I76" s="72"/>
      <c r="J76" s="72"/>
      <c r="K76" s="72"/>
      <c r="L76" s="72"/>
      <c r="M76" s="72"/>
      <c r="N76" s="72"/>
      <c r="O76" s="616"/>
      <c r="P76" s="72"/>
      <c r="Q76" s="146"/>
      <c r="R76" s="70">
        <f t="shared" si="222"/>
        <v>1</v>
      </c>
      <c r="S76" s="609">
        <f t="shared" si="229"/>
        <v>0</v>
      </c>
      <c r="T76" s="610"/>
      <c r="U76" s="609">
        <f t="shared" si="230"/>
        <v>0</v>
      </c>
      <c r="V76" s="610"/>
      <c r="W76" s="609">
        <f t="shared" si="231"/>
        <v>0</v>
      </c>
      <c r="X76" s="610"/>
      <c r="Y76" s="609">
        <f t="shared" si="232"/>
        <v>0</v>
      </c>
      <c r="Z76" s="610"/>
      <c r="AA76" s="609">
        <f t="shared" si="233"/>
        <v>0</v>
      </c>
      <c r="AB76" s="610"/>
      <c r="AC76" s="127">
        <f t="shared" si="234"/>
        <v>0</v>
      </c>
      <c r="AD76" s="804"/>
      <c r="AE76" s="805"/>
      <c r="AF76" s="804"/>
      <c r="AG76" s="805"/>
      <c r="AH76" s="804"/>
      <c r="AI76" s="805"/>
      <c r="AJ76" s="804"/>
      <c r="AK76" s="805"/>
      <c r="AL76" s="804"/>
      <c r="AM76" s="805"/>
      <c r="AN76" s="362"/>
      <c r="AO76" s="812"/>
      <c r="AP76" s="813"/>
      <c r="AQ76" s="812"/>
      <c r="AR76" s="813"/>
      <c r="AS76" s="812"/>
      <c r="AT76" s="813"/>
      <c r="AU76" s="812"/>
      <c r="AV76" s="813"/>
      <c r="AW76" s="812"/>
      <c r="AX76" s="813"/>
      <c r="AY76" s="363"/>
      <c r="AZ76" s="820"/>
      <c r="BA76" s="821"/>
      <c r="BB76" s="820"/>
      <c r="BC76" s="821"/>
      <c r="BD76" s="820"/>
      <c r="BE76" s="821"/>
      <c r="BF76" s="820"/>
      <c r="BG76" s="821"/>
      <c r="BH76" s="820"/>
      <c r="BI76" s="821"/>
      <c r="BJ76" s="364"/>
      <c r="BK76" s="849"/>
      <c r="BL76" s="850"/>
      <c r="BM76" s="849"/>
      <c r="BN76" s="850"/>
      <c r="BO76" s="849"/>
      <c r="BP76" s="850"/>
      <c r="BQ76" s="849"/>
      <c r="BR76" s="850"/>
      <c r="BS76" s="849"/>
      <c r="BT76" s="850"/>
      <c r="BU76" s="365"/>
      <c r="BV76" s="339">
        <f t="shared" si="223"/>
        <v>0</v>
      </c>
      <c r="BW76" s="339">
        <f t="shared" si="224"/>
        <v>0</v>
      </c>
      <c r="BX76" s="339">
        <f t="shared" si="225"/>
        <v>0</v>
      </c>
      <c r="BY76" s="339">
        <f t="shared" si="226"/>
        <v>0</v>
      </c>
      <c r="BZ76" s="339">
        <f t="shared" si="227"/>
        <v>0</v>
      </c>
      <c r="CA76" s="327">
        <f t="shared" si="228"/>
        <v>0</v>
      </c>
    </row>
    <row r="77" spans="1:79" s="51" customFormat="1" ht="15" customHeight="1">
      <c r="A77" s="78"/>
      <c r="B77" s="78"/>
      <c r="C77" s="77" t="s">
        <v>28</v>
      </c>
      <c r="D77" s="700"/>
      <c r="E77" s="72"/>
      <c r="F77" s="72"/>
      <c r="G77" s="72"/>
      <c r="H77" s="72"/>
      <c r="I77" s="72"/>
      <c r="J77" s="72"/>
      <c r="K77" s="72"/>
      <c r="L77" s="72"/>
      <c r="M77" s="72"/>
      <c r="N77" s="72"/>
      <c r="O77" s="616"/>
      <c r="P77" s="72"/>
      <c r="Q77" s="146"/>
      <c r="R77" s="70">
        <f t="shared" si="222"/>
        <v>1</v>
      </c>
      <c r="S77" s="609">
        <f t="shared" si="229"/>
        <v>0</v>
      </c>
      <c r="T77" s="610"/>
      <c r="U77" s="609">
        <f t="shared" si="230"/>
        <v>0</v>
      </c>
      <c r="V77" s="610"/>
      <c r="W77" s="609">
        <f t="shared" si="231"/>
        <v>0</v>
      </c>
      <c r="X77" s="610"/>
      <c r="Y77" s="609">
        <f t="shared" si="232"/>
        <v>0</v>
      </c>
      <c r="Z77" s="610"/>
      <c r="AA77" s="609">
        <f t="shared" si="233"/>
        <v>0</v>
      </c>
      <c r="AB77" s="610"/>
      <c r="AC77" s="127">
        <f t="shared" si="234"/>
        <v>0</v>
      </c>
      <c r="AD77" s="804"/>
      <c r="AE77" s="805"/>
      <c r="AF77" s="804"/>
      <c r="AG77" s="805"/>
      <c r="AH77" s="804"/>
      <c r="AI77" s="805"/>
      <c r="AJ77" s="804"/>
      <c r="AK77" s="805"/>
      <c r="AL77" s="804"/>
      <c r="AM77" s="805"/>
      <c r="AN77" s="362"/>
      <c r="AO77" s="812"/>
      <c r="AP77" s="813"/>
      <c r="AQ77" s="812"/>
      <c r="AR77" s="813"/>
      <c r="AS77" s="812"/>
      <c r="AT77" s="813"/>
      <c r="AU77" s="812"/>
      <c r="AV77" s="813"/>
      <c r="AW77" s="812"/>
      <c r="AX77" s="813"/>
      <c r="AY77" s="363"/>
      <c r="AZ77" s="820"/>
      <c r="BA77" s="821"/>
      <c r="BB77" s="820"/>
      <c r="BC77" s="821"/>
      <c r="BD77" s="820"/>
      <c r="BE77" s="821"/>
      <c r="BF77" s="820"/>
      <c r="BG77" s="821"/>
      <c r="BH77" s="820"/>
      <c r="BI77" s="821"/>
      <c r="BJ77" s="364"/>
      <c r="BK77" s="849"/>
      <c r="BL77" s="850"/>
      <c r="BM77" s="849"/>
      <c r="BN77" s="850"/>
      <c r="BO77" s="849"/>
      <c r="BP77" s="850"/>
      <c r="BQ77" s="849"/>
      <c r="BR77" s="850"/>
      <c r="BS77" s="849"/>
      <c r="BT77" s="850"/>
      <c r="BU77" s="365"/>
      <c r="BV77" s="339">
        <f t="shared" si="223"/>
        <v>0</v>
      </c>
      <c r="BW77" s="339">
        <f t="shared" si="224"/>
        <v>0</v>
      </c>
      <c r="BX77" s="339">
        <f t="shared" si="225"/>
        <v>0</v>
      </c>
      <c r="BY77" s="339">
        <f t="shared" si="226"/>
        <v>0</v>
      </c>
      <c r="BZ77" s="339">
        <f t="shared" si="227"/>
        <v>0</v>
      </c>
      <c r="CA77" s="327">
        <f t="shared" si="228"/>
        <v>0</v>
      </c>
    </row>
    <row r="78" spans="1:79" s="51" customFormat="1" ht="15" customHeight="1">
      <c r="A78" s="78"/>
      <c r="B78" s="78"/>
      <c r="C78" s="77" t="s">
        <v>54</v>
      </c>
      <c r="D78" s="700"/>
      <c r="E78" s="72"/>
      <c r="F78" s="72"/>
      <c r="G78" s="72"/>
      <c r="H78" s="72"/>
      <c r="I78" s="72"/>
      <c r="J78" s="72"/>
      <c r="K78" s="72"/>
      <c r="L78" s="72"/>
      <c r="M78" s="72"/>
      <c r="N78" s="72"/>
      <c r="O78" s="616"/>
      <c r="P78" s="72"/>
      <c r="Q78" s="146"/>
      <c r="R78" s="70">
        <f t="shared" si="222"/>
        <v>1.1000000000000001</v>
      </c>
      <c r="S78" s="609">
        <f t="shared" si="229"/>
        <v>0</v>
      </c>
      <c r="T78" s="610"/>
      <c r="U78" s="609">
        <f t="shared" si="230"/>
        <v>0</v>
      </c>
      <c r="V78" s="610"/>
      <c r="W78" s="609">
        <f t="shared" si="231"/>
        <v>0</v>
      </c>
      <c r="X78" s="610"/>
      <c r="Y78" s="609">
        <f t="shared" si="232"/>
        <v>0</v>
      </c>
      <c r="Z78" s="610"/>
      <c r="AA78" s="609">
        <f t="shared" si="233"/>
        <v>0</v>
      </c>
      <c r="AB78" s="610"/>
      <c r="AC78" s="127">
        <f t="shared" si="234"/>
        <v>0</v>
      </c>
      <c r="AD78" s="804"/>
      <c r="AE78" s="805"/>
      <c r="AF78" s="804"/>
      <c r="AG78" s="805"/>
      <c r="AH78" s="804"/>
      <c r="AI78" s="805"/>
      <c r="AJ78" s="804"/>
      <c r="AK78" s="805"/>
      <c r="AL78" s="804"/>
      <c r="AM78" s="805"/>
      <c r="AN78" s="362"/>
      <c r="AO78" s="812"/>
      <c r="AP78" s="813"/>
      <c r="AQ78" s="812"/>
      <c r="AR78" s="813"/>
      <c r="AS78" s="812"/>
      <c r="AT78" s="813"/>
      <c r="AU78" s="812"/>
      <c r="AV78" s="813"/>
      <c r="AW78" s="812"/>
      <c r="AX78" s="813"/>
      <c r="AY78" s="363"/>
      <c r="AZ78" s="820"/>
      <c r="BA78" s="821"/>
      <c r="BB78" s="820"/>
      <c r="BC78" s="821"/>
      <c r="BD78" s="820"/>
      <c r="BE78" s="821"/>
      <c r="BF78" s="820"/>
      <c r="BG78" s="821"/>
      <c r="BH78" s="820"/>
      <c r="BI78" s="821"/>
      <c r="BJ78" s="364"/>
      <c r="BK78" s="849"/>
      <c r="BL78" s="850"/>
      <c r="BM78" s="849"/>
      <c r="BN78" s="850"/>
      <c r="BO78" s="849"/>
      <c r="BP78" s="850"/>
      <c r="BQ78" s="849"/>
      <c r="BR78" s="850"/>
      <c r="BS78" s="849"/>
      <c r="BT78" s="850"/>
      <c r="BU78" s="365"/>
      <c r="BV78" s="339">
        <f t="shared" si="223"/>
        <v>0</v>
      </c>
      <c r="BW78" s="339">
        <f t="shared" si="224"/>
        <v>0</v>
      </c>
      <c r="BX78" s="339">
        <f t="shared" si="225"/>
        <v>0</v>
      </c>
      <c r="BY78" s="339">
        <f t="shared" si="226"/>
        <v>0</v>
      </c>
      <c r="BZ78" s="339">
        <f t="shared" si="227"/>
        <v>0</v>
      </c>
      <c r="CA78" s="327">
        <f t="shared" si="228"/>
        <v>0</v>
      </c>
    </row>
    <row r="79" spans="1:79" s="51" customFormat="1" ht="15" customHeight="1">
      <c r="A79" s="78"/>
      <c r="B79" s="78"/>
      <c r="C79" s="77" t="s">
        <v>353</v>
      </c>
      <c r="D79" s="700" t="s">
        <v>378</v>
      </c>
      <c r="E79" s="72"/>
      <c r="F79" s="72"/>
      <c r="G79" s="72"/>
      <c r="H79" s="72"/>
      <c r="I79" s="72"/>
      <c r="J79" s="72"/>
      <c r="K79" s="72"/>
      <c r="L79" s="72"/>
      <c r="M79" s="72"/>
      <c r="N79" s="72"/>
      <c r="O79" s="616"/>
      <c r="P79" s="72"/>
      <c r="Q79" s="146"/>
      <c r="R79" s="70">
        <f t="shared" si="222"/>
        <v>1.1000000000000001</v>
      </c>
      <c r="S79" s="609">
        <f t="shared" si="229"/>
        <v>0</v>
      </c>
      <c r="T79" s="610"/>
      <c r="U79" s="609">
        <f t="shared" si="230"/>
        <v>0</v>
      </c>
      <c r="V79" s="610"/>
      <c r="W79" s="609">
        <f t="shared" si="231"/>
        <v>0</v>
      </c>
      <c r="X79" s="610"/>
      <c r="Y79" s="609">
        <f t="shared" si="232"/>
        <v>0</v>
      </c>
      <c r="Z79" s="610"/>
      <c r="AA79" s="609">
        <f t="shared" si="233"/>
        <v>0</v>
      </c>
      <c r="AB79" s="610"/>
      <c r="AC79" s="127">
        <f t="shared" si="234"/>
        <v>0</v>
      </c>
      <c r="AD79" s="804"/>
      <c r="AE79" s="805"/>
      <c r="AF79" s="804"/>
      <c r="AG79" s="805"/>
      <c r="AH79" s="804"/>
      <c r="AI79" s="805"/>
      <c r="AJ79" s="804"/>
      <c r="AK79" s="805"/>
      <c r="AL79" s="804"/>
      <c r="AM79" s="805"/>
      <c r="AN79" s="362"/>
      <c r="AO79" s="812"/>
      <c r="AP79" s="813"/>
      <c r="AQ79" s="812"/>
      <c r="AR79" s="813"/>
      <c r="AS79" s="812"/>
      <c r="AT79" s="813"/>
      <c r="AU79" s="812"/>
      <c r="AV79" s="813"/>
      <c r="AW79" s="812"/>
      <c r="AX79" s="813"/>
      <c r="AY79" s="363"/>
      <c r="AZ79" s="820"/>
      <c r="BA79" s="821"/>
      <c r="BB79" s="820"/>
      <c r="BC79" s="821"/>
      <c r="BD79" s="820"/>
      <c r="BE79" s="821"/>
      <c r="BF79" s="820"/>
      <c r="BG79" s="821"/>
      <c r="BH79" s="820"/>
      <c r="BI79" s="821"/>
      <c r="BJ79" s="364"/>
      <c r="BK79" s="849"/>
      <c r="BL79" s="850"/>
      <c r="BM79" s="849"/>
      <c r="BN79" s="850"/>
      <c r="BO79" s="849"/>
      <c r="BP79" s="850"/>
      <c r="BQ79" s="849"/>
      <c r="BR79" s="850"/>
      <c r="BS79" s="849"/>
      <c r="BT79" s="850"/>
      <c r="BU79" s="365"/>
      <c r="BV79" s="339">
        <f t="shared" si="223"/>
        <v>0</v>
      </c>
      <c r="BW79" s="339">
        <f t="shared" si="224"/>
        <v>0</v>
      </c>
      <c r="BX79" s="339">
        <f t="shared" si="225"/>
        <v>0</v>
      </c>
      <c r="BY79" s="339">
        <f t="shared" si="226"/>
        <v>0</v>
      </c>
      <c r="BZ79" s="339">
        <f t="shared" si="227"/>
        <v>0</v>
      </c>
      <c r="CA79" s="327">
        <f t="shared" si="228"/>
        <v>0</v>
      </c>
    </row>
    <row r="80" spans="1:79" s="51" customFormat="1" ht="15" customHeight="1">
      <c r="A80" s="78"/>
      <c r="B80" s="78"/>
      <c r="C80" s="77" t="s">
        <v>264</v>
      </c>
      <c r="D80" s="700"/>
      <c r="E80" s="72"/>
      <c r="F80" s="72"/>
      <c r="G80" s="72"/>
      <c r="H80" s="72"/>
      <c r="I80" s="72"/>
      <c r="J80" s="72"/>
      <c r="K80" s="72"/>
      <c r="L80" s="72"/>
      <c r="M80" s="72"/>
      <c r="N80" s="72"/>
      <c r="O80" s="616"/>
      <c r="P80" s="72"/>
      <c r="Q80" s="146"/>
      <c r="R80" s="70">
        <f t="shared" si="222"/>
        <v>1</v>
      </c>
      <c r="S80" s="609">
        <f t="shared" si="229"/>
        <v>0</v>
      </c>
      <c r="T80" s="610"/>
      <c r="U80" s="609">
        <f t="shared" si="230"/>
        <v>0</v>
      </c>
      <c r="V80" s="610"/>
      <c r="W80" s="609">
        <f t="shared" si="231"/>
        <v>0</v>
      </c>
      <c r="X80" s="610"/>
      <c r="Y80" s="609">
        <f t="shared" si="232"/>
        <v>0</v>
      </c>
      <c r="Z80" s="610"/>
      <c r="AA80" s="609">
        <f t="shared" si="233"/>
        <v>0</v>
      </c>
      <c r="AB80" s="610"/>
      <c r="AC80" s="127">
        <f t="shared" si="234"/>
        <v>0</v>
      </c>
      <c r="AD80" s="804"/>
      <c r="AE80" s="805"/>
      <c r="AF80" s="804"/>
      <c r="AG80" s="805"/>
      <c r="AH80" s="804"/>
      <c r="AI80" s="805"/>
      <c r="AJ80" s="804"/>
      <c r="AK80" s="805"/>
      <c r="AL80" s="804"/>
      <c r="AM80" s="805"/>
      <c r="AN80" s="362"/>
      <c r="AO80" s="812"/>
      <c r="AP80" s="813"/>
      <c r="AQ80" s="812"/>
      <c r="AR80" s="813"/>
      <c r="AS80" s="812"/>
      <c r="AT80" s="813"/>
      <c r="AU80" s="812"/>
      <c r="AV80" s="813"/>
      <c r="AW80" s="812"/>
      <c r="AX80" s="813"/>
      <c r="AY80" s="363"/>
      <c r="AZ80" s="820"/>
      <c r="BA80" s="821"/>
      <c r="BB80" s="820"/>
      <c r="BC80" s="821"/>
      <c r="BD80" s="820"/>
      <c r="BE80" s="821"/>
      <c r="BF80" s="820"/>
      <c r="BG80" s="821"/>
      <c r="BH80" s="820"/>
      <c r="BI80" s="821"/>
      <c r="BJ80" s="364"/>
      <c r="BK80" s="849"/>
      <c r="BL80" s="850"/>
      <c r="BM80" s="849"/>
      <c r="BN80" s="850"/>
      <c r="BO80" s="849"/>
      <c r="BP80" s="850"/>
      <c r="BQ80" s="849"/>
      <c r="BR80" s="850"/>
      <c r="BS80" s="849"/>
      <c r="BT80" s="850"/>
      <c r="BU80" s="365"/>
      <c r="BV80" s="339">
        <f t="shared" si="223"/>
        <v>0</v>
      </c>
      <c r="BW80" s="339">
        <f t="shared" si="224"/>
        <v>0</v>
      </c>
      <c r="BX80" s="339">
        <f t="shared" si="225"/>
        <v>0</v>
      </c>
      <c r="BY80" s="339">
        <f t="shared" si="226"/>
        <v>0</v>
      </c>
      <c r="BZ80" s="339">
        <f t="shared" si="227"/>
        <v>0</v>
      </c>
      <c r="CA80" s="327">
        <f t="shared" si="228"/>
        <v>0</v>
      </c>
    </row>
    <row r="81" spans="1:79" s="51" customFormat="1" ht="15" customHeight="1">
      <c r="A81" s="78"/>
      <c r="B81" s="78"/>
      <c r="C81" s="77" t="s">
        <v>28</v>
      </c>
      <c r="D81" s="700"/>
      <c r="E81" s="72"/>
      <c r="F81" s="72"/>
      <c r="G81" s="72"/>
      <c r="H81" s="72"/>
      <c r="I81" s="72"/>
      <c r="J81" s="72"/>
      <c r="K81" s="72"/>
      <c r="L81" s="72"/>
      <c r="M81" s="72"/>
      <c r="N81" s="72"/>
      <c r="O81" s="616"/>
      <c r="P81" s="72"/>
      <c r="Q81" s="146"/>
      <c r="R81" s="70">
        <f t="shared" si="222"/>
        <v>1</v>
      </c>
      <c r="S81" s="609">
        <f t="shared" si="229"/>
        <v>0</v>
      </c>
      <c r="T81" s="610"/>
      <c r="U81" s="609">
        <f t="shared" si="230"/>
        <v>0</v>
      </c>
      <c r="V81" s="610"/>
      <c r="W81" s="609">
        <f t="shared" si="231"/>
        <v>0</v>
      </c>
      <c r="X81" s="610"/>
      <c r="Y81" s="609">
        <f t="shared" si="232"/>
        <v>0</v>
      </c>
      <c r="Z81" s="610"/>
      <c r="AA81" s="609">
        <f t="shared" si="233"/>
        <v>0</v>
      </c>
      <c r="AB81" s="610"/>
      <c r="AC81" s="127">
        <f t="shared" si="234"/>
        <v>0</v>
      </c>
      <c r="AD81" s="804"/>
      <c r="AE81" s="805"/>
      <c r="AF81" s="804"/>
      <c r="AG81" s="805"/>
      <c r="AH81" s="804"/>
      <c r="AI81" s="805"/>
      <c r="AJ81" s="804"/>
      <c r="AK81" s="805"/>
      <c r="AL81" s="804"/>
      <c r="AM81" s="805"/>
      <c r="AN81" s="362"/>
      <c r="AO81" s="812"/>
      <c r="AP81" s="813"/>
      <c r="AQ81" s="812"/>
      <c r="AR81" s="813"/>
      <c r="AS81" s="812"/>
      <c r="AT81" s="813"/>
      <c r="AU81" s="812"/>
      <c r="AV81" s="813"/>
      <c r="AW81" s="812"/>
      <c r="AX81" s="813"/>
      <c r="AY81" s="363"/>
      <c r="AZ81" s="820"/>
      <c r="BA81" s="821"/>
      <c r="BB81" s="820"/>
      <c r="BC81" s="821"/>
      <c r="BD81" s="820"/>
      <c r="BE81" s="821"/>
      <c r="BF81" s="820"/>
      <c r="BG81" s="821"/>
      <c r="BH81" s="820"/>
      <c r="BI81" s="821"/>
      <c r="BJ81" s="364"/>
      <c r="BK81" s="849"/>
      <c r="BL81" s="850"/>
      <c r="BM81" s="849"/>
      <c r="BN81" s="850"/>
      <c r="BO81" s="849"/>
      <c r="BP81" s="850"/>
      <c r="BQ81" s="849"/>
      <c r="BR81" s="850"/>
      <c r="BS81" s="849"/>
      <c r="BT81" s="850"/>
      <c r="BU81" s="365"/>
      <c r="BV81" s="339">
        <f t="shared" si="223"/>
        <v>0</v>
      </c>
      <c r="BW81" s="339">
        <f t="shared" si="224"/>
        <v>0</v>
      </c>
      <c r="BX81" s="339">
        <f t="shared" si="225"/>
        <v>0</v>
      </c>
      <c r="BY81" s="339">
        <f t="shared" si="226"/>
        <v>0</v>
      </c>
      <c r="BZ81" s="339">
        <f t="shared" si="227"/>
        <v>0</v>
      </c>
      <c r="CA81" s="327">
        <f t="shared" si="228"/>
        <v>0</v>
      </c>
    </row>
    <row r="82" spans="1:79" s="51" customFormat="1" ht="15" customHeight="1">
      <c r="A82" s="78"/>
      <c r="B82" s="78"/>
      <c r="C82" s="77" t="s">
        <v>54</v>
      </c>
      <c r="D82" s="700"/>
      <c r="E82" s="72"/>
      <c r="F82" s="72"/>
      <c r="G82" s="72"/>
      <c r="H82" s="72"/>
      <c r="I82" s="72"/>
      <c r="J82" s="72"/>
      <c r="K82" s="72"/>
      <c r="L82" s="72"/>
      <c r="M82" s="72"/>
      <c r="N82" s="72"/>
      <c r="O82" s="616"/>
      <c r="P82" s="72"/>
      <c r="Q82" s="146"/>
      <c r="R82" s="70">
        <f t="shared" si="222"/>
        <v>1.1000000000000001</v>
      </c>
      <c r="S82" s="609">
        <f t="shared" si="229"/>
        <v>0</v>
      </c>
      <c r="T82" s="610"/>
      <c r="U82" s="609">
        <f t="shared" si="230"/>
        <v>0</v>
      </c>
      <c r="V82" s="610"/>
      <c r="W82" s="609">
        <f t="shared" si="231"/>
        <v>0</v>
      </c>
      <c r="X82" s="610"/>
      <c r="Y82" s="609">
        <f t="shared" si="232"/>
        <v>0</v>
      </c>
      <c r="Z82" s="610"/>
      <c r="AA82" s="609">
        <f t="shared" si="233"/>
        <v>0</v>
      </c>
      <c r="AB82" s="610"/>
      <c r="AC82" s="127">
        <f t="shared" si="234"/>
        <v>0</v>
      </c>
      <c r="AD82" s="804"/>
      <c r="AE82" s="805"/>
      <c r="AF82" s="804"/>
      <c r="AG82" s="805"/>
      <c r="AH82" s="804"/>
      <c r="AI82" s="805"/>
      <c r="AJ82" s="804"/>
      <c r="AK82" s="805"/>
      <c r="AL82" s="804"/>
      <c r="AM82" s="805"/>
      <c r="AN82" s="362"/>
      <c r="AO82" s="812"/>
      <c r="AP82" s="813"/>
      <c r="AQ82" s="812"/>
      <c r="AR82" s="813"/>
      <c r="AS82" s="812"/>
      <c r="AT82" s="813"/>
      <c r="AU82" s="812"/>
      <c r="AV82" s="813"/>
      <c r="AW82" s="812"/>
      <c r="AX82" s="813"/>
      <c r="AY82" s="363"/>
      <c r="AZ82" s="820"/>
      <c r="BA82" s="821"/>
      <c r="BB82" s="820"/>
      <c r="BC82" s="821"/>
      <c r="BD82" s="820"/>
      <c r="BE82" s="821"/>
      <c r="BF82" s="820"/>
      <c r="BG82" s="821"/>
      <c r="BH82" s="820"/>
      <c r="BI82" s="821"/>
      <c r="BJ82" s="364"/>
      <c r="BK82" s="849"/>
      <c r="BL82" s="850"/>
      <c r="BM82" s="849"/>
      <c r="BN82" s="850"/>
      <c r="BO82" s="849"/>
      <c r="BP82" s="850"/>
      <c r="BQ82" s="849"/>
      <c r="BR82" s="850"/>
      <c r="BS82" s="849"/>
      <c r="BT82" s="850"/>
      <c r="BU82" s="365"/>
      <c r="BV82" s="339">
        <f t="shared" si="223"/>
        <v>0</v>
      </c>
      <c r="BW82" s="339">
        <f t="shared" si="224"/>
        <v>0</v>
      </c>
      <c r="BX82" s="339">
        <f t="shared" si="225"/>
        <v>0</v>
      </c>
      <c r="BY82" s="339">
        <f t="shared" si="226"/>
        <v>0</v>
      </c>
      <c r="BZ82" s="339">
        <f t="shared" si="227"/>
        <v>0</v>
      </c>
      <c r="CA82" s="327">
        <f t="shared" si="228"/>
        <v>0</v>
      </c>
    </row>
    <row r="83" spans="1:79" s="51" customFormat="1" ht="15" customHeight="1">
      <c r="A83" s="78"/>
      <c r="B83" s="78"/>
      <c r="C83" s="144"/>
      <c r="D83" s="48"/>
      <c r="E83" s="88"/>
      <c r="F83" s="88"/>
      <c r="G83" s="88"/>
      <c r="H83" s="88"/>
      <c r="I83" s="88"/>
      <c r="J83" s="88"/>
      <c r="K83" s="88"/>
      <c r="L83" s="88"/>
      <c r="M83" s="88"/>
      <c r="N83" s="88"/>
      <c r="O83" s="648" t="s">
        <v>186</v>
      </c>
      <c r="P83" s="649"/>
      <c r="Q83" s="649"/>
      <c r="R83" s="650"/>
      <c r="S83" s="614">
        <f>SUM(S63:S82)</f>
        <v>0</v>
      </c>
      <c r="T83" s="615"/>
      <c r="U83" s="614">
        <f>SUM(U63:U82)</f>
        <v>0</v>
      </c>
      <c r="V83" s="615"/>
      <c r="W83" s="614">
        <f>SUM(W63:W82)</f>
        <v>0</v>
      </c>
      <c r="X83" s="615"/>
      <c r="Y83" s="614">
        <f>SUM(Y63:Y82)</f>
        <v>0</v>
      </c>
      <c r="Z83" s="615"/>
      <c r="AA83" s="614">
        <f>SUM(AA63:AA82)</f>
        <v>0</v>
      </c>
      <c r="AB83" s="615"/>
      <c r="AC83" s="130">
        <f>SUM(S83:AB83)</f>
        <v>0</v>
      </c>
      <c r="AD83" s="614"/>
      <c r="AE83" s="615"/>
      <c r="AF83" s="614"/>
      <c r="AG83" s="615"/>
      <c r="AH83" s="614"/>
      <c r="AI83" s="615"/>
      <c r="AJ83" s="614"/>
      <c r="AK83" s="615"/>
      <c r="AL83" s="614"/>
      <c r="AM83" s="615"/>
      <c r="AN83" s="130"/>
      <c r="AO83" s="614"/>
      <c r="AP83" s="615"/>
      <c r="AQ83" s="614"/>
      <c r="AR83" s="615"/>
      <c r="AS83" s="614"/>
      <c r="AT83" s="615"/>
      <c r="AU83" s="614"/>
      <c r="AV83" s="615"/>
      <c r="AW83" s="614"/>
      <c r="AX83" s="615"/>
      <c r="AY83" s="130"/>
      <c r="AZ83" s="614"/>
      <c r="BA83" s="615"/>
      <c r="BB83" s="614"/>
      <c r="BC83" s="615"/>
      <c r="BD83" s="614"/>
      <c r="BE83" s="615"/>
      <c r="BF83" s="614"/>
      <c r="BG83" s="615"/>
      <c r="BH83" s="614"/>
      <c r="BI83" s="615"/>
      <c r="BJ83" s="130"/>
      <c r="BK83" s="614"/>
      <c r="BL83" s="859"/>
      <c r="BM83" s="614"/>
      <c r="BN83" s="859"/>
      <c r="BO83" s="614"/>
      <c r="BP83" s="859"/>
      <c r="BQ83" s="614"/>
      <c r="BR83" s="859"/>
      <c r="BS83" s="614"/>
      <c r="BT83" s="859"/>
      <c r="BU83" s="130"/>
      <c r="BV83" s="340">
        <f t="shared" ref="BV83:BZ83" si="235">SUM(BV63:BV82)</f>
        <v>0</v>
      </c>
      <c r="BW83" s="340">
        <f t="shared" si="235"/>
        <v>0</v>
      </c>
      <c r="BX83" s="340">
        <f t="shared" si="235"/>
        <v>0</v>
      </c>
      <c r="BY83" s="340">
        <f t="shared" si="235"/>
        <v>0</v>
      </c>
      <c r="BZ83" s="340">
        <f t="shared" si="235"/>
        <v>0</v>
      </c>
      <c r="CA83" s="340">
        <f t="shared" si="228"/>
        <v>0</v>
      </c>
    </row>
    <row r="84" spans="1:79" s="51" customFormat="1" ht="25.5" customHeight="1">
      <c r="A84" s="78"/>
      <c r="B84" s="78"/>
      <c r="C84" s="144"/>
      <c r="D84" s="48"/>
      <c r="E84" s="651" t="s">
        <v>221</v>
      </c>
      <c r="F84" s="651"/>
      <c r="G84" s="651"/>
      <c r="H84" s="651"/>
      <c r="I84" s="651"/>
      <c r="J84" s="651"/>
      <c r="K84" s="651"/>
      <c r="L84" s="651"/>
      <c r="M84" s="651"/>
      <c r="N84" s="651"/>
      <c r="O84" s="48"/>
      <c r="P84" s="48"/>
      <c r="Q84" s="371"/>
      <c r="R84" s="172"/>
      <c r="S84" s="173"/>
      <c r="T84" s="174"/>
      <c r="U84" s="173"/>
      <c r="V84" s="174"/>
      <c r="W84" s="173"/>
      <c r="X84" s="174"/>
      <c r="Y84" s="173"/>
      <c r="Z84" s="174"/>
      <c r="AA84" s="173"/>
      <c r="AB84" s="174"/>
      <c r="AC84" s="175"/>
      <c r="AD84" s="173"/>
      <c r="AE84" s="174"/>
      <c r="AF84" s="173"/>
      <c r="AG84" s="174"/>
      <c r="AH84" s="173"/>
      <c r="AI84" s="174"/>
      <c r="AJ84" s="173"/>
      <c r="AK84" s="174"/>
      <c r="AL84" s="173"/>
      <c r="AM84" s="174"/>
      <c r="AN84" s="175"/>
      <c r="AO84" s="173"/>
      <c r="AP84" s="174"/>
      <c r="AQ84" s="173"/>
      <c r="AR84" s="174"/>
      <c r="AS84" s="173"/>
      <c r="AT84" s="174"/>
      <c r="AU84" s="173"/>
      <c r="AV84" s="174"/>
      <c r="AW84" s="173"/>
      <c r="AX84" s="174"/>
      <c r="AY84" s="175"/>
      <c r="AZ84" s="173"/>
      <c r="BA84" s="174"/>
      <c r="BB84" s="173"/>
      <c r="BC84" s="174"/>
      <c r="BD84" s="173"/>
      <c r="BE84" s="174"/>
      <c r="BF84" s="173"/>
      <c r="BG84" s="174"/>
      <c r="BH84" s="173"/>
      <c r="BI84" s="174"/>
      <c r="BJ84" s="175"/>
      <c r="BK84" s="173"/>
      <c r="BL84" s="174"/>
      <c r="BM84" s="173"/>
      <c r="BN84" s="174"/>
      <c r="BO84" s="173"/>
      <c r="BP84" s="174"/>
      <c r="BQ84" s="173"/>
      <c r="BR84" s="174"/>
      <c r="BS84" s="173"/>
      <c r="BT84" s="174"/>
      <c r="BU84" s="175"/>
      <c r="BV84" s="372"/>
      <c r="BW84" s="372"/>
      <c r="BX84" s="372"/>
      <c r="BY84" s="372"/>
      <c r="BZ84" s="372"/>
      <c r="CA84" s="342"/>
    </row>
    <row r="85" spans="1:79" s="51" customFormat="1" ht="36" customHeight="1">
      <c r="A85" s="78"/>
      <c r="B85" s="78"/>
      <c r="C85" s="131" t="s">
        <v>77</v>
      </c>
      <c r="D85" s="79" t="s">
        <v>184</v>
      </c>
      <c r="E85" s="83" t="str">
        <f>S9</f>
        <v>Year 1</v>
      </c>
      <c r="F85" s="83" t="str">
        <f>U9</f>
        <v>Year 2</v>
      </c>
      <c r="G85" s="83" t="str">
        <f>W9</f>
        <v>Year 3</v>
      </c>
      <c r="H85" s="83" t="str">
        <f>Y9</f>
        <v>Year 4</v>
      </c>
      <c r="I85" s="83" t="str">
        <f>AA9</f>
        <v>Year 5</v>
      </c>
      <c r="J85" s="83"/>
      <c r="K85" s="83"/>
      <c r="L85" s="83"/>
      <c r="M85" s="83"/>
      <c r="N85" s="83"/>
      <c r="O85" s="81" t="s">
        <v>376</v>
      </c>
      <c r="P85" s="81" t="s">
        <v>377</v>
      </c>
      <c r="Q85" s="81" t="s">
        <v>76</v>
      </c>
      <c r="R85" s="81" t="s">
        <v>355</v>
      </c>
      <c r="S85" s="170"/>
      <c r="T85" s="139"/>
      <c r="U85" s="170"/>
      <c r="V85" s="139"/>
      <c r="W85" s="170"/>
      <c r="X85" s="139"/>
      <c r="Y85" s="170"/>
      <c r="Z85" s="139"/>
      <c r="AA85" s="170"/>
      <c r="AB85" s="139"/>
      <c r="AC85" s="140"/>
      <c r="AD85" s="170"/>
      <c r="AE85" s="139"/>
      <c r="AF85" s="170"/>
      <c r="AG85" s="139"/>
      <c r="AH85" s="170"/>
      <c r="AI85" s="139"/>
      <c r="AJ85" s="170"/>
      <c r="AK85" s="139"/>
      <c r="AL85" s="170"/>
      <c r="AM85" s="139"/>
      <c r="AN85" s="140"/>
      <c r="AO85" s="170"/>
      <c r="AP85" s="139"/>
      <c r="AQ85" s="170"/>
      <c r="AR85" s="139"/>
      <c r="AS85" s="170"/>
      <c r="AT85" s="139"/>
      <c r="AU85" s="170"/>
      <c r="AV85" s="139"/>
      <c r="AW85" s="170"/>
      <c r="AX85" s="139"/>
      <c r="AY85" s="140"/>
      <c r="AZ85" s="170"/>
      <c r="BA85" s="139"/>
      <c r="BB85" s="170"/>
      <c r="BC85" s="139"/>
      <c r="BD85" s="170"/>
      <c r="BE85" s="139"/>
      <c r="BF85" s="170"/>
      <c r="BG85" s="139"/>
      <c r="BH85" s="170"/>
      <c r="BI85" s="139"/>
      <c r="BJ85" s="140"/>
      <c r="BK85" s="170"/>
      <c r="BL85" s="139"/>
      <c r="BM85" s="170"/>
      <c r="BN85" s="139"/>
      <c r="BO85" s="170"/>
      <c r="BP85" s="139"/>
      <c r="BQ85" s="170"/>
      <c r="BR85" s="139"/>
      <c r="BS85" s="170"/>
      <c r="BT85" s="139"/>
      <c r="BU85" s="140"/>
      <c r="BV85" s="372"/>
      <c r="BW85" s="372"/>
      <c r="BX85" s="372"/>
      <c r="BY85" s="372"/>
      <c r="BZ85" s="372"/>
      <c r="CA85" s="342"/>
    </row>
    <row r="86" spans="1:79" ht="15" customHeight="1">
      <c r="C86" s="77" t="s">
        <v>353</v>
      </c>
      <c r="D86" s="700" t="s">
        <v>378</v>
      </c>
      <c r="E86" s="72"/>
      <c r="F86" s="72"/>
      <c r="G86" s="72"/>
      <c r="H86" s="72"/>
      <c r="I86" s="72"/>
      <c r="J86" s="72"/>
      <c r="K86" s="72"/>
      <c r="L86" s="72"/>
      <c r="M86" s="72"/>
      <c r="N86" s="72"/>
      <c r="O86" s="616"/>
      <c r="P86" s="72"/>
      <c r="Q86" s="146"/>
      <c r="R86" s="70">
        <f t="shared" ref="R86:R105" si="236">VLOOKUP(C86,TravelIncrease,2,0)</f>
        <v>1.1000000000000001</v>
      </c>
      <c r="S86" s="609">
        <f>$E86*$P86*$Q86</f>
        <v>0</v>
      </c>
      <c r="T86" s="610"/>
      <c r="U86" s="609">
        <f>$F86*$P86*$Q86*$R86</f>
        <v>0</v>
      </c>
      <c r="V86" s="610"/>
      <c r="W86" s="609">
        <f>$G86*$P86*$Q86*($R86^2)</f>
        <v>0</v>
      </c>
      <c r="X86" s="610"/>
      <c r="Y86" s="609">
        <f>$H86*$P86*$Q86*($R86^3)</f>
        <v>0</v>
      </c>
      <c r="Z86" s="610"/>
      <c r="AA86" s="609">
        <f>$I86*$P86*$Q86*($R86^4)</f>
        <v>0</v>
      </c>
      <c r="AB86" s="610"/>
      <c r="AC86" s="127">
        <f t="shared" ref="AC86:AC105" si="237">SUM(S86+U86+W86+Y86+AA86)</f>
        <v>0</v>
      </c>
      <c r="AD86" s="804"/>
      <c r="AE86" s="805"/>
      <c r="AF86" s="804"/>
      <c r="AG86" s="805"/>
      <c r="AH86" s="804"/>
      <c r="AI86" s="805"/>
      <c r="AJ86" s="804"/>
      <c r="AK86" s="805"/>
      <c r="AL86" s="804"/>
      <c r="AM86" s="805"/>
      <c r="AN86" s="362"/>
      <c r="AO86" s="812"/>
      <c r="AP86" s="813"/>
      <c r="AQ86" s="812"/>
      <c r="AR86" s="813"/>
      <c r="AS86" s="812"/>
      <c r="AT86" s="813"/>
      <c r="AU86" s="812"/>
      <c r="AV86" s="813"/>
      <c r="AW86" s="812"/>
      <c r="AX86" s="813"/>
      <c r="AY86" s="363"/>
      <c r="AZ86" s="820"/>
      <c r="BA86" s="821"/>
      <c r="BB86" s="820"/>
      <c r="BC86" s="821"/>
      <c r="BD86" s="820"/>
      <c r="BE86" s="821"/>
      <c r="BF86" s="820"/>
      <c r="BG86" s="821"/>
      <c r="BH86" s="820"/>
      <c r="BI86" s="821"/>
      <c r="BJ86" s="364"/>
      <c r="BK86" s="849"/>
      <c r="BL86" s="850"/>
      <c r="BM86" s="849"/>
      <c r="BN86" s="850"/>
      <c r="BO86" s="849"/>
      <c r="BP86" s="850"/>
      <c r="BQ86" s="849"/>
      <c r="BR86" s="850"/>
      <c r="BS86" s="849"/>
      <c r="BT86" s="850"/>
      <c r="BU86" s="365"/>
      <c r="BV86" s="339">
        <f t="shared" ref="BV86:BV105" si="238">S86</f>
        <v>0</v>
      </c>
      <c r="BW86" s="339">
        <f t="shared" ref="BW86:BW105" si="239">U86</f>
        <v>0</v>
      </c>
      <c r="BX86" s="339">
        <f t="shared" ref="BX86:BX105" si="240">W86</f>
        <v>0</v>
      </c>
      <c r="BY86" s="339">
        <f t="shared" ref="BY86:BY105" si="241">Y86</f>
        <v>0</v>
      </c>
      <c r="BZ86" s="339">
        <f t="shared" ref="BZ86:BZ105" si="242">AA86</f>
        <v>0</v>
      </c>
      <c r="CA86" s="327">
        <f t="shared" ref="CA86:CA106" si="243">SUM(BV86:BZ86)</f>
        <v>0</v>
      </c>
    </row>
    <row r="87" spans="1:79" ht="15" customHeight="1">
      <c r="C87" s="77" t="s">
        <v>264</v>
      </c>
      <c r="D87" s="700"/>
      <c r="E87" s="72"/>
      <c r="F87" s="72"/>
      <c r="G87" s="72"/>
      <c r="H87" s="72"/>
      <c r="I87" s="72"/>
      <c r="J87" s="72"/>
      <c r="K87" s="72"/>
      <c r="L87" s="72"/>
      <c r="M87" s="72"/>
      <c r="N87" s="72"/>
      <c r="O87" s="616"/>
      <c r="P87" s="72"/>
      <c r="Q87" s="146"/>
      <c r="R87" s="70">
        <f t="shared" si="236"/>
        <v>1</v>
      </c>
      <c r="S87" s="609">
        <f t="shared" ref="S87:S105" si="244">$E87*$P87*$Q87</f>
        <v>0</v>
      </c>
      <c r="T87" s="610"/>
      <c r="U87" s="609">
        <f t="shared" ref="U87:U105" si="245">$F87*$P87*$Q87*$R87</f>
        <v>0</v>
      </c>
      <c r="V87" s="610"/>
      <c r="W87" s="609">
        <f t="shared" ref="W87:W105" si="246">$G87*$P87*$Q87*($R87^2)</f>
        <v>0</v>
      </c>
      <c r="X87" s="610"/>
      <c r="Y87" s="609">
        <f t="shared" ref="Y87:Y105" si="247">$H87*$P87*$Q87*($R87^3)</f>
        <v>0</v>
      </c>
      <c r="Z87" s="610"/>
      <c r="AA87" s="609">
        <f t="shared" ref="AA87:AA105" si="248">$I87*$P87*$Q87*($R87^4)</f>
        <v>0</v>
      </c>
      <c r="AB87" s="610"/>
      <c r="AC87" s="127">
        <f t="shared" si="237"/>
        <v>0</v>
      </c>
      <c r="AD87" s="804"/>
      <c r="AE87" s="805"/>
      <c r="AF87" s="804"/>
      <c r="AG87" s="805"/>
      <c r="AH87" s="804"/>
      <c r="AI87" s="805"/>
      <c r="AJ87" s="804"/>
      <c r="AK87" s="805"/>
      <c r="AL87" s="804"/>
      <c r="AM87" s="805"/>
      <c r="AN87" s="362"/>
      <c r="AO87" s="812"/>
      <c r="AP87" s="813"/>
      <c r="AQ87" s="812"/>
      <c r="AR87" s="813"/>
      <c r="AS87" s="812"/>
      <c r="AT87" s="813"/>
      <c r="AU87" s="812"/>
      <c r="AV87" s="813"/>
      <c r="AW87" s="812"/>
      <c r="AX87" s="813"/>
      <c r="AY87" s="363"/>
      <c r="AZ87" s="820"/>
      <c r="BA87" s="821"/>
      <c r="BB87" s="820"/>
      <c r="BC87" s="821"/>
      <c r="BD87" s="820"/>
      <c r="BE87" s="821"/>
      <c r="BF87" s="820"/>
      <c r="BG87" s="821"/>
      <c r="BH87" s="820"/>
      <c r="BI87" s="821"/>
      <c r="BJ87" s="364"/>
      <c r="BK87" s="849"/>
      <c r="BL87" s="850"/>
      <c r="BM87" s="849"/>
      <c r="BN87" s="850"/>
      <c r="BO87" s="849"/>
      <c r="BP87" s="850"/>
      <c r="BQ87" s="849"/>
      <c r="BR87" s="850"/>
      <c r="BS87" s="849"/>
      <c r="BT87" s="850"/>
      <c r="BU87" s="365"/>
      <c r="BV87" s="339">
        <f t="shared" si="238"/>
        <v>0</v>
      </c>
      <c r="BW87" s="339">
        <f t="shared" si="239"/>
        <v>0</v>
      </c>
      <c r="BX87" s="339">
        <f t="shared" si="240"/>
        <v>0</v>
      </c>
      <c r="BY87" s="339">
        <f t="shared" si="241"/>
        <v>0</v>
      </c>
      <c r="BZ87" s="339">
        <f t="shared" si="242"/>
        <v>0</v>
      </c>
      <c r="CA87" s="327">
        <f t="shared" si="243"/>
        <v>0</v>
      </c>
    </row>
    <row r="88" spans="1:79" ht="15" customHeight="1">
      <c r="C88" s="77" t="s">
        <v>28</v>
      </c>
      <c r="D88" s="700"/>
      <c r="E88" s="72"/>
      <c r="F88" s="72"/>
      <c r="G88" s="72"/>
      <c r="H88" s="72"/>
      <c r="I88" s="72"/>
      <c r="J88" s="72"/>
      <c r="K88" s="72"/>
      <c r="L88" s="72"/>
      <c r="M88" s="72"/>
      <c r="N88" s="72"/>
      <c r="O88" s="616"/>
      <c r="P88" s="72"/>
      <c r="Q88" s="146"/>
      <c r="R88" s="70">
        <f t="shared" si="236"/>
        <v>1</v>
      </c>
      <c r="S88" s="609">
        <f t="shared" si="244"/>
        <v>0</v>
      </c>
      <c r="T88" s="610"/>
      <c r="U88" s="609">
        <f t="shared" si="245"/>
        <v>0</v>
      </c>
      <c r="V88" s="610"/>
      <c r="W88" s="609">
        <f t="shared" si="246"/>
        <v>0</v>
      </c>
      <c r="X88" s="610"/>
      <c r="Y88" s="609">
        <f t="shared" si="247"/>
        <v>0</v>
      </c>
      <c r="Z88" s="610"/>
      <c r="AA88" s="609">
        <f t="shared" si="248"/>
        <v>0</v>
      </c>
      <c r="AB88" s="610"/>
      <c r="AC88" s="127">
        <f t="shared" si="237"/>
        <v>0</v>
      </c>
      <c r="AD88" s="804"/>
      <c r="AE88" s="805"/>
      <c r="AF88" s="804"/>
      <c r="AG88" s="805"/>
      <c r="AH88" s="804"/>
      <c r="AI88" s="805"/>
      <c r="AJ88" s="804"/>
      <c r="AK88" s="805"/>
      <c r="AL88" s="804"/>
      <c r="AM88" s="805"/>
      <c r="AN88" s="362"/>
      <c r="AO88" s="812"/>
      <c r="AP88" s="813"/>
      <c r="AQ88" s="812"/>
      <c r="AR88" s="813"/>
      <c r="AS88" s="812"/>
      <c r="AT88" s="813"/>
      <c r="AU88" s="812"/>
      <c r="AV88" s="813"/>
      <c r="AW88" s="812"/>
      <c r="AX88" s="813"/>
      <c r="AY88" s="363"/>
      <c r="AZ88" s="820"/>
      <c r="BA88" s="821"/>
      <c r="BB88" s="820"/>
      <c r="BC88" s="821"/>
      <c r="BD88" s="820"/>
      <c r="BE88" s="821"/>
      <c r="BF88" s="820"/>
      <c r="BG88" s="821"/>
      <c r="BH88" s="820"/>
      <c r="BI88" s="821"/>
      <c r="BJ88" s="364"/>
      <c r="BK88" s="849"/>
      <c r="BL88" s="850"/>
      <c r="BM88" s="849"/>
      <c r="BN88" s="850"/>
      <c r="BO88" s="849"/>
      <c r="BP88" s="850"/>
      <c r="BQ88" s="849"/>
      <c r="BR88" s="850"/>
      <c r="BS88" s="849"/>
      <c r="BT88" s="850"/>
      <c r="BU88" s="365"/>
      <c r="BV88" s="339">
        <f t="shared" si="238"/>
        <v>0</v>
      </c>
      <c r="BW88" s="339">
        <f t="shared" si="239"/>
        <v>0</v>
      </c>
      <c r="BX88" s="339">
        <f t="shared" si="240"/>
        <v>0</v>
      </c>
      <c r="BY88" s="339">
        <f t="shared" si="241"/>
        <v>0</v>
      </c>
      <c r="BZ88" s="339">
        <f t="shared" si="242"/>
        <v>0</v>
      </c>
      <c r="CA88" s="327">
        <f t="shared" si="243"/>
        <v>0</v>
      </c>
    </row>
    <row r="89" spans="1:79" ht="15" customHeight="1">
      <c r="C89" s="77" t="s">
        <v>54</v>
      </c>
      <c r="D89" s="700"/>
      <c r="E89" s="72"/>
      <c r="F89" s="72"/>
      <c r="G89" s="72"/>
      <c r="H89" s="72"/>
      <c r="I89" s="72"/>
      <c r="J89" s="72"/>
      <c r="K89" s="72"/>
      <c r="L89" s="72"/>
      <c r="M89" s="72"/>
      <c r="N89" s="72"/>
      <c r="O89" s="616"/>
      <c r="P89" s="72"/>
      <c r="Q89" s="146"/>
      <c r="R89" s="70">
        <f t="shared" si="236"/>
        <v>1.1000000000000001</v>
      </c>
      <c r="S89" s="609">
        <f t="shared" si="244"/>
        <v>0</v>
      </c>
      <c r="T89" s="610"/>
      <c r="U89" s="609">
        <f t="shared" si="245"/>
        <v>0</v>
      </c>
      <c r="V89" s="610"/>
      <c r="W89" s="609">
        <f t="shared" si="246"/>
        <v>0</v>
      </c>
      <c r="X89" s="610"/>
      <c r="Y89" s="609">
        <f t="shared" si="247"/>
        <v>0</v>
      </c>
      <c r="Z89" s="610"/>
      <c r="AA89" s="609">
        <f t="shared" si="248"/>
        <v>0</v>
      </c>
      <c r="AB89" s="610"/>
      <c r="AC89" s="127">
        <f t="shared" si="237"/>
        <v>0</v>
      </c>
      <c r="AD89" s="804"/>
      <c r="AE89" s="805"/>
      <c r="AF89" s="804"/>
      <c r="AG89" s="805"/>
      <c r="AH89" s="804"/>
      <c r="AI89" s="805"/>
      <c r="AJ89" s="804"/>
      <c r="AK89" s="805"/>
      <c r="AL89" s="804"/>
      <c r="AM89" s="805"/>
      <c r="AN89" s="362"/>
      <c r="AO89" s="812"/>
      <c r="AP89" s="813"/>
      <c r="AQ89" s="812"/>
      <c r="AR89" s="813"/>
      <c r="AS89" s="812"/>
      <c r="AT89" s="813"/>
      <c r="AU89" s="812"/>
      <c r="AV89" s="813"/>
      <c r="AW89" s="812"/>
      <c r="AX89" s="813"/>
      <c r="AY89" s="363"/>
      <c r="AZ89" s="820"/>
      <c r="BA89" s="821"/>
      <c r="BB89" s="820"/>
      <c r="BC89" s="821"/>
      <c r="BD89" s="820"/>
      <c r="BE89" s="821"/>
      <c r="BF89" s="820"/>
      <c r="BG89" s="821"/>
      <c r="BH89" s="820"/>
      <c r="BI89" s="821"/>
      <c r="BJ89" s="364"/>
      <c r="BK89" s="849"/>
      <c r="BL89" s="850"/>
      <c r="BM89" s="849"/>
      <c r="BN89" s="850"/>
      <c r="BO89" s="849"/>
      <c r="BP89" s="850"/>
      <c r="BQ89" s="849"/>
      <c r="BR89" s="850"/>
      <c r="BS89" s="849"/>
      <c r="BT89" s="850"/>
      <c r="BU89" s="365"/>
      <c r="BV89" s="339">
        <f t="shared" si="238"/>
        <v>0</v>
      </c>
      <c r="BW89" s="339">
        <f t="shared" si="239"/>
        <v>0</v>
      </c>
      <c r="BX89" s="339">
        <f t="shared" si="240"/>
        <v>0</v>
      </c>
      <c r="BY89" s="339">
        <f t="shared" si="241"/>
        <v>0</v>
      </c>
      <c r="BZ89" s="339">
        <f t="shared" si="242"/>
        <v>0</v>
      </c>
      <c r="CA89" s="327">
        <f t="shared" si="243"/>
        <v>0</v>
      </c>
    </row>
    <row r="90" spans="1:79" ht="15" customHeight="1">
      <c r="C90" s="77" t="s">
        <v>353</v>
      </c>
      <c r="D90" s="700" t="s">
        <v>378</v>
      </c>
      <c r="E90" s="72"/>
      <c r="F90" s="72"/>
      <c r="G90" s="72"/>
      <c r="H90" s="72"/>
      <c r="I90" s="72"/>
      <c r="J90" s="72"/>
      <c r="K90" s="72"/>
      <c r="L90" s="72"/>
      <c r="M90" s="72"/>
      <c r="N90" s="72"/>
      <c r="O90" s="616"/>
      <c r="P90" s="72"/>
      <c r="Q90" s="146"/>
      <c r="R90" s="70">
        <f t="shared" si="236"/>
        <v>1.1000000000000001</v>
      </c>
      <c r="S90" s="609">
        <f t="shared" si="244"/>
        <v>0</v>
      </c>
      <c r="T90" s="610"/>
      <c r="U90" s="609">
        <f t="shared" si="245"/>
        <v>0</v>
      </c>
      <c r="V90" s="610"/>
      <c r="W90" s="609">
        <f t="shared" si="246"/>
        <v>0</v>
      </c>
      <c r="X90" s="610"/>
      <c r="Y90" s="609">
        <f t="shared" si="247"/>
        <v>0</v>
      </c>
      <c r="Z90" s="610"/>
      <c r="AA90" s="609">
        <f t="shared" si="248"/>
        <v>0</v>
      </c>
      <c r="AB90" s="610"/>
      <c r="AC90" s="127">
        <f t="shared" si="237"/>
        <v>0</v>
      </c>
      <c r="AD90" s="804"/>
      <c r="AE90" s="805"/>
      <c r="AF90" s="804"/>
      <c r="AG90" s="805"/>
      <c r="AH90" s="804"/>
      <c r="AI90" s="805"/>
      <c r="AJ90" s="804"/>
      <c r="AK90" s="805"/>
      <c r="AL90" s="804"/>
      <c r="AM90" s="805"/>
      <c r="AN90" s="362"/>
      <c r="AO90" s="812"/>
      <c r="AP90" s="813"/>
      <c r="AQ90" s="812"/>
      <c r="AR90" s="813"/>
      <c r="AS90" s="812"/>
      <c r="AT90" s="813"/>
      <c r="AU90" s="812"/>
      <c r="AV90" s="813"/>
      <c r="AW90" s="812"/>
      <c r="AX90" s="813"/>
      <c r="AY90" s="363"/>
      <c r="AZ90" s="820"/>
      <c r="BA90" s="821"/>
      <c r="BB90" s="820"/>
      <c r="BC90" s="821"/>
      <c r="BD90" s="820"/>
      <c r="BE90" s="821"/>
      <c r="BF90" s="820"/>
      <c r="BG90" s="821"/>
      <c r="BH90" s="820"/>
      <c r="BI90" s="821"/>
      <c r="BJ90" s="364"/>
      <c r="BK90" s="849"/>
      <c r="BL90" s="850"/>
      <c r="BM90" s="849"/>
      <c r="BN90" s="850"/>
      <c r="BO90" s="849"/>
      <c r="BP90" s="850"/>
      <c r="BQ90" s="849"/>
      <c r="BR90" s="850"/>
      <c r="BS90" s="849"/>
      <c r="BT90" s="850"/>
      <c r="BU90" s="365"/>
      <c r="BV90" s="339">
        <f t="shared" si="238"/>
        <v>0</v>
      </c>
      <c r="BW90" s="339">
        <f t="shared" si="239"/>
        <v>0</v>
      </c>
      <c r="BX90" s="339">
        <f t="shared" si="240"/>
        <v>0</v>
      </c>
      <c r="BY90" s="339">
        <f t="shared" si="241"/>
        <v>0</v>
      </c>
      <c r="BZ90" s="339">
        <f t="shared" si="242"/>
        <v>0</v>
      </c>
      <c r="CA90" s="327">
        <f t="shared" si="243"/>
        <v>0</v>
      </c>
    </row>
    <row r="91" spans="1:79" ht="15" customHeight="1">
      <c r="C91" s="77" t="s">
        <v>264</v>
      </c>
      <c r="D91" s="700"/>
      <c r="E91" s="72"/>
      <c r="F91" s="72"/>
      <c r="G91" s="72"/>
      <c r="H91" s="72"/>
      <c r="I91" s="72"/>
      <c r="J91" s="72"/>
      <c r="K91" s="72"/>
      <c r="L91" s="72"/>
      <c r="M91" s="72"/>
      <c r="N91" s="72"/>
      <c r="O91" s="616"/>
      <c r="P91" s="72"/>
      <c r="Q91" s="146"/>
      <c r="R91" s="70">
        <f t="shared" si="236"/>
        <v>1</v>
      </c>
      <c r="S91" s="609">
        <f t="shared" si="244"/>
        <v>0</v>
      </c>
      <c r="T91" s="610"/>
      <c r="U91" s="609">
        <f t="shared" si="245"/>
        <v>0</v>
      </c>
      <c r="V91" s="610"/>
      <c r="W91" s="609">
        <f t="shared" si="246"/>
        <v>0</v>
      </c>
      <c r="X91" s="610"/>
      <c r="Y91" s="609">
        <f t="shared" si="247"/>
        <v>0</v>
      </c>
      <c r="Z91" s="610"/>
      <c r="AA91" s="609">
        <f t="shared" si="248"/>
        <v>0</v>
      </c>
      <c r="AB91" s="610"/>
      <c r="AC91" s="127">
        <f t="shared" si="237"/>
        <v>0</v>
      </c>
      <c r="AD91" s="804"/>
      <c r="AE91" s="805"/>
      <c r="AF91" s="804"/>
      <c r="AG91" s="805"/>
      <c r="AH91" s="804"/>
      <c r="AI91" s="805"/>
      <c r="AJ91" s="804"/>
      <c r="AK91" s="805"/>
      <c r="AL91" s="804"/>
      <c r="AM91" s="805"/>
      <c r="AN91" s="362"/>
      <c r="AO91" s="812"/>
      <c r="AP91" s="813"/>
      <c r="AQ91" s="812"/>
      <c r="AR91" s="813"/>
      <c r="AS91" s="812"/>
      <c r="AT91" s="813"/>
      <c r="AU91" s="812"/>
      <c r="AV91" s="813"/>
      <c r="AW91" s="812"/>
      <c r="AX91" s="813"/>
      <c r="AY91" s="363"/>
      <c r="AZ91" s="820"/>
      <c r="BA91" s="821"/>
      <c r="BB91" s="820"/>
      <c r="BC91" s="821"/>
      <c r="BD91" s="820"/>
      <c r="BE91" s="821"/>
      <c r="BF91" s="820"/>
      <c r="BG91" s="821"/>
      <c r="BH91" s="820"/>
      <c r="BI91" s="821"/>
      <c r="BJ91" s="364"/>
      <c r="BK91" s="849"/>
      <c r="BL91" s="850"/>
      <c r="BM91" s="849"/>
      <c r="BN91" s="850"/>
      <c r="BO91" s="849"/>
      <c r="BP91" s="850"/>
      <c r="BQ91" s="849"/>
      <c r="BR91" s="850"/>
      <c r="BS91" s="849"/>
      <c r="BT91" s="850"/>
      <c r="BU91" s="365"/>
      <c r="BV91" s="339">
        <f t="shared" si="238"/>
        <v>0</v>
      </c>
      <c r="BW91" s="339">
        <f t="shared" si="239"/>
        <v>0</v>
      </c>
      <c r="BX91" s="339">
        <f t="shared" si="240"/>
        <v>0</v>
      </c>
      <c r="BY91" s="339">
        <f t="shared" si="241"/>
        <v>0</v>
      </c>
      <c r="BZ91" s="339">
        <f t="shared" si="242"/>
        <v>0</v>
      </c>
      <c r="CA91" s="327">
        <f t="shared" si="243"/>
        <v>0</v>
      </c>
    </row>
    <row r="92" spans="1:79" ht="15" customHeight="1">
      <c r="C92" s="77" t="s">
        <v>28</v>
      </c>
      <c r="D92" s="700"/>
      <c r="E92" s="72"/>
      <c r="F92" s="72"/>
      <c r="G92" s="72"/>
      <c r="H92" s="72"/>
      <c r="I92" s="72"/>
      <c r="J92" s="72"/>
      <c r="K92" s="72"/>
      <c r="L92" s="72"/>
      <c r="M92" s="72"/>
      <c r="N92" s="72"/>
      <c r="O92" s="616"/>
      <c r="P92" s="72"/>
      <c r="Q92" s="146"/>
      <c r="R92" s="70">
        <f t="shared" si="236"/>
        <v>1</v>
      </c>
      <c r="S92" s="609">
        <f t="shared" si="244"/>
        <v>0</v>
      </c>
      <c r="T92" s="610"/>
      <c r="U92" s="609">
        <f t="shared" si="245"/>
        <v>0</v>
      </c>
      <c r="V92" s="610"/>
      <c r="W92" s="609">
        <f t="shared" si="246"/>
        <v>0</v>
      </c>
      <c r="X92" s="610"/>
      <c r="Y92" s="609">
        <f t="shared" si="247"/>
        <v>0</v>
      </c>
      <c r="Z92" s="610"/>
      <c r="AA92" s="609">
        <f t="shared" si="248"/>
        <v>0</v>
      </c>
      <c r="AB92" s="610"/>
      <c r="AC92" s="127">
        <f t="shared" si="237"/>
        <v>0</v>
      </c>
      <c r="AD92" s="804"/>
      <c r="AE92" s="805"/>
      <c r="AF92" s="804"/>
      <c r="AG92" s="805"/>
      <c r="AH92" s="804"/>
      <c r="AI92" s="805"/>
      <c r="AJ92" s="804"/>
      <c r="AK92" s="805"/>
      <c r="AL92" s="804"/>
      <c r="AM92" s="805"/>
      <c r="AN92" s="362"/>
      <c r="AO92" s="812"/>
      <c r="AP92" s="813"/>
      <c r="AQ92" s="812"/>
      <c r="AR92" s="813"/>
      <c r="AS92" s="812"/>
      <c r="AT92" s="813"/>
      <c r="AU92" s="812"/>
      <c r="AV92" s="813"/>
      <c r="AW92" s="812"/>
      <c r="AX92" s="813"/>
      <c r="AY92" s="363"/>
      <c r="AZ92" s="820"/>
      <c r="BA92" s="821"/>
      <c r="BB92" s="820"/>
      <c r="BC92" s="821"/>
      <c r="BD92" s="820"/>
      <c r="BE92" s="821"/>
      <c r="BF92" s="820"/>
      <c r="BG92" s="821"/>
      <c r="BH92" s="820"/>
      <c r="BI92" s="821"/>
      <c r="BJ92" s="364"/>
      <c r="BK92" s="849"/>
      <c r="BL92" s="850"/>
      <c r="BM92" s="849"/>
      <c r="BN92" s="850"/>
      <c r="BO92" s="849"/>
      <c r="BP92" s="850"/>
      <c r="BQ92" s="849"/>
      <c r="BR92" s="850"/>
      <c r="BS92" s="849"/>
      <c r="BT92" s="850"/>
      <c r="BU92" s="365"/>
      <c r="BV92" s="339">
        <f t="shared" si="238"/>
        <v>0</v>
      </c>
      <c r="BW92" s="339">
        <f t="shared" si="239"/>
        <v>0</v>
      </c>
      <c r="BX92" s="339">
        <f t="shared" si="240"/>
        <v>0</v>
      </c>
      <c r="BY92" s="339">
        <f t="shared" si="241"/>
        <v>0</v>
      </c>
      <c r="BZ92" s="339">
        <f t="shared" si="242"/>
        <v>0</v>
      </c>
      <c r="CA92" s="327">
        <f t="shared" si="243"/>
        <v>0</v>
      </c>
    </row>
    <row r="93" spans="1:79" ht="15" customHeight="1">
      <c r="C93" s="77" t="s">
        <v>54</v>
      </c>
      <c r="D93" s="700"/>
      <c r="E93" s="72"/>
      <c r="F93" s="72"/>
      <c r="G93" s="72"/>
      <c r="H93" s="72"/>
      <c r="I93" s="72"/>
      <c r="J93" s="72"/>
      <c r="K93" s="72"/>
      <c r="L93" s="72"/>
      <c r="M93" s="72"/>
      <c r="N93" s="72"/>
      <c r="O93" s="616"/>
      <c r="P93" s="72"/>
      <c r="Q93" s="146"/>
      <c r="R93" s="70">
        <f t="shared" si="236"/>
        <v>1.1000000000000001</v>
      </c>
      <c r="S93" s="609">
        <f t="shared" si="244"/>
        <v>0</v>
      </c>
      <c r="T93" s="610"/>
      <c r="U93" s="609">
        <f t="shared" si="245"/>
        <v>0</v>
      </c>
      <c r="V93" s="610"/>
      <c r="W93" s="609">
        <f t="shared" si="246"/>
        <v>0</v>
      </c>
      <c r="X93" s="610"/>
      <c r="Y93" s="609">
        <f t="shared" si="247"/>
        <v>0</v>
      </c>
      <c r="Z93" s="610"/>
      <c r="AA93" s="609">
        <f t="shared" si="248"/>
        <v>0</v>
      </c>
      <c r="AB93" s="610"/>
      <c r="AC93" s="127">
        <f t="shared" si="237"/>
        <v>0</v>
      </c>
      <c r="AD93" s="804"/>
      <c r="AE93" s="805"/>
      <c r="AF93" s="804"/>
      <c r="AG93" s="805"/>
      <c r="AH93" s="804"/>
      <c r="AI93" s="805"/>
      <c r="AJ93" s="804"/>
      <c r="AK93" s="805"/>
      <c r="AL93" s="804"/>
      <c r="AM93" s="805"/>
      <c r="AN93" s="362"/>
      <c r="AO93" s="812"/>
      <c r="AP93" s="813"/>
      <c r="AQ93" s="812"/>
      <c r="AR93" s="813"/>
      <c r="AS93" s="812"/>
      <c r="AT93" s="813"/>
      <c r="AU93" s="812"/>
      <c r="AV93" s="813"/>
      <c r="AW93" s="812"/>
      <c r="AX93" s="813"/>
      <c r="AY93" s="363"/>
      <c r="AZ93" s="820"/>
      <c r="BA93" s="821"/>
      <c r="BB93" s="820"/>
      <c r="BC93" s="821"/>
      <c r="BD93" s="820"/>
      <c r="BE93" s="821"/>
      <c r="BF93" s="820"/>
      <c r="BG93" s="821"/>
      <c r="BH93" s="820"/>
      <c r="BI93" s="821"/>
      <c r="BJ93" s="364"/>
      <c r="BK93" s="849"/>
      <c r="BL93" s="850"/>
      <c r="BM93" s="849"/>
      <c r="BN93" s="850"/>
      <c r="BO93" s="849"/>
      <c r="BP93" s="850"/>
      <c r="BQ93" s="849"/>
      <c r="BR93" s="850"/>
      <c r="BS93" s="849"/>
      <c r="BT93" s="850"/>
      <c r="BU93" s="365"/>
      <c r="BV93" s="339">
        <f t="shared" si="238"/>
        <v>0</v>
      </c>
      <c r="BW93" s="339">
        <f t="shared" si="239"/>
        <v>0</v>
      </c>
      <c r="BX93" s="339">
        <f t="shared" si="240"/>
        <v>0</v>
      </c>
      <c r="BY93" s="339">
        <f t="shared" si="241"/>
        <v>0</v>
      </c>
      <c r="BZ93" s="339">
        <f t="shared" si="242"/>
        <v>0</v>
      </c>
      <c r="CA93" s="327">
        <f t="shared" si="243"/>
        <v>0</v>
      </c>
    </row>
    <row r="94" spans="1:79" ht="15" customHeight="1">
      <c r="C94" s="77" t="s">
        <v>353</v>
      </c>
      <c r="D94" s="700" t="s">
        <v>378</v>
      </c>
      <c r="E94" s="72"/>
      <c r="F94" s="72"/>
      <c r="G94" s="72"/>
      <c r="H94" s="72"/>
      <c r="I94" s="72"/>
      <c r="J94" s="72"/>
      <c r="K94" s="72"/>
      <c r="L94" s="72"/>
      <c r="M94" s="72"/>
      <c r="N94" s="72"/>
      <c r="O94" s="616"/>
      <c r="P94" s="72"/>
      <c r="Q94" s="146"/>
      <c r="R94" s="70">
        <f t="shared" si="236"/>
        <v>1.1000000000000001</v>
      </c>
      <c r="S94" s="609">
        <f t="shared" si="244"/>
        <v>0</v>
      </c>
      <c r="T94" s="610"/>
      <c r="U94" s="609">
        <f t="shared" si="245"/>
        <v>0</v>
      </c>
      <c r="V94" s="610"/>
      <c r="W94" s="609">
        <f t="shared" si="246"/>
        <v>0</v>
      </c>
      <c r="X94" s="610"/>
      <c r="Y94" s="609">
        <f t="shared" si="247"/>
        <v>0</v>
      </c>
      <c r="Z94" s="610"/>
      <c r="AA94" s="609">
        <f t="shared" si="248"/>
        <v>0</v>
      </c>
      <c r="AB94" s="610"/>
      <c r="AC94" s="127">
        <f t="shared" si="237"/>
        <v>0</v>
      </c>
      <c r="AD94" s="804"/>
      <c r="AE94" s="805"/>
      <c r="AF94" s="804"/>
      <c r="AG94" s="805"/>
      <c r="AH94" s="804"/>
      <c r="AI94" s="805"/>
      <c r="AJ94" s="804"/>
      <c r="AK94" s="805"/>
      <c r="AL94" s="804"/>
      <c r="AM94" s="805"/>
      <c r="AN94" s="362"/>
      <c r="AO94" s="812"/>
      <c r="AP94" s="813"/>
      <c r="AQ94" s="812"/>
      <c r="AR94" s="813"/>
      <c r="AS94" s="812"/>
      <c r="AT94" s="813"/>
      <c r="AU94" s="812"/>
      <c r="AV94" s="813"/>
      <c r="AW94" s="812"/>
      <c r="AX94" s="813"/>
      <c r="AY94" s="363"/>
      <c r="AZ94" s="820"/>
      <c r="BA94" s="821"/>
      <c r="BB94" s="820"/>
      <c r="BC94" s="821"/>
      <c r="BD94" s="820"/>
      <c r="BE94" s="821"/>
      <c r="BF94" s="820"/>
      <c r="BG94" s="821"/>
      <c r="BH94" s="820"/>
      <c r="BI94" s="821"/>
      <c r="BJ94" s="364"/>
      <c r="BK94" s="849"/>
      <c r="BL94" s="850"/>
      <c r="BM94" s="849"/>
      <c r="BN94" s="850"/>
      <c r="BO94" s="849"/>
      <c r="BP94" s="850"/>
      <c r="BQ94" s="849"/>
      <c r="BR94" s="850"/>
      <c r="BS94" s="849"/>
      <c r="BT94" s="850"/>
      <c r="BU94" s="365"/>
      <c r="BV94" s="339">
        <f t="shared" si="238"/>
        <v>0</v>
      </c>
      <c r="BW94" s="339">
        <f t="shared" si="239"/>
        <v>0</v>
      </c>
      <c r="BX94" s="339">
        <f t="shared" si="240"/>
        <v>0</v>
      </c>
      <c r="BY94" s="339">
        <f t="shared" si="241"/>
        <v>0</v>
      </c>
      <c r="BZ94" s="339">
        <f t="shared" si="242"/>
        <v>0</v>
      </c>
      <c r="CA94" s="327">
        <f t="shared" si="243"/>
        <v>0</v>
      </c>
    </row>
    <row r="95" spans="1:79" ht="15" customHeight="1">
      <c r="C95" s="77" t="s">
        <v>264</v>
      </c>
      <c r="D95" s="700"/>
      <c r="E95" s="72"/>
      <c r="F95" s="72"/>
      <c r="G95" s="72"/>
      <c r="H95" s="72"/>
      <c r="I95" s="72"/>
      <c r="J95" s="72"/>
      <c r="K95" s="72"/>
      <c r="L95" s="72"/>
      <c r="M95" s="72"/>
      <c r="N95" s="72"/>
      <c r="O95" s="616"/>
      <c r="P95" s="72"/>
      <c r="Q95" s="146"/>
      <c r="R95" s="70">
        <f t="shared" si="236"/>
        <v>1</v>
      </c>
      <c r="S95" s="609">
        <f t="shared" si="244"/>
        <v>0</v>
      </c>
      <c r="T95" s="610"/>
      <c r="U95" s="609">
        <f t="shared" si="245"/>
        <v>0</v>
      </c>
      <c r="V95" s="610"/>
      <c r="W95" s="609">
        <f t="shared" si="246"/>
        <v>0</v>
      </c>
      <c r="X95" s="610"/>
      <c r="Y95" s="609">
        <f t="shared" si="247"/>
        <v>0</v>
      </c>
      <c r="Z95" s="610"/>
      <c r="AA95" s="609">
        <f t="shared" si="248"/>
        <v>0</v>
      </c>
      <c r="AB95" s="610"/>
      <c r="AC95" s="127">
        <f t="shared" si="237"/>
        <v>0</v>
      </c>
      <c r="AD95" s="804"/>
      <c r="AE95" s="805"/>
      <c r="AF95" s="804"/>
      <c r="AG95" s="805"/>
      <c r="AH95" s="804"/>
      <c r="AI95" s="805"/>
      <c r="AJ95" s="804"/>
      <c r="AK95" s="805"/>
      <c r="AL95" s="804"/>
      <c r="AM95" s="805"/>
      <c r="AN95" s="362"/>
      <c r="AO95" s="812"/>
      <c r="AP95" s="813"/>
      <c r="AQ95" s="812"/>
      <c r="AR95" s="813"/>
      <c r="AS95" s="812"/>
      <c r="AT95" s="813"/>
      <c r="AU95" s="812"/>
      <c r="AV95" s="813"/>
      <c r="AW95" s="812"/>
      <c r="AX95" s="813"/>
      <c r="AY95" s="363"/>
      <c r="AZ95" s="820"/>
      <c r="BA95" s="821"/>
      <c r="BB95" s="820"/>
      <c r="BC95" s="821"/>
      <c r="BD95" s="820"/>
      <c r="BE95" s="821"/>
      <c r="BF95" s="820"/>
      <c r="BG95" s="821"/>
      <c r="BH95" s="820"/>
      <c r="BI95" s="821"/>
      <c r="BJ95" s="364"/>
      <c r="BK95" s="849"/>
      <c r="BL95" s="850"/>
      <c r="BM95" s="849"/>
      <c r="BN95" s="850"/>
      <c r="BO95" s="849"/>
      <c r="BP95" s="850"/>
      <c r="BQ95" s="849"/>
      <c r="BR95" s="850"/>
      <c r="BS95" s="849"/>
      <c r="BT95" s="850"/>
      <c r="BU95" s="365"/>
      <c r="BV95" s="339">
        <f t="shared" si="238"/>
        <v>0</v>
      </c>
      <c r="BW95" s="339">
        <f t="shared" si="239"/>
        <v>0</v>
      </c>
      <c r="BX95" s="339">
        <f t="shared" si="240"/>
        <v>0</v>
      </c>
      <c r="BY95" s="339">
        <f t="shared" si="241"/>
        <v>0</v>
      </c>
      <c r="BZ95" s="339">
        <f t="shared" si="242"/>
        <v>0</v>
      </c>
      <c r="CA95" s="327">
        <f t="shared" si="243"/>
        <v>0</v>
      </c>
    </row>
    <row r="96" spans="1:79" ht="15" customHeight="1">
      <c r="C96" s="77" t="s">
        <v>28</v>
      </c>
      <c r="D96" s="700"/>
      <c r="E96" s="72"/>
      <c r="F96" s="72"/>
      <c r="G96" s="72"/>
      <c r="H96" s="72"/>
      <c r="I96" s="72"/>
      <c r="J96" s="72"/>
      <c r="K96" s="72"/>
      <c r="L96" s="72"/>
      <c r="M96" s="72"/>
      <c r="N96" s="72"/>
      <c r="O96" s="616"/>
      <c r="P96" s="72"/>
      <c r="Q96" s="146"/>
      <c r="R96" s="70">
        <f t="shared" si="236"/>
        <v>1</v>
      </c>
      <c r="S96" s="609">
        <f t="shared" si="244"/>
        <v>0</v>
      </c>
      <c r="T96" s="610"/>
      <c r="U96" s="609">
        <f t="shared" si="245"/>
        <v>0</v>
      </c>
      <c r="V96" s="610"/>
      <c r="W96" s="609">
        <f t="shared" si="246"/>
        <v>0</v>
      </c>
      <c r="X96" s="610"/>
      <c r="Y96" s="609">
        <f t="shared" si="247"/>
        <v>0</v>
      </c>
      <c r="Z96" s="610"/>
      <c r="AA96" s="609">
        <f t="shared" si="248"/>
        <v>0</v>
      </c>
      <c r="AB96" s="610"/>
      <c r="AC96" s="127">
        <f t="shared" si="237"/>
        <v>0</v>
      </c>
      <c r="AD96" s="804"/>
      <c r="AE96" s="805"/>
      <c r="AF96" s="804"/>
      <c r="AG96" s="805"/>
      <c r="AH96" s="804"/>
      <c r="AI96" s="805"/>
      <c r="AJ96" s="804"/>
      <c r="AK96" s="805"/>
      <c r="AL96" s="804"/>
      <c r="AM96" s="805"/>
      <c r="AN96" s="362"/>
      <c r="AO96" s="812"/>
      <c r="AP96" s="813"/>
      <c r="AQ96" s="812"/>
      <c r="AR96" s="813"/>
      <c r="AS96" s="812"/>
      <c r="AT96" s="813"/>
      <c r="AU96" s="812"/>
      <c r="AV96" s="813"/>
      <c r="AW96" s="812"/>
      <c r="AX96" s="813"/>
      <c r="AY96" s="363"/>
      <c r="AZ96" s="820"/>
      <c r="BA96" s="821"/>
      <c r="BB96" s="820"/>
      <c r="BC96" s="821"/>
      <c r="BD96" s="820"/>
      <c r="BE96" s="821"/>
      <c r="BF96" s="820"/>
      <c r="BG96" s="821"/>
      <c r="BH96" s="820"/>
      <c r="BI96" s="821"/>
      <c r="BJ96" s="364"/>
      <c r="BK96" s="849"/>
      <c r="BL96" s="850"/>
      <c r="BM96" s="849"/>
      <c r="BN96" s="850"/>
      <c r="BO96" s="849"/>
      <c r="BP96" s="850"/>
      <c r="BQ96" s="849"/>
      <c r="BR96" s="850"/>
      <c r="BS96" s="849"/>
      <c r="BT96" s="850"/>
      <c r="BU96" s="365"/>
      <c r="BV96" s="339">
        <f t="shared" si="238"/>
        <v>0</v>
      </c>
      <c r="BW96" s="339">
        <f t="shared" si="239"/>
        <v>0</v>
      </c>
      <c r="BX96" s="339">
        <f t="shared" si="240"/>
        <v>0</v>
      </c>
      <c r="BY96" s="339">
        <f t="shared" si="241"/>
        <v>0</v>
      </c>
      <c r="BZ96" s="339">
        <f t="shared" si="242"/>
        <v>0</v>
      </c>
      <c r="CA96" s="327">
        <f t="shared" si="243"/>
        <v>0</v>
      </c>
    </row>
    <row r="97" spans="1:79" ht="15" customHeight="1">
      <c r="C97" s="77" t="s">
        <v>54</v>
      </c>
      <c r="D97" s="700"/>
      <c r="E97" s="72"/>
      <c r="F97" s="72"/>
      <c r="G97" s="72"/>
      <c r="H97" s="72"/>
      <c r="I97" s="72"/>
      <c r="J97" s="72"/>
      <c r="K97" s="72"/>
      <c r="L97" s="72"/>
      <c r="M97" s="72"/>
      <c r="N97" s="72"/>
      <c r="O97" s="616"/>
      <c r="P97" s="72"/>
      <c r="Q97" s="146"/>
      <c r="R97" s="70">
        <f t="shared" si="236"/>
        <v>1.1000000000000001</v>
      </c>
      <c r="S97" s="609">
        <f t="shared" si="244"/>
        <v>0</v>
      </c>
      <c r="T97" s="610"/>
      <c r="U97" s="609">
        <f t="shared" si="245"/>
        <v>0</v>
      </c>
      <c r="V97" s="610"/>
      <c r="W97" s="609">
        <f t="shared" si="246"/>
        <v>0</v>
      </c>
      <c r="X97" s="610"/>
      <c r="Y97" s="609">
        <f t="shared" si="247"/>
        <v>0</v>
      </c>
      <c r="Z97" s="610"/>
      <c r="AA97" s="609">
        <f t="shared" si="248"/>
        <v>0</v>
      </c>
      <c r="AB97" s="610"/>
      <c r="AC97" s="127">
        <f t="shared" si="237"/>
        <v>0</v>
      </c>
      <c r="AD97" s="804"/>
      <c r="AE97" s="805"/>
      <c r="AF97" s="804"/>
      <c r="AG97" s="805"/>
      <c r="AH97" s="804"/>
      <c r="AI97" s="805"/>
      <c r="AJ97" s="804"/>
      <c r="AK97" s="805"/>
      <c r="AL97" s="804"/>
      <c r="AM97" s="805"/>
      <c r="AN97" s="362"/>
      <c r="AO97" s="812"/>
      <c r="AP97" s="813"/>
      <c r="AQ97" s="812"/>
      <c r="AR97" s="813"/>
      <c r="AS97" s="812"/>
      <c r="AT97" s="813"/>
      <c r="AU97" s="812"/>
      <c r="AV97" s="813"/>
      <c r="AW97" s="812"/>
      <c r="AX97" s="813"/>
      <c r="AY97" s="363"/>
      <c r="AZ97" s="820"/>
      <c r="BA97" s="821"/>
      <c r="BB97" s="820"/>
      <c r="BC97" s="821"/>
      <c r="BD97" s="820"/>
      <c r="BE97" s="821"/>
      <c r="BF97" s="820"/>
      <c r="BG97" s="821"/>
      <c r="BH97" s="820"/>
      <c r="BI97" s="821"/>
      <c r="BJ97" s="364"/>
      <c r="BK97" s="849"/>
      <c r="BL97" s="850"/>
      <c r="BM97" s="849"/>
      <c r="BN97" s="850"/>
      <c r="BO97" s="849"/>
      <c r="BP97" s="850"/>
      <c r="BQ97" s="849"/>
      <c r="BR97" s="850"/>
      <c r="BS97" s="849"/>
      <c r="BT97" s="850"/>
      <c r="BU97" s="365"/>
      <c r="BV97" s="339">
        <f t="shared" si="238"/>
        <v>0</v>
      </c>
      <c r="BW97" s="339">
        <f t="shared" si="239"/>
        <v>0</v>
      </c>
      <c r="BX97" s="339">
        <f t="shared" si="240"/>
        <v>0</v>
      </c>
      <c r="BY97" s="339">
        <f t="shared" si="241"/>
        <v>0</v>
      </c>
      <c r="BZ97" s="339">
        <f t="shared" si="242"/>
        <v>0</v>
      </c>
      <c r="CA97" s="327">
        <f t="shared" si="243"/>
        <v>0</v>
      </c>
    </row>
    <row r="98" spans="1:79" ht="15" customHeight="1">
      <c r="C98" s="77" t="s">
        <v>353</v>
      </c>
      <c r="D98" s="700" t="s">
        <v>378</v>
      </c>
      <c r="E98" s="72"/>
      <c r="F98" s="72"/>
      <c r="G98" s="72"/>
      <c r="H98" s="72"/>
      <c r="I98" s="72"/>
      <c r="J98" s="72"/>
      <c r="K98" s="72"/>
      <c r="L98" s="72"/>
      <c r="M98" s="72"/>
      <c r="N98" s="72"/>
      <c r="O98" s="616"/>
      <c r="P98" s="72"/>
      <c r="Q98" s="146"/>
      <c r="R98" s="70">
        <f t="shared" si="236"/>
        <v>1.1000000000000001</v>
      </c>
      <c r="S98" s="609">
        <f t="shared" si="244"/>
        <v>0</v>
      </c>
      <c r="T98" s="610"/>
      <c r="U98" s="609">
        <f t="shared" si="245"/>
        <v>0</v>
      </c>
      <c r="V98" s="610"/>
      <c r="W98" s="609">
        <f t="shared" si="246"/>
        <v>0</v>
      </c>
      <c r="X98" s="610"/>
      <c r="Y98" s="609">
        <f t="shared" si="247"/>
        <v>0</v>
      </c>
      <c r="Z98" s="610"/>
      <c r="AA98" s="609">
        <f t="shared" si="248"/>
        <v>0</v>
      </c>
      <c r="AB98" s="610"/>
      <c r="AC98" s="127">
        <f t="shared" si="237"/>
        <v>0</v>
      </c>
      <c r="AD98" s="804"/>
      <c r="AE98" s="805"/>
      <c r="AF98" s="804"/>
      <c r="AG98" s="805"/>
      <c r="AH98" s="804"/>
      <c r="AI98" s="805"/>
      <c r="AJ98" s="804"/>
      <c r="AK98" s="805"/>
      <c r="AL98" s="804"/>
      <c r="AM98" s="805"/>
      <c r="AN98" s="362"/>
      <c r="AO98" s="812"/>
      <c r="AP98" s="813"/>
      <c r="AQ98" s="812"/>
      <c r="AR98" s="813"/>
      <c r="AS98" s="812"/>
      <c r="AT98" s="813"/>
      <c r="AU98" s="812"/>
      <c r="AV98" s="813"/>
      <c r="AW98" s="812"/>
      <c r="AX98" s="813"/>
      <c r="AY98" s="363"/>
      <c r="AZ98" s="820"/>
      <c r="BA98" s="821"/>
      <c r="BB98" s="820"/>
      <c r="BC98" s="821"/>
      <c r="BD98" s="820"/>
      <c r="BE98" s="821"/>
      <c r="BF98" s="820"/>
      <c r="BG98" s="821"/>
      <c r="BH98" s="820"/>
      <c r="BI98" s="821"/>
      <c r="BJ98" s="364"/>
      <c r="BK98" s="849"/>
      <c r="BL98" s="850"/>
      <c r="BM98" s="849"/>
      <c r="BN98" s="850"/>
      <c r="BO98" s="849"/>
      <c r="BP98" s="850"/>
      <c r="BQ98" s="849"/>
      <c r="BR98" s="850"/>
      <c r="BS98" s="849"/>
      <c r="BT98" s="850"/>
      <c r="BU98" s="365"/>
      <c r="BV98" s="339">
        <f t="shared" si="238"/>
        <v>0</v>
      </c>
      <c r="BW98" s="339">
        <f t="shared" si="239"/>
        <v>0</v>
      </c>
      <c r="BX98" s="339">
        <f t="shared" si="240"/>
        <v>0</v>
      </c>
      <c r="BY98" s="339">
        <f t="shared" si="241"/>
        <v>0</v>
      </c>
      <c r="BZ98" s="339">
        <f t="shared" si="242"/>
        <v>0</v>
      </c>
      <c r="CA98" s="327">
        <f t="shared" si="243"/>
        <v>0</v>
      </c>
    </row>
    <row r="99" spans="1:79" ht="15" customHeight="1">
      <c r="C99" s="77" t="s">
        <v>264</v>
      </c>
      <c r="D99" s="700"/>
      <c r="E99" s="72"/>
      <c r="F99" s="72"/>
      <c r="G99" s="72"/>
      <c r="H99" s="72"/>
      <c r="I99" s="72"/>
      <c r="J99" s="72"/>
      <c r="K99" s="72"/>
      <c r="L99" s="72"/>
      <c r="M99" s="72"/>
      <c r="N99" s="72"/>
      <c r="O99" s="616"/>
      <c r="P99" s="72"/>
      <c r="Q99" s="146"/>
      <c r="R99" s="70">
        <f t="shared" si="236"/>
        <v>1</v>
      </c>
      <c r="S99" s="609">
        <f t="shared" si="244"/>
        <v>0</v>
      </c>
      <c r="T99" s="610"/>
      <c r="U99" s="609">
        <f t="shared" si="245"/>
        <v>0</v>
      </c>
      <c r="V99" s="610"/>
      <c r="W99" s="609">
        <f t="shared" si="246"/>
        <v>0</v>
      </c>
      <c r="X99" s="610"/>
      <c r="Y99" s="609">
        <f t="shared" si="247"/>
        <v>0</v>
      </c>
      <c r="Z99" s="610"/>
      <c r="AA99" s="609">
        <f t="shared" si="248"/>
        <v>0</v>
      </c>
      <c r="AB99" s="610"/>
      <c r="AC99" s="127">
        <f t="shared" si="237"/>
        <v>0</v>
      </c>
      <c r="AD99" s="804"/>
      <c r="AE99" s="805"/>
      <c r="AF99" s="804"/>
      <c r="AG99" s="805"/>
      <c r="AH99" s="804"/>
      <c r="AI99" s="805"/>
      <c r="AJ99" s="804"/>
      <c r="AK99" s="805"/>
      <c r="AL99" s="804"/>
      <c r="AM99" s="805"/>
      <c r="AN99" s="362"/>
      <c r="AO99" s="812"/>
      <c r="AP99" s="813"/>
      <c r="AQ99" s="812"/>
      <c r="AR99" s="813"/>
      <c r="AS99" s="812"/>
      <c r="AT99" s="813"/>
      <c r="AU99" s="812"/>
      <c r="AV99" s="813"/>
      <c r="AW99" s="812"/>
      <c r="AX99" s="813"/>
      <c r="AY99" s="363"/>
      <c r="AZ99" s="820"/>
      <c r="BA99" s="821"/>
      <c r="BB99" s="820"/>
      <c r="BC99" s="821"/>
      <c r="BD99" s="820"/>
      <c r="BE99" s="821"/>
      <c r="BF99" s="820"/>
      <c r="BG99" s="821"/>
      <c r="BH99" s="820"/>
      <c r="BI99" s="821"/>
      <c r="BJ99" s="364"/>
      <c r="BK99" s="849"/>
      <c r="BL99" s="850"/>
      <c r="BM99" s="849"/>
      <c r="BN99" s="850"/>
      <c r="BO99" s="849"/>
      <c r="BP99" s="850"/>
      <c r="BQ99" s="849"/>
      <c r="BR99" s="850"/>
      <c r="BS99" s="849"/>
      <c r="BT99" s="850"/>
      <c r="BU99" s="365"/>
      <c r="BV99" s="339">
        <f t="shared" si="238"/>
        <v>0</v>
      </c>
      <c r="BW99" s="339">
        <f t="shared" si="239"/>
        <v>0</v>
      </c>
      <c r="BX99" s="339">
        <f t="shared" si="240"/>
        <v>0</v>
      </c>
      <c r="BY99" s="339">
        <f t="shared" si="241"/>
        <v>0</v>
      </c>
      <c r="BZ99" s="339">
        <f t="shared" si="242"/>
        <v>0</v>
      </c>
      <c r="CA99" s="327">
        <f t="shared" si="243"/>
        <v>0</v>
      </c>
    </row>
    <row r="100" spans="1:79" ht="15" customHeight="1">
      <c r="C100" s="77" t="s">
        <v>28</v>
      </c>
      <c r="D100" s="700"/>
      <c r="E100" s="72"/>
      <c r="F100" s="72"/>
      <c r="G100" s="72"/>
      <c r="H100" s="72"/>
      <c r="I100" s="72"/>
      <c r="J100" s="72"/>
      <c r="K100" s="72"/>
      <c r="L100" s="72"/>
      <c r="M100" s="72"/>
      <c r="N100" s="72"/>
      <c r="O100" s="616"/>
      <c r="P100" s="72"/>
      <c r="Q100" s="146"/>
      <c r="R100" s="70">
        <f t="shared" si="236"/>
        <v>1</v>
      </c>
      <c r="S100" s="609">
        <f t="shared" si="244"/>
        <v>0</v>
      </c>
      <c r="T100" s="610"/>
      <c r="U100" s="609">
        <f t="shared" si="245"/>
        <v>0</v>
      </c>
      <c r="V100" s="610"/>
      <c r="W100" s="609">
        <f t="shared" si="246"/>
        <v>0</v>
      </c>
      <c r="X100" s="610"/>
      <c r="Y100" s="609">
        <f t="shared" si="247"/>
        <v>0</v>
      </c>
      <c r="Z100" s="610"/>
      <c r="AA100" s="609">
        <f t="shared" si="248"/>
        <v>0</v>
      </c>
      <c r="AB100" s="610"/>
      <c r="AC100" s="127">
        <f t="shared" si="237"/>
        <v>0</v>
      </c>
      <c r="AD100" s="804"/>
      <c r="AE100" s="805"/>
      <c r="AF100" s="804"/>
      <c r="AG100" s="805"/>
      <c r="AH100" s="804"/>
      <c r="AI100" s="805"/>
      <c r="AJ100" s="804"/>
      <c r="AK100" s="805"/>
      <c r="AL100" s="804"/>
      <c r="AM100" s="805"/>
      <c r="AN100" s="362"/>
      <c r="AO100" s="812"/>
      <c r="AP100" s="813"/>
      <c r="AQ100" s="812"/>
      <c r="AR100" s="813"/>
      <c r="AS100" s="812"/>
      <c r="AT100" s="813"/>
      <c r="AU100" s="812"/>
      <c r="AV100" s="813"/>
      <c r="AW100" s="812"/>
      <c r="AX100" s="813"/>
      <c r="AY100" s="363"/>
      <c r="AZ100" s="820"/>
      <c r="BA100" s="821"/>
      <c r="BB100" s="820"/>
      <c r="BC100" s="821"/>
      <c r="BD100" s="820"/>
      <c r="BE100" s="821"/>
      <c r="BF100" s="820"/>
      <c r="BG100" s="821"/>
      <c r="BH100" s="820"/>
      <c r="BI100" s="821"/>
      <c r="BJ100" s="364"/>
      <c r="BK100" s="849"/>
      <c r="BL100" s="850"/>
      <c r="BM100" s="849"/>
      <c r="BN100" s="850"/>
      <c r="BO100" s="849"/>
      <c r="BP100" s="850"/>
      <c r="BQ100" s="849"/>
      <c r="BR100" s="850"/>
      <c r="BS100" s="849"/>
      <c r="BT100" s="850"/>
      <c r="BU100" s="365"/>
      <c r="BV100" s="339">
        <f t="shared" si="238"/>
        <v>0</v>
      </c>
      <c r="BW100" s="339">
        <f t="shared" si="239"/>
        <v>0</v>
      </c>
      <c r="BX100" s="339">
        <f t="shared" si="240"/>
        <v>0</v>
      </c>
      <c r="BY100" s="339">
        <f t="shared" si="241"/>
        <v>0</v>
      </c>
      <c r="BZ100" s="339">
        <f t="shared" si="242"/>
        <v>0</v>
      </c>
      <c r="CA100" s="327">
        <f t="shared" si="243"/>
        <v>0</v>
      </c>
    </row>
    <row r="101" spans="1:79" ht="15" customHeight="1">
      <c r="C101" s="77" t="s">
        <v>54</v>
      </c>
      <c r="D101" s="700"/>
      <c r="E101" s="72"/>
      <c r="F101" s="72"/>
      <c r="G101" s="72"/>
      <c r="H101" s="72"/>
      <c r="I101" s="72"/>
      <c r="J101" s="72"/>
      <c r="K101" s="72"/>
      <c r="L101" s="72"/>
      <c r="M101" s="72"/>
      <c r="N101" s="72"/>
      <c r="O101" s="616"/>
      <c r="P101" s="72"/>
      <c r="Q101" s="146"/>
      <c r="R101" s="70">
        <f t="shared" si="236"/>
        <v>1.1000000000000001</v>
      </c>
      <c r="S101" s="609">
        <f t="shared" si="244"/>
        <v>0</v>
      </c>
      <c r="T101" s="610"/>
      <c r="U101" s="609">
        <f t="shared" si="245"/>
        <v>0</v>
      </c>
      <c r="V101" s="610"/>
      <c r="W101" s="609">
        <f t="shared" si="246"/>
        <v>0</v>
      </c>
      <c r="X101" s="610"/>
      <c r="Y101" s="609">
        <f t="shared" si="247"/>
        <v>0</v>
      </c>
      <c r="Z101" s="610"/>
      <c r="AA101" s="609">
        <f t="shared" si="248"/>
        <v>0</v>
      </c>
      <c r="AB101" s="610"/>
      <c r="AC101" s="127">
        <f t="shared" si="237"/>
        <v>0</v>
      </c>
      <c r="AD101" s="804"/>
      <c r="AE101" s="805"/>
      <c r="AF101" s="804"/>
      <c r="AG101" s="805"/>
      <c r="AH101" s="804"/>
      <c r="AI101" s="805"/>
      <c r="AJ101" s="804"/>
      <c r="AK101" s="805"/>
      <c r="AL101" s="804"/>
      <c r="AM101" s="805"/>
      <c r="AN101" s="362"/>
      <c r="AO101" s="812"/>
      <c r="AP101" s="813"/>
      <c r="AQ101" s="812"/>
      <c r="AR101" s="813"/>
      <c r="AS101" s="812"/>
      <c r="AT101" s="813"/>
      <c r="AU101" s="812"/>
      <c r="AV101" s="813"/>
      <c r="AW101" s="812"/>
      <c r="AX101" s="813"/>
      <c r="AY101" s="363"/>
      <c r="AZ101" s="820"/>
      <c r="BA101" s="821"/>
      <c r="BB101" s="820"/>
      <c r="BC101" s="821"/>
      <c r="BD101" s="820"/>
      <c r="BE101" s="821"/>
      <c r="BF101" s="820"/>
      <c r="BG101" s="821"/>
      <c r="BH101" s="820"/>
      <c r="BI101" s="821"/>
      <c r="BJ101" s="364"/>
      <c r="BK101" s="849"/>
      <c r="BL101" s="850"/>
      <c r="BM101" s="849"/>
      <c r="BN101" s="850"/>
      <c r="BO101" s="849"/>
      <c r="BP101" s="850"/>
      <c r="BQ101" s="849"/>
      <c r="BR101" s="850"/>
      <c r="BS101" s="849"/>
      <c r="BT101" s="850"/>
      <c r="BU101" s="365"/>
      <c r="BV101" s="339">
        <f t="shared" si="238"/>
        <v>0</v>
      </c>
      <c r="BW101" s="339">
        <f t="shared" si="239"/>
        <v>0</v>
      </c>
      <c r="BX101" s="339">
        <f t="shared" si="240"/>
        <v>0</v>
      </c>
      <c r="BY101" s="339">
        <f t="shared" si="241"/>
        <v>0</v>
      </c>
      <c r="BZ101" s="339">
        <f t="shared" si="242"/>
        <v>0</v>
      </c>
      <c r="CA101" s="327">
        <f t="shared" si="243"/>
        <v>0</v>
      </c>
    </row>
    <row r="102" spans="1:79" ht="15" customHeight="1">
      <c r="C102" s="77" t="s">
        <v>353</v>
      </c>
      <c r="D102" s="700" t="s">
        <v>378</v>
      </c>
      <c r="E102" s="72"/>
      <c r="F102" s="72"/>
      <c r="G102" s="72"/>
      <c r="H102" s="72"/>
      <c r="I102" s="72"/>
      <c r="J102" s="72"/>
      <c r="K102" s="72"/>
      <c r="L102" s="72"/>
      <c r="M102" s="72"/>
      <c r="N102" s="72"/>
      <c r="O102" s="616"/>
      <c r="P102" s="72"/>
      <c r="Q102" s="146"/>
      <c r="R102" s="70">
        <f t="shared" si="236"/>
        <v>1.1000000000000001</v>
      </c>
      <c r="S102" s="609">
        <f t="shared" si="244"/>
        <v>0</v>
      </c>
      <c r="T102" s="610"/>
      <c r="U102" s="609">
        <f t="shared" si="245"/>
        <v>0</v>
      </c>
      <c r="V102" s="610"/>
      <c r="W102" s="609">
        <f t="shared" si="246"/>
        <v>0</v>
      </c>
      <c r="X102" s="610"/>
      <c r="Y102" s="609">
        <f t="shared" si="247"/>
        <v>0</v>
      </c>
      <c r="Z102" s="610"/>
      <c r="AA102" s="609">
        <f t="shared" si="248"/>
        <v>0</v>
      </c>
      <c r="AB102" s="610"/>
      <c r="AC102" s="127">
        <f t="shared" si="237"/>
        <v>0</v>
      </c>
      <c r="AD102" s="804"/>
      <c r="AE102" s="805"/>
      <c r="AF102" s="804"/>
      <c r="AG102" s="805"/>
      <c r="AH102" s="804"/>
      <c r="AI102" s="805"/>
      <c r="AJ102" s="804"/>
      <c r="AK102" s="805"/>
      <c r="AL102" s="804"/>
      <c r="AM102" s="805"/>
      <c r="AN102" s="362"/>
      <c r="AO102" s="812"/>
      <c r="AP102" s="813"/>
      <c r="AQ102" s="812"/>
      <c r="AR102" s="813"/>
      <c r="AS102" s="812"/>
      <c r="AT102" s="813"/>
      <c r="AU102" s="812"/>
      <c r="AV102" s="813"/>
      <c r="AW102" s="812"/>
      <c r="AX102" s="813"/>
      <c r="AY102" s="363"/>
      <c r="AZ102" s="820"/>
      <c r="BA102" s="821"/>
      <c r="BB102" s="820"/>
      <c r="BC102" s="821"/>
      <c r="BD102" s="820"/>
      <c r="BE102" s="821"/>
      <c r="BF102" s="820"/>
      <c r="BG102" s="821"/>
      <c r="BH102" s="820"/>
      <c r="BI102" s="821"/>
      <c r="BJ102" s="364"/>
      <c r="BK102" s="849"/>
      <c r="BL102" s="850"/>
      <c r="BM102" s="849"/>
      <c r="BN102" s="850"/>
      <c r="BO102" s="849"/>
      <c r="BP102" s="850"/>
      <c r="BQ102" s="849"/>
      <c r="BR102" s="850"/>
      <c r="BS102" s="849"/>
      <c r="BT102" s="850"/>
      <c r="BU102" s="365"/>
      <c r="BV102" s="339">
        <f t="shared" si="238"/>
        <v>0</v>
      </c>
      <c r="BW102" s="339">
        <f t="shared" si="239"/>
        <v>0</v>
      </c>
      <c r="BX102" s="339">
        <f t="shared" si="240"/>
        <v>0</v>
      </c>
      <c r="BY102" s="339">
        <f t="shared" si="241"/>
        <v>0</v>
      </c>
      <c r="BZ102" s="339">
        <f t="shared" si="242"/>
        <v>0</v>
      </c>
      <c r="CA102" s="327">
        <f t="shared" si="243"/>
        <v>0</v>
      </c>
    </row>
    <row r="103" spans="1:79" ht="15" customHeight="1">
      <c r="C103" s="77" t="s">
        <v>264</v>
      </c>
      <c r="D103" s="700"/>
      <c r="E103" s="72"/>
      <c r="F103" s="72"/>
      <c r="G103" s="72"/>
      <c r="H103" s="72"/>
      <c r="I103" s="72"/>
      <c r="J103" s="72"/>
      <c r="K103" s="72"/>
      <c r="L103" s="72"/>
      <c r="M103" s="72"/>
      <c r="N103" s="72"/>
      <c r="O103" s="616"/>
      <c r="P103" s="72"/>
      <c r="Q103" s="146"/>
      <c r="R103" s="70">
        <f t="shared" si="236"/>
        <v>1</v>
      </c>
      <c r="S103" s="609">
        <f t="shared" si="244"/>
        <v>0</v>
      </c>
      <c r="T103" s="610"/>
      <c r="U103" s="609">
        <f t="shared" si="245"/>
        <v>0</v>
      </c>
      <c r="V103" s="610"/>
      <c r="W103" s="609">
        <f t="shared" si="246"/>
        <v>0</v>
      </c>
      <c r="X103" s="610"/>
      <c r="Y103" s="609">
        <f t="shared" si="247"/>
        <v>0</v>
      </c>
      <c r="Z103" s="610"/>
      <c r="AA103" s="609">
        <f t="shared" si="248"/>
        <v>0</v>
      </c>
      <c r="AB103" s="610"/>
      <c r="AC103" s="127">
        <f t="shared" si="237"/>
        <v>0</v>
      </c>
      <c r="AD103" s="804"/>
      <c r="AE103" s="805"/>
      <c r="AF103" s="804"/>
      <c r="AG103" s="805"/>
      <c r="AH103" s="804"/>
      <c r="AI103" s="805"/>
      <c r="AJ103" s="804"/>
      <c r="AK103" s="805"/>
      <c r="AL103" s="804"/>
      <c r="AM103" s="805"/>
      <c r="AN103" s="362"/>
      <c r="AO103" s="812"/>
      <c r="AP103" s="813"/>
      <c r="AQ103" s="812"/>
      <c r="AR103" s="813"/>
      <c r="AS103" s="812"/>
      <c r="AT103" s="813"/>
      <c r="AU103" s="812"/>
      <c r="AV103" s="813"/>
      <c r="AW103" s="812"/>
      <c r="AX103" s="813"/>
      <c r="AY103" s="363"/>
      <c r="AZ103" s="820"/>
      <c r="BA103" s="821"/>
      <c r="BB103" s="820"/>
      <c r="BC103" s="821"/>
      <c r="BD103" s="820"/>
      <c r="BE103" s="821"/>
      <c r="BF103" s="820"/>
      <c r="BG103" s="821"/>
      <c r="BH103" s="820"/>
      <c r="BI103" s="821"/>
      <c r="BJ103" s="364"/>
      <c r="BK103" s="849"/>
      <c r="BL103" s="850"/>
      <c r="BM103" s="849"/>
      <c r="BN103" s="850"/>
      <c r="BO103" s="849"/>
      <c r="BP103" s="850"/>
      <c r="BQ103" s="849"/>
      <c r="BR103" s="850"/>
      <c r="BS103" s="849"/>
      <c r="BT103" s="850"/>
      <c r="BU103" s="365"/>
      <c r="BV103" s="339">
        <f t="shared" si="238"/>
        <v>0</v>
      </c>
      <c r="BW103" s="339">
        <f t="shared" si="239"/>
        <v>0</v>
      </c>
      <c r="BX103" s="339">
        <f t="shared" si="240"/>
        <v>0</v>
      </c>
      <c r="BY103" s="339">
        <f t="shared" si="241"/>
        <v>0</v>
      </c>
      <c r="BZ103" s="339">
        <f t="shared" si="242"/>
        <v>0</v>
      </c>
      <c r="CA103" s="327">
        <f t="shared" si="243"/>
        <v>0</v>
      </c>
    </row>
    <row r="104" spans="1:79" ht="15" customHeight="1">
      <c r="C104" s="77" t="s">
        <v>28</v>
      </c>
      <c r="D104" s="700"/>
      <c r="E104" s="72"/>
      <c r="F104" s="72"/>
      <c r="G104" s="72"/>
      <c r="H104" s="72"/>
      <c r="I104" s="72"/>
      <c r="J104" s="72"/>
      <c r="K104" s="72"/>
      <c r="L104" s="72"/>
      <c r="M104" s="72"/>
      <c r="N104" s="72"/>
      <c r="O104" s="616"/>
      <c r="P104" s="72"/>
      <c r="Q104" s="146"/>
      <c r="R104" s="70">
        <f t="shared" si="236"/>
        <v>1</v>
      </c>
      <c r="S104" s="609">
        <f t="shared" si="244"/>
        <v>0</v>
      </c>
      <c r="T104" s="610"/>
      <c r="U104" s="609">
        <f t="shared" si="245"/>
        <v>0</v>
      </c>
      <c r="V104" s="610"/>
      <c r="W104" s="609">
        <f t="shared" si="246"/>
        <v>0</v>
      </c>
      <c r="X104" s="610"/>
      <c r="Y104" s="609">
        <f t="shared" si="247"/>
        <v>0</v>
      </c>
      <c r="Z104" s="610"/>
      <c r="AA104" s="609">
        <f t="shared" si="248"/>
        <v>0</v>
      </c>
      <c r="AB104" s="610"/>
      <c r="AC104" s="127">
        <f t="shared" si="237"/>
        <v>0</v>
      </c>
      <c r="AD104" s="804"/>
      <c r="AE104" s="805"/>
      <c r="AF104" s="804"/>
      <c r="AG104" s="805"/>
      <c r="AH104" s="804"/>
      <c r="AI104" s="805"/>
      <c r="AJ104" s="804"/>
      <c r="AK104" s="805"/>
      <c r="AL104" s="804"/>
      <c r="AM104" s="805"/>
      <c r="AN104" s="362"/>
      <c r="AO104" s="812"/>
      <c r="AP104" s="813"/>
      <c r="AQ104" s="812"/>
      <c r="AR104" s="813"/>
      <c r="AS104" s="812"/>
      <c r="AT104" s="813"/>
      <c r="AU104" s="812"/>
      <c r="AV104" s="813"/>
      <c r="AW104" s="812"/>
      <c r="AX104" s="813"/>
      <c r="AY104" s="363"/>
      <c r="AZ104" s="820"/>
      <c r="BA104" s="821"/>
      <c r="BB104" s="820"/>
      <c r="BC104" s="821"/>
      <c r="BD104" s="820"/>
      <c r="BE104" s="821"/>
      <c r="BF104" s="820"/>
      <c r="BG104" s="821"/>
      <c r="BH104" s="820"/>
      <c r="BI104" s="821"/>
      <c r="BJ104" s="364"/>
      <c r="BK104" s="849"/>
      <c r="BL104" s="850"/>
      <c r="BM104" s="849"/>
      <c r="BN104" s="850"/>
      <c r="BO104" s="849"/>
      <c r="BP104" s="850"/>
      <c r="BQ104" s="849"/>
      <c r="BR104" s="850"/>
      <c r="BS104" s="849"/>
      <c r="BT104" s="850"/>
      <c r="BU104" s="365"/>
      <c r="BV104" s="339">
        <f t="shared" si="238"/>
        <v>0</v>
      </c>
      <c r="BW104" s="339">
        <f t="shared" si="239"/>
        <v>0</v>
      </c>
      <c r="BX104" s="339">
        <f t="shared" si="240"/>
        <v>0</v>
      </c>
      <c r="BY104" s="339">
        <f t="shared" si="241"/>
        <v>0</v>
      </c>
      <c r="BZ104" s="339">
        <f t="shared" si="242"/>
        <v>0</v>
      </c>
      <c r="CA104" s="327">
        <f t="shared" si="243"/>
        <v>0</v>
      </c>
    </row>
    <row r="105" spans="1:79" ht="15" customHeight="1">
      <c r="C105" s="77" t="s">
        <v>54</v>
      </c>
      <c r="D105" s="700"/>
      <c r="E105" s="72"/>
      <c r="F105" s="72"/>
      <c r="G105" s="72"/>
      <c r="H105" s="72"/>
      <c r="I105" s="72"/>
      <c r="J105" s="72"/>
      <c r="K105" s="72"/>
      <c r="L105" s="72"/>
      <c r="M105" s="72"/>
      <c r="N105" s="72"/>
      <c r="O105" s="616"/>
      <c r="P105" s="72"/>
      <c r="Q105" s="146"/>
      <c r="R105" s="70">
        <f t="shared" si="236"/>
        <v>1.1000000000000001</v>
      </c>
      <c r="S105" s="609">
        <f t="shared" si="244"/>
        <v>0</v>
      </c>
      <c r="T105" s="610"/>
      <c r="U105" s="609">
        <f t="shared" si="245"/>
        <v>0</v>
      </c>
      <c r="V105" s="610"/>
      <c r="W105" s="609">
        <f t="shared" si="246"/>
        <v>0</v>
      </c>
      <c r="X105" s="610"/>
      <c r="Y105" s="609">
        <f t="shared" si="247"/>
        <v>0</v>
      </c>
      <c r="Z105" s="610"/>
      <c r="AA105" s="609">
        <f t="shared" si="248"/>
        <v>0</v>
      </c>
      <c r="AB105" s="610"/>
      <c r="AC105" s="127">
        <f t="shared" si="237"/>
        <v>0</v>
      </c>
      <c r="AD105" s="804"/>
      <c r="AE105" s="805"/>
      <c r="AF105" s="804"/>
      <c r="AG105" s="805"/>
      <c r="AH105" s="804"/>
      <c r="AI105" s="805"/>
      <c r="AJ105" s="804"/>
      <c r="AK105" s="805"/>
      <c r="AL105" s="804"/>
      <c r="AM105" s="805"/>
      <c r="AN105" s="362"/>
      <c r="AO105" s="812"/>
      <c r="AP105" s="813"/>
      <c r="AQ105" s="812"/>
      <c r="AR105" s="813"/>
      <c r="AS105" s="812"/>
      <c r="AT105" s="813"/>
      <c r="AU105" s="812"/>
      <c r="AV105" s="813"/>
      <c r="AW105" s="812"/>
      <c r="AX105" s="813"/>
      <c r="AY105" s="363"/>
      <c r="AZ105" s="820"/>
      <c r="BA105" s="821"/>
      <c r="BB105" s="820"/>
      <c r="BC105" s="821"/>
      <c r="BD105" s="820"/>
      <c r="BE105" s="821"/>
      <c r="BF105" s="820"/>
      <c r="BG105" s="821"/>
      <c r="BH105" s="820"/>
      <c r="BI105" s="821"/>
      <c r="BJ105" s="364"/>
      <c r="BK105" s="849"/>
      <c r="BL105" s="850"/>
      <c r="BM105" s="849"/>
      <c r="BN105" s="850"/>
      <c r="BO105" s="849"/>
      <c r="BP105" s="850"/>
      <c r="BQ105" s="849"/>
      <c r="BR105" s="850"/>
      <c r="BS105" s="849"/>
      <c r="BT105" s="850"/>
      <c r="BU105" s="365"/>
      <c r="BV105" s="339">
        <f t="shared" si="238"/>
        <v>0</v>
      </c>
      <c r="BW105" s="339">
        <f t="shared" si="239"/>
        <v>0</v>
      </c>
      <c r="BX105" s="339">
        <f t="shared" si="240"/>
        <v>0</v>
      </c>
      <c r="BY105" s="339">
        <f t="shared" si="241"/>
        <v>0</v>
      </c>
      <c r="BZ105" s="339">
        <f t="shared" si="242"/>
        <v>0</v>
      </c>
      <c r="CA105" s="327">
        <f t="shared" si="243"/>
        <v>0</v>
      </c>
    </row>
    <row r="106" spans="1:79" ht="15" customHeight="1">
      <c r="C106" s="144"/>
      <c r="D106" s="70"/>
      <c r="E106" s="48"/>
      <c r="F106" s="48"/>
      <c r="G106" s="48"/>
      <c r="H106" s="48"/>
      <c r="I106" s="48"/>
      <c r="J106" s="48"/>
      <c r="K106" s="48"/>
      <c r="L106" s="48"/>
      <c r="M106" s="48"/>
      <c r="N106" s="48"/>
      <c r="O106" s="648" t="s">
        <v>185</v>
      </c>
      <c r="P106" s="649"/>
      <c r="Q106" s="649"/>
      <c r="R106" s="650"/>
      <c r="S106" s="614">
        <f>SUM(S86:S105)</f>
        <v>0</v>
      </c>
      <c r="T106" s="615"/>
      <c r="U106" s="614">
        <f>SUM(U86:U105)</f>
        <v>0</v>
      </c>
      <c r="V106" s="615"/>
      <c r="W106" s="614">
        <f>SUM(W86:W105)</f>
        <v>0</v>
      </c>
      <c r="X106" s="615"/>
      <c r="Y106" s="614">
        <f>SUM(Y86:Y105)</f>
        <v>0</v>
      </c>
      <c r="Z106" s="615"/>
      <c r="AA106" s="614">
        <f>SUM(AA86:AA105)</f>
        <v>0</v>
      </c>
      <c r="AB106" s="615"/>
      <c r="AC106" s="149">
        <f>SUM(S106:AB106)</f>
        <v>0</v>
      </c>
      <c r="AD106" s="614"/>
      <c r="AE106" s="615"/>
      <c r="AF106" s="614"/>
      <c r="AG106" s="615"/>
      <c r="AH106" s="614"/>
      <c r="AI106" s="615"/>
      <c r="AJ106" s="614"/>
      <c r="AK106" s="615"/>
      <c r="AL106" s="614"/>
      <c r="AM106" s="615"/>
      <c r="AN106" s="149"/>
      <c r="AO106" s="614"/>
      <c r="AP106" s="615"/>
      <c r="AQ106" s="614"/>
      <c r="AR106" s="615"/>
      <c r="AS106" s="614"/>
      <c r="AT106" s="615"/>
      <c r="AU106" s="614"/>
      <c r="AV106" s="615"/>
      <c r="AW106" s="614"/>
      <c r="AX106" s="615"/>
      <c r="AY106" s="149"/>
      <c r="AZ106" s="614"/>
      <c r="BA106" s="615"/>
      <c r="BB106" s="614"/>
      <c r="BC106" s="615"/>
      <c r="BD106" s="614"/>
      <c r="BE106" s="615"/>
      <c r="BF106" s="614"/>
      <c r="BG106" s="615"/>
      <c r="BH106" s="614"/>
      <c r="BI106" s="615"/>
      <c r="BJ106" s="149"/>
      <c r="BK106" s="614"/>
      <c r="BL106" s="615"/>
      <c r="BM106" s="614"/>
      <c r="BN106" s="615"/>
      <c r="BO106" s="614"/>
      <c r="BP106" s="615"/>
      <c r="BQ106" s="614"/>
      <c r="BR106" s="615"/>
      <c r="BS106" s="614"/>
      <c r="BT106" s="615"/>
      <c r="BU106" s="149"/>
      <c r="BV106" s="340">
        <f t="shared" ref="BV106:BZ106" si="249">SUM(BV86:BV105)</f>
        <v>0</v>
      </c>
      <c r="BW106" s="340">
        <f t="shared" si="249"/>
        <v>0</v>
      </c>
      <c r="BX106" s="340">
        <f t="shared" si="249"/>
        <v>0</v>
      </c>
      <c r="BY106" s="340">
        <f t="shared" si="249"/>
        <v>0</v>
      </c>
      <c r="BZ106" s="340">
        <f t="shared" si="249"/>
        <v>0</v>
      </c>
      <c r="CA106" s="340">
        <f t="shared" si="243"/>
        <v>0</v>
      </c>
    </row>
    <row r="107" spans="1:79" s="101" customFormat="1" ht="26.25" customHeight="1">
      <c r="A107" s="162">
        <v>2000</v>
      </c>
      <c r="B107" s="162"/>
      <c r="C107" s="835" t="str">
        <f>CONCATENATE(AD8," Travel")</f>
        <v>Dept #2 Travel</v>
      </c>
      <c r="D107" s="836"/>
      <c r="E107" s="656" t="s">
        <v>221</v>
      </c>
      <c r="F107" s="656"/>
      <c r="G107" s="656"/>
      <c r="H107" s="656"/>
      <c r="I107" s="656"/>
      <c r="J107" s="656"/>
      <c r="K107" s="656"/>
      <c r="L107" s="656"/>
      <c r="M107" s="656"/>
      <c r="N107" s="656"/>
      <c r="O107" s="110"/>
      <c r="P107" s="110"/>
      <c r="Q107" s="110"/>
      <c r="R107" s="164"/>
      <c r="S107" s="170"/>
      <c r="T107" s="255"/>
      <c r="U107" s="170"/>
      <c r="V107" s="255"/>
      <c r="W107" s="170"/>
      <c r="X107" s="255"/>
      <c r="Y107" s="170"/>
      <c r="Z107" s="255"/>
      <c r="AA107" s="170"/>
      <c r="AB107" s="255"/>
      <c r="AC107" s="140"/>
      <c r="AD107" s="170"/>
      <c r="AE107" s="255"/>
      <c r="AF107" s="170"/>
      <c r="AG107" s="255"/>
      <c r="AH107" s="170"/>
      <c r="AI107" s="255"/>
      <c r="AJ107" s="170"/>
      <c r="AK107" s="255"/>
      <c r="AL107" s="170"/>
      <c r="AM107" s="255"/>
      <c r="AN107" s="140"/>
      <c r="AO107" s="170"/>
      <c r="AP107" s="255"/>
      <c r="AQ107" s="170"/>
      <c r="AR107" s="255"/>
      <c r="AS107" s="170"/>
      <c r="AT107" s="255"/>
      <c r="AU107" s="170"/>
      <c r="AV107" s="255"/>
      <c r="AW107" s="170"/>
      <c r="AX107" s="255"/>
      <c r="AY107" s="140"/>
      <c r="AZ107" s="170"/>
      <c r="BA107" s="255"/>
      <c r="BB107" s="170"/>
      <c r="BC107" s="255"/>
      <c r="BD107" s="170"/>
      <c r="BE107" s="255"/>
      <c r="BF107" s="170"/>
      <c r="BG107" s="255"/>
      <c r="BH107" s="170"/>
      <c r="BI107" s="255"/>
      <c r="BJ107" s="140"/>
      <c r="BK107" s="170"/>
      <c r="BL107" s="255"/>
      <c r="BM107" s="170"/>
      <c r="BN107" s="255"/>
      <c r="BO107" s="170"/>
      <c r="BP107" s="255"/>
      <c r="BQ107" s="170"/>
      <c r="BR107" s="255"/>
      <c r="BS107" s="170"/>
      <c r="BT107" s="255"/>
      <c r="BU107" s="140"/>
      <c r="BV107" s="208"/>
      <c r="BW107" s="208"/>
      <c r="BX107" s="208"/>
      <c r="BY107" s="208"/>
      <c r="BZ107" s="208"/>
      <c r="CA107" s="361"/>
    </row>
    <row r="108" spans="1:79" s="51" customFormat="1" ht="34.5" customHeight="1">
      <c r="A108" s="162"/>
      <c r="B108" s="78"/>
      <c r="C108" s="131" t="s">
        <v>53</v>
      </c>
      <c r="D108" s="79" t="s">
        <v>184</v>
      </c>
      <c r="E108" s="83" t="str">
        <f>AD9</f>
        <v>Year 1</v>
      </c>
      <c r="F108" s="83" t="str">
        <f>AF9</f>
        <v>Year 2</v>
      </c>
      <c r="G108" s="83" t="str">
        <f>AH9</f>
        <v>Year 3</v>
      </c>
      <c r="H108" s="83" t="str">
        <f>AJ9</f>
        <v>Year 4</v>
      </c>
      <c r="I108" s="83" t="str">
        <f>AL9</f>
        <v>Year 5</v>
      </c>
      <c r="J108" s="83"/>
      <c r="K108" s="83"/>
      <c r="L108" s="83"/>
      <c r="M108" s="83"/>
      <c r="N108" s="83"/>
      <c r="O108" s="81" t="s">
        <v>376</v>
      </c>
      <c r="P108" s="81" t="s">
        <v>377</v>
      </c>
      <c r="Q108" s="81" t="s">
        <v>76</v>
      </c>
      <c r="R108" s="81" t="s">
        <v>355</v>
      </c>
      <c r="S108" s="170"/>
      <c r="T108" s="139"/>
      <c r="U108" s="171"/>
      <c r="V108" s="139"/>
      <c r="W108" s="171"/>
      <c r="X108" s="139"/>
      <c r="Y108" s="171"/>
      <c r="Z108" s="139"/>
      <c r="AA108" s="171"/>
      <c r="AB108" s="139"/>
      <c r="AC108" s="140"/>
      <c r="AD108" s="170"/>
      <c r="AE108" s="139"/>
      <c r="AF108" s="171"/>
      <c r="AG108" s="139"/>
      <c r="AH108" s="171"/>
      <c r="AI108" s="139"/>
      <c r="AJ108" s="171"/>
      <c r="AK108" s="139"/>
      <c r="AL108" s="171"/>
      <c r="AM108" s="139"/>
      <c r="AN108" s="140"/>
      <c r="AO108" s="170"/>
      <c r="AP108" s="139"/>
      <c r="AQ108" s="171"/>
      <c r="AR108" s="139"/>
      <c r="AS108" s="171"/>
      <c r="AT108" s="139"/>
      <c r="AU108" s="171"/>
      <c r="AV108" s="139"/>
      <c r="AW108" s="171"/>
      <c r="AX108" s="139"/>
      <c r="AY108" s="140"/>
      <c r="AZ108" s="170"/>
      <c r="BA108" s="139"/>
      <c r="BB108" s="171"/>
      <c r="BC108" s="139"/>
      <c r="BD108" s="171"/>
      <c r="BE108" s="139"/>
      <c r="BF108" s="171"/>
      <c r="BG108" s="139"/>
      <c r="BH108" s="171"/>
      <c r="BI108" s="139"/>
      <c r="BJ108" s="140"/>
      <c r="BK108" s="170"/>
      <c r="BL108" s="139"/>
      <c r="BM108" s="171"/>
      <c r="BN108" s="139"/>
      <c r="BO108" s="171"/>
      <c r="BP108" s="139"/>
      <c r="BQ108" s="171"/>
      <c r="BR108" s="139"/>
      <c r="BS108" s="171"/>
      <c r="BT108" s="139"/>
      <c r="BU108" s="140"/>
      <c r="BV108" s="287"/>
      <c r="BW108" s="287"/>
      <c r="BX108" s="287"/>
      <c r="BY108" s="287"/>
      <c r="BZ108" s="287"/>
      <c r="CA108" s="287"/>
    </row>
    <row r="109" spans="1:79" s="51" customFormat="1" ht="15" customHeight="1">
      <c r="A109" s="78"/>
      <c r="B109" s="78"/>
      <c r="C109" s="77" t="s">
        <v>353</v>
      </c>
      <c r="D109" s="700" t="s">
        <v>378</v>
      </c>
      <c r="E109" s="72"/>
      <c r="F109" s="72"/>
      <c r="G109" s="72"/>
      <c r="H109" s="72"/>
      <c r="I109" s="72"/>
      <c r="J109" s="72"/>
      <c r="K109" s="72"/>
      <c r="L109" s="72"/>
      <c r="M109" s="72"/>
      <c r="N109" s="72"/>
      <c r="O109" s="616"/>
      <c r="P109" s="72"/>
      <c r="Q109" s="146"/>
      <c r="R109" s="70">
        <f t="shared" ref="R109:R128" si="250">VLOOKUP(C109,TravelIncrease,2,0)</f>
        <v>1.1000000000000001</v>
      </c>
      <c r="S109" s="847"/>
      <c r="T109" s="848"/>
      <c r="U109" s="847"/>
      <c r="V109" s="848"/>
      <c r="W109" s="847"/>
      <c r="X109" s="848"/>
      <c r="Y109" s="847"/>
      <c r="Z109" s="848"/>
      <c r="AA109" s="847"/>
      <c r="AB109" s="848"/>
      <c r="AC109" s="373"/>
      <c r="AD109" s="798">
        <f>$E109*$P109*$Q109</f>
        <v>0</v>
      </c>
      <c r="AE109" s="799"/>
      <c r="AF109" s="798">
        <f>$F109*$P109*$Q109*$R109</f>
        <v>0</v>
      </c>
      <c r="AG109" s="799"/>
      <c r="AH109" s="798">
        <f t="shared" ref="AH109:AH128" si="251">$G109*$P109*Q109*($R109^2)</f>
        <v>0</v>
      </c>
      <c r="AI109" s="799"/>
      <c r="AJ109" s="798">
        <f>$H109*$P109*$Q109*($R109^3)</f>
        <v>0</v>
      </c>
      <c r="AK109" s="799"/>
      <c r="AL109" s="798">
        <f>$I109*$P109*$Q109*($R109^4)</f>
        <v>0</v>
      </c>
      <c r="AM109" s="799"/>
      <c r="AN109" s="293">
        <f>SUM(AD109+AF109+AH109+AJ109+AL109)</f>
        <v>0</v>
      </c>
      <c r="AO109" s="812"/>
      <c r="AP109" s="813"/>
      <c r="AQ109" s="812"/>
      <c r="AR109" s="813"/>
      <c r="AS109" s="812"/>
      <c r="AT109" s="813"/>
      <c r="AU109" s="812"/>
      <c r="AV109" s="813"/>
      <c r="AW109" s="812"/>
      <c r="AX109" s="813"/>
      <c r="AY109" s="363"/>
      <c r="AZ109" s="820"/>
      <c r="BA109" s="821"/>
      <c r="BB109" s="820"/>
      <c r="BC109" s="821"/>
      <c r="BD109" s="820"/>
      <c r="BE109" s="821"/>
      <c r="BF109" s="820"/>
      <c r="BG109" s="821"/>
      <c r="BH109" s="820"/>
      <c r="BI109" s="821"/>
      <c r="BJ109" s="364"/>
      <c r="BK109" s="849"/>
      <c r="BL109" s="850"/>
      <c r="BM109" s="849"/>
      <c r="BN109" s="850"/>
      <c r="BO109" s="849"/>
      <c r="BP109" s="850"/>
      <c r="BQ109" s="849"/>
      <c r="BR109" s="850"/>
      <c r="BS109" s="849"/>
      <c r="BT109" s="850"/>
      <c r="BU109" s="365"/>
      <c r="BV109" s="339">
        <f t="shared" ref="BV109:BV128" si="252">AD109</f>
        <v>0</v>
      </c>
      <c r="BW109" s="339">
        <f t="shared" ref="BW109:BW128" si="253">AF109</f>
        <v>0</v>
      </c>
      <c r="BX109" s="339">
        <f t="shared" ref="BX109:BX128" si="254">AH109</f>
        <v>0</v>
      </c>
      <c r="BY109" s="339">
        <f t="shared" ref="BY109:BY128" si="255">AJ109</f>
        <v>0</v>
      </c>
      <c r="BZ109" s="339">
        <f t="shared" ref="BZ109:BZ128" si="256">AL109</f>
        <v>0</v>
      </c>
      <c r="CA109" s="327">
        <f t="shared" ref="CA109:CA129" si="257">SUM(BV109:BZ109)</f>
        <v>0</v>
      </c>
    </row>
    <row r="110" spans="1:79" s="51" customFormat="1" ht="15" customHeight="1">
      <c r="A110" s="78"/>
      <c r="B110" s="78"/>
      <c r="C110" s="77" t="s">
        <v>264</v>
      </c>
      <c r="D110" s="700"/>
      <c r="E110" s="72"/>
      <c r="F110" s="72"/>
      <c r="G110" s="72"/>
      <c r="H110" s="72"/>
      <c r="I110" s="72"/>
      <c r="J110" s="72"/>
      <c r="K110" s="72"/>
      <c r="L110" s="72"/>
      <c r="M110" s="72"/>
      <c r="N110" s="72"/>
      <c r="O110" s="616"/>
      <c r="P110" s="72"/>
      <c r="Q110" s="146"/>
      <c r="R110" s="70">
        <f t="shared" si="250"/>
        <v>1</v>
      </c>
      <c r="S110" s="847"/>
      <c r="T110" s="848"/>
      <c r="U110" s="847"/>
      <c r="V110" s="848"/>
      <c r="W110" s="847"/>
      <c r="X110" s="848"/>
      <c r="Y110" s="847"/>
      <c r="Z110" s="848"/>
      <c r="AA110" s="847"/>
      <c r="AB110" s="848"/>
      <c r="AC110" s="373"/>
      <c r="AD110" s="798">
        <f t="shared" ref="AD110:AD128" si="258">$E110*$P110*$Q110</f>
        <v>0</v>
      </c>
      <c r="AE110" s="799"/>
      <c r="AF110" s="798">
        <f t="shared" ref="AF110:AF128" si="259">$F110*$P110*$Q110*$R110</f>
        <v>0</v>
      </c>
      <c r="AG110" s="799"/>
      <c r="AH110" s="798">
        <f t="shared" si="251"/>
        <v>0</v>
      </c>
      <c r="AI110" s="799"/>
      <c r="AJ110" s="798">
        <f t="shared" ref="AJ110:AJ128" si="260">$H110*$P110*$Q110*($R110^3)</f>
        <v>0</v>
      </c>
      <c r="AK110" s="799"/>
      <c r="AL110" s="798">
        <f t="shared" ref="AL110:AL128" si="261">$I110*$P110*$Q110*($R110^4)</f>
        <v>0</v>
      </c>
      <c r="AM110" s="799"/>
      <c r="AN110" s="293">
        <f t="shared" ref="AN110:AN128" si="262">SUM(AD110+AF110+AH110+AJ110+AL110)</f>
        <v>0</v>
      </c>
      <c r="AO110" s="812"/>
      <c r="AP110" s="813"/>
      <c r="AQ110" s="812"/>
      <c r="AR110" s="813"/>
      <c r="AS110" s="812"/>
      <c r="AT110" s="813"/>
      <c r="AU110" s="812"/>
      <c r="AV110" s="813"/>
      <c r="AW110" s="812"/>
      <c r="AX110" s="813"/>
      <c r="AY110" s="363"/>
      <c r="AZ110" s="820"/>
      <c r="BA110" s="821"/>
      <c r="BB110" s="820"/>
      <c r="BC110" s="821"/>
      <c r="BD110" s="820"/>
      <c r="BE110" s="821"/>
      <c r="BF110" s="820"/>
      <c r="BG110" s="821"/>
      <c r="BH110" s="820"/>
      <c r="BI110" s="821"/>
      <c r="BJ110" s="364"/>
      <c r="BK110" s="849"/>
      <c r="BL110" s="850"/>
      <c r="BM110" s="849"/>
      <c r="BN110" s="850"/>
      <c r="BO110" s="849"/>
      <c r="BP110" s="850"/>
      <c r="BQ110" s="849"/>
      <c r="BR110" s="850"/>
      <c r="BS110" s="849"/>
      <c r="BT110" s="850"/>
      <c r="BU110" s="365"/>
      <c r="BV110" s="339">
        <f t="shared" si="252"/>
        <v>0</v>
      </c>
      <c r="BW110" s="339">
        <f t="shared" si="253"/>
        <v>0</v>
      </c>
      <c r="BX110" s="339">
        <f t="shared" si="254"/>
        <v>0</v>
      </c>
      <c r="BY110" s="339">
        <f t="shared" si="255"/>
        <v>0</v>
      </c>
      <c r="BZ110" s="339">
        <f t="shared" si="256"/>
        <v>0</v>
      </c>
      <c r="CA110" s="327">
        <f t="shared" si="257"/>
        <v>0</v>
      </c>
    </row>
    <row r="111" spans="1:79" s="51" customFormat="1" ht="15" customHeight="1">
      <c r="A111" s="78"/>
      <c r="B111" s="78"/>
      <c r="C111" s="77" t="s">
        <v>28</v>
      </c>
      <c r="D111" s="700"/>
      <c r="E111" s="72"/>
      <c r="F111" s="72"/>
      <c r="G111" s="72"/>
      <c r="H111" s="72"/>
      <c r="I111" s="72"/>
      <c r="J111" s="72"/>
      <c r="K111" s="72"/>
      <c r="L111" s="72"/>
      <c r="M111" s="72"/>
      <c r="N111" s="72"/>
      <c r="O111" s="616"/>
      <c r="P111" s="72"/>
      <c r="Q111" s="146"/>
      <c r="R111" s="70">
        <f t="shared" si="250"/>
        <v>1</v>
      </c>
      <c r="S111" s="847"/>
      <c r="T111" s="848"/>
      <c r="U111" s="847"/>
      <c r="V111" s="848"/>
      <c r="W111" s="847"/>
      <c r="X111" s="848"/>
      <c r="Y111" s="847"/>
      <c r="Z111" s="848"/>
      <c r="AA111" s="847"/>
      <c r="AB111" s="848"/>
      <c r="AC111" s="373"/>
      <c r="AD111" s="798">
        <f t="shared" si="258"/>
        <v>0</v>
      </c>
      <c r="AE111" s="799"/>
      <c r="AF111" s="798">
        <f t="shared" si="259"/>
        <v>0</v>
      </c>
      <c r="AG111" s="799"/>
      <c r="AH111" s="798">
        <f t="shared" si="251"/>
        <v>0</v>
      </c>
      <c r="AI111" s="799"/>
      <c r="AJ111" s="798">
        <f t="shared" si="260"/>
        <v>0</v>
      </c>
      <c r="AK111" s="799"/>
      <c r="AL111" s="798">
        <f t="shared" si="261"/>
        <v>0</v>
      </c>
      <c r="AM111" s="799"/>
      <c r="AN111" s="293">
        <f t="shared" si="262"/>
        <v>0</v>
      </c>
      <c r="AO111" s="812"/>
      <c r="AP111" s="813"/>
      <c r="AQ111" s="812"/>
      <c r="AR111" s="813"/>
      <c r="AS111" s="812"/>
      <c r="AT111" s="813"/>
      <c r="AU111" s="812"/>
      <c r="AV111" s="813"/>
      <c r="AW111" s="812"/>
      <c r="AX111" s="813"/>
      <c r="AY111" s="363"/>
      <c r="AZ111" s="820"/>
      <c r="BA111" s="821"/>
      <c r="BB111" s="820"/>
      <c r="BC111" s="821"/>
      <c r="BD111" s="820"/>
      <c r="BE111" s="821"/>
      <c r="BF111" s="820"/>
      <c r="BG111" s="821"/>
      <c r="BH111" s="820"/>
      <c r="BI111" s="821"/>
      <c r="BJ111" s="364"/>
      <c r="BK111" s="849"/>
      <c r="BL111" s="850"/>
      <c r="BM111" s="849"/>
      <c r="BN111" s="850"/>
      <c r="BO111" s="849"/>
      <c r="BP111" s="850"/>
      <c r="BQ111" s="849"/>
      <c r="BR111" s="850"/>
      <c r="BS111" s="849"/>
      <c r="BT111" s="850"/>
      <c r="BU111" s="365"/>
      <c r="BV111" s="339">
        <f t="shared" si="252"/>
        <v>0</v>
      </c>
      <c r="BW111" s="339">
        <f t="shared" si="253"/>
        <v>0</v>
      </c>
      <c r="BX111" s="339">
        <f t="shared" si="254"/>
        <v>0</v>
      </c>
      <c r="BY111" s="339">
        <f t="shared" si="255"/>
        <v>0</v>
      </c>
      <c r="BZ111" s="339">
        <f t="shared" si="256"/>
        <v>0</v>
      </c>
      <c r="CA111" s="327">
        <f t="shared" si="257"/>
        <v>0</v>
      </c>
    </row>
    <row r="112" spans="1:79" s="51" customFormat="1" ht="15" customHeight="1">
      <c r="A112" s="78"/>
      <c r="B112" s="78"/>
      <c r="C112" s="77" t="s">
        <v>54</v>
      </c>
      <c r="D112" s="700"/>
      <c r="E112" s="72"/>
      <c r="F112" s="72"/>
      <c r="G112" s="72"/>
      <c r="H112" s="72"/>
      <c r="I112" s="72"/>
      <c r="J112" s="72"/>
      <c r="K112" s="72"/>
      <c r="L112" s="72"/>
      <c r="M112" s="72"/>
      <c r="N112" s="72"/>
      <c r="O112" s="616"/>
      <c r="P112" s="72"/>
      <c r="Q112" s="146"/>
      <c r="R112" s="70">
        <f t="shared" si="250"/>
        <v>1.1000000000000001</v>
      </c>
      <c r="S112" s="847"/>
      <c r="T112" s="848"/>
      <c r="U112" s="847"/>
      <c r="V112" s="848"/>
      <c r="W112" s="847"/>
      <c r="X112" s="848"/>
      <c r="Y112" s="847"/>
      <c r="Z112" s="848"/>
      <c r="AA112" s="847"/>
      <c r="AB112" s="848"/>
      <c r="AC112" s="373"/>
      <c r="AD112" s="798">
        <f t="shared" si="258"/>
        <v>0</v>
      </c>
      <c r="AE112" s="799"/>
      <c r="AF112" s="798">
        <f t="shared" si="259"/>
        <v>0</v>
      </c>
      <c r="AG112" s="799"/>
      <c r="AH112" s="798">
        <f t="shared" si="251"/>
        <v>0</v>
      </c>
      <c r="AI112" s="799"/>
      <c r="AJ112" s="798">
        <f t="shared" si="260"/>
        <v>0</v>
      </c>
      <c r="AK112" s="799"/>
      <c r="AL112" s="798">
        <f t="shared" si="261"/>
        <v>0</v>
      </c>
      <c r="AM112" s="799"/>
      <c r="AN112" s="293">
        <f t="shared" si="262"/>
        <v>0</v>
      </c>
      <c r="AO112" s="812"/>
      <c r="AP112" s="813"/>
      <c r="AQ112" s="812"/>
      <c r="AR112" s="813"/>
      <c r="AS112" s="812"/>
      <c r="AT112" s="813"/>
      <c r="AU112" s="812"/>
      <c r="AV112" s="813"/>
      <c r="AW112" s="812"/>
      <c r="AX112" s="813"/>
      <c r="AY112" s="363"/>
      <c r="AZ112" s="820"/>
      <c r="BA112" s="821"/>
      <c r="BB112" s="820"/>
      <c r="BC112" s="821"/>
      <c r="BD112" s="820"/>
      <c r="BE112" s="821"/>
      <c r="BF112" s="820"/>
      <c r="BG112" s="821"/>
      <c r="BH112" s="820"/>
      <c r="BI112" s="821"/>
      <c r="BJ112" s="364"/>
      <c r="BK112" s="849"/>
      <c r="BL112" s="850"/>
      <c r="BM112" s="849"/>
      <c r="BN112" s="850"/>
      <c r="BO112" s="849"/>
      <c r="BP112" s="850"/>
      <c r="BQ112" s="849"/>
      <c r="BR112" s="850"/>
      <c r="BS112" s="849"/>
      <c r="BT112" s="850"/>
      <c r="BU112" s="365"/>
      <c r="BV112" s="339">
        <f t="shared" si="252"/>
        <v>0</v>
      </c>
      <c r="BW112" s="339">
        <f t="shared" si="253"/>
        <v>0</v>
      </c>
      <c r="BX112" s="339">
        <f t="shared" si="254"/>
        <v>0</v>
      </c>
      <c r="BY112" s="339">
        <f t="shared" si="255"/>
        <v>0</v>
      </c>
      <c r="BZ112" s="339">
        <f t="shared" si="256"/>
        <v>0</v>
      </c>
      <c r="CA112" s="327">
        <f t="shared" si="257"/>
        <v>0</v>
      </c>
    </row>
    <row r="113" spans="1:79" s="51" customFormat="1" ht="15" customHeight="1">
      <c r="A113" s="78"/>
      <c r="B113" s="78"/>
      <c r="C113" s="77" t="s">
        <v>353</v>
      </c>
      <c r="D113" s="700" t="s">
        <v>378</v>
      </c>
      <c r="E113" s="72"/>
      <c r="F113" s="72"/>
      <c r="G113" s="72"/>
      <c r="H113" s="72"/>
      <c r="I113" s="72"/>
      <c r="J113" s="72"/>
      <c r="K113" s="72"/>
      <c r="L113" s="72"/>
      <c r="M113" s="72"/>
      <c r="N113" s="72"/>
      <c r="O113" s="616"/>
      <c r="P113" s="72"/>
      <c r="Q113" s="146"/>
      <c r="R113" s="70">
        <f t="shared" si="250"/>
        <v>1.1000000000000001</v>
      </c>
      <c r="S113" s="847"/>
      <c r="T113" s="848"/>
      <c r="U113" s="847"/>
      <c r="V113" s="848"/>
      <c r="W113" s="847"/>
      <c r="X113" s="848"/>
      <c r="Y113" s="847"/>
      <c r="Z113" s="848"/>
      <c r="AA113" s="847"/>
      <c r="AB113" s="848"/>
      <c r="AC113" s="373"/>
      <c r="AD113" s="798">
        <f t="shared" si="258"/>
        <v>0</v>
      </c>
      <c r="AE113" s="799"/>
      <c r="AF113" s="798">
        <f t="shared" si="259"/>
        <v>0</v>
      </c>
      <c r="AG113" s="799"/>
      <c r="AH113" s="798">
        <f t="shared" si="251"/>
        <v>0</v>
      </c>
      <c r="AI113" s="799"/>
      <c r="AJ113" s="798">
        <f t="shared" si="260"/>
        <v>0</v>
      </c>
      <c r="AK113" s="799"/>
      <c r="AL113" s="798">
        <f t="shared" si="261"/>
        <v>0</v>
      </c>
      <c r="AM113" s="799"/>
      <c r="AN113" s="293">
        <f t="shared" si="262"/>
        <v>0</v>
      </c>
      <c r="AO113" s="812"/>
      <c r="AP113" s="813"/>
      <c r="AQ113" s="812"/>
      <c r="AR113" s="813"/>
      <c r="AS113" s="812"/>
      <c r="AT113" s="813"/>
      <c r="AU113" s="812"/>
      <c r="AV113" s="813"/>
      <c r="AW113" s="812"/>
      <c r="AX113" s="813"/>
      <c r="AY113" s="363"/>
      <c r="AZ113" s="820"/>
      <c r="BA113" s="821"/>
      <c r="BB113" s="820"/>
      <c r="BC113" s="821"/>
      <c r="BD113" s="820"/>
      <c r="BE113" s="821"/>
      <c r="BF113" s="820"/>
      <c r="BG113" s="821"/>
      <c r="BH113" s="820"/>
      <c r="BI113" s="821"/>
      <c r="BJ113" s="364"/>
      <c r="BK113" s="849"/>
      <c r="BL113" s="850"/>
      <c r="BM113" s="849"/>
      <c r="BN113" s="850"/>
      <c r="BO113" s="849"/>
      <c r="BP113" s="850"/>
      <c r="BQ113" s="849"/>
      <c r="BR113" s="850"/>
      <c r="BS113" s="849"/>
      <c r="BT113" s="850"/>
      <c r="BU113" s="365"/>
      <c r="BV113" s="339">
        <f t="shared" si="252"/>
        <v>0</v>
      </c>
      <c r="BW113" s="339">
        <f t="shared" si="253"/>
        <v>0</v>
      </c>
      <c r="BX113" s="339">
        <f t="shared" si="254"/>
        <v>0</v>
      </c>
      <c r="BY113" s="339">
        <f t="shared" si="255"/>
        <v>0</v>
      </c>
      <c r="BZ113" s="339">
        <f t="shared" si="256"/>
        <v>0</v>
      </c>
      <c r="CA113" s="327">
        <f t="shared" si="257"/>
        <v>0</v>
      </c>
    </row>
    <row r="114" spans="1:79" s="51" customFormat="1" ht="15" customHeight="1">
      <c r="A114" s="78"/>
      <c r="B114" s="78"/>
      <c r="C114" s="77" t="s">
        <v>264</v>
      </c>
      <c r="D114" s="700"/>
      <c r="E114" s="72"/>
      <c r="F114" s="72"/>
      <c r="G114" s="72"/>
      <c r="H114" s="72"/>
      <c r="I114" s="72"/>
      <c r="J114" s="72"/>
      <c r="K114" s="72"/>
      <c r="L114" s="72"/>
      <c r="M114" s="72"/>
      <c r="N114" s="72"/>
      <c r="O114" s="616"/>
      <c r="P114" s="72"/>
      <c r="Q114" s="146"/>
      <c r="R114" s="70">
        <f t="shared" si="250"/>
        <v>1</v>
      </c>
      <c r="S114" s="847"/>
      <c r="T114" s="848"/>
      <c r="U114" s="847"/>
      <c r="V114" s="848"/>
      <c r="W114" s="847"/>
      <c r="X114" s="848"/>
      <c r="Y114" s="847"/>
      <c r="Z114" s="848"/>
      <c r="AA114" s="847"/>
      <c r="AB114" s="848"/>
      <c r="AC114" s="373"/>
      <c r="AD114" s="798">
        <f t="shared" si="258"/>
        <v>0</v>
      </c>
      <c r="AE114" s="799"/>
      <c r="AF114" s="798">
        <f t="shared" si="259"/>
        <v>0</v>
      </c>
      <c r="AG114" s="799"/>
      <c r="AH114" s="798">
        <f t="shared" si="251"/>
        <v>0</v>
      </c>
      <c r="AI114" s="799"/>
      <c r="AJ114" s="798">
        <f t="shared" si="260"/>
        <v>0</v>
      </c>
      <c r="AK114" s="799"/>
      <c r="AL114" s="798">
        <f t="shared" si="261"/>
        <v>0</v>
      </c>
      <c r="AM114" s="799"/>
      <c r="AN114" s="293">
        <f t="shared" si="262"/>
        <v>0</v>
      </c>
      <c r="AO114" s="812"/>
      <c r="AP114" s="813"/>
      <c r="AQ114" s="812"/>
      <c r="AR114" s="813"/>
      <c r="AS114" s="812"/>
      <c r="AT114" s="813"/>
      <c r="AU114" s="812"/>
      <c r="AV114" s="813"/>
      <c r="AW114" s="812"/>
      <c r="AX114" s="813"/>
      <c r="AY114" s="363"/>
      <c r="AZ114" s="820"/>
      <c r="BA114" s="821"/>
      <c r="BB114" s="820"/>
      <c r="BC114" s="821"/>
      <c r="BD114" s="820"/>
      <c r="BE114" s="821"/>
      <c r="BF114" s="820"/>
      <c r="BG114" s="821"/>
      <c r="BH114" s="820"/>
      <c r="BI114" s="821"/>
      <c r="BJ114" s="364"/>
      <c r="BK114" s="849"/>
      <c r="BL114" s="850"/>
      <c r="BM114" s="849"/>
      <c r="BN114" s="850"/>
      <c r="BO114" s="849"/>
      <c r="BP114" s="850"/>
      <c r="BQ114" s="849"/>
      <c r="BR114" s="850"/>
      <c r="BS114" s="849"/>
      <c r="BT114" s="850"/>
      <c r="BU114" s="365"/>
      <c r="BV114" s="339">
        <f t="shared" si="252"/>
        <v>0</v>
      </c>
      <c r="BW114" s="339">
        <f t="shared" si="253"/>
        <v>0</v>
      </c>
      <c r="BX114" s="339">
        <f t="shared" si="254"/>
        <v>0</v>
      </c>
      <c r="BY114" s="339">
        <f t="shared" si="255"/>
        <v>0</v>
      </c>
      <c r="BZ114" s="339">
        <f t="shared" si="256"/>
        <v>0</v>
      </c>
      <c r="CA114" s="327">
        <f t="shared" si="257"/>
        <v>0</v>
      </c>
    </row>
    <row r="115" spans="1:79" s="51" customFormat="1" ht="15" customHeight="1">
      <c r="A115" s="78"/>
      <c r="B115" s="78"/>
      <c r="C115" s="77" t="s">
        <v>28</v>
      </c>
      <c r="D115" s="700"/>
      <c r="E115" s="72"/>
      <c r="F115" s="72"/>
      <c r="G115" s="72"/>
      <c r="H115" s="72"/>
      <c r="I115" s="72"/>
      <c r="J115" s="72"/>
      <c r="K115" s="72"/>
      <c r="L115" s="72"/>
      <c r="M115" s="72"/>
      <c r="N115" s="72"/>
      <c r="O115" s="616"/>
      <c r="P115" s="72"/>
      <c r="Q115" s="146"/>
      <c r="R115" s="70">
        <f t="shared" si="250"/>
        <v>1</v>
      </c>
      <c r="S115" s="847"/>
      <c r="T115" s="848"/>
      <c r="U115" s="847"/>
      <c r="V115" s="848"/>
      <c r="W115" s="847"/>
      <c r="X115" s="848"/>
      <c r="Y115" s="847"/>
      <c r="Z115" s="848"/>
      <c r="AA115" s="847"/>
      <c r="AB115" s="848"/>
      <c r="AC115" s="373"/>
      <c r="AD115" s="798">
        <f t="shared" si="258"/>
        <v>0</v>
      </c>
      <c r="AE115" s="799"/>
      <c r="AF115" s="798">
        <f t="shared" si="259"/>
        <v>0</v>
      </c>
      <c r="AG115" s="799"/>
      <c r="AH115" s="798">
        <f t="shared" si="251"/>
        <v>0</v>
      </c>
      <c r="AI115" s="799"/>
      <c r="AJ115" s="798">
        <f t="shared" si="260"/>
        <v>0</v>
      </c>
      <c r="AK115" s="799"/>
      <c r="AL115" s="798">
        <f t="shared" si="261"/>
        <v>0</v>
      </c>
      <c r="AM115" s="799"/>
      <c r="AN115" s="293">
        <f t="shared" si="262"/>
        <v>0</v>
      </c>
      <c r="AO115" s="812"/>
      <c r="AP115" s="813"/>
      <c r="AQ115" s="812"/>
      <c r="AR115" s="813"/>
      <c r="AS115" s="812"/>
      <c r="AT115" s="813"/>
      <c r="AU115" s="812"/>
      <c r="AV115" s="813"/>
      <c r="AW115" s="812"/>
      <c r="AX115" s="813"/>
      <c r="AY115" s="363"/>
      <c r="AZ115" s="820"/>
      <c r="BA115" s="821"/>
      <c r="BB115" s="820"/>
      <c r="BC115" s="821"/>
      <c r="BD115" s="820"/>
      <c r="BE115" s="821"/>
      <c r="BF115" s="820"/>
      <c r="BG115" s="821"/>
      <c r="BH115" s="820"/>
      <c r="BI115" s="821"/>
      <c r="BJ115" s="364"/>
      <c r="BK115" s="849"/>
      <c r="BL115" s="850"/>
      <c r="BM115" s="849"/>
      <c r="BN115" s="850"/>
      <c r="BO115" s="849"/>
      <c r="BP115" s="850"/>
      <c r="BQ115" s="849"/>
      <c r="BR115" s="850"/>
      <c r="BS115" s="849"/>
      <c r="BT115" s="850"/>
      <c r="BU115" s="365"/>
      <c r="BV115" s="339">
        <f t="shared" si="252"/>
        <v>0</v>
      </c>
      <c r="BW115" s="339">
        <f t="shared" si="253"/>
        <v>0</v>
      </c>
      <c r="BX115" s="339">
        <f t="shared" si="254"/>
        <v>0</v>
      </c>
      <c r="BY115" s="339">
        <f t="shared" si="255"/>
        <v>0</v>
      </c>
      <c r="BZ115" s="339">
        <f t="shared" si="256"/>
        <v>0</v>
      </c>
      <c r="CA115" s="327">
        <f t="shared" si="257"/>
        <v>0</v>
      </c>
    </row>
    <row r="116" spans="1:79" s="51" customFormat="1" ht="15" customHeight="1">
      <c r="A116" s="78"/>
      <c r="B116" s="78"/>
      <c r="C116" s="77" t="s">
        <v>54</v>
      </c>
      <c r="D116" s="700"/>
      <c r="E116" s="72"/>
      <c r="F116" s="72"/>
      <c r="G116" s="72"/>
      <c r="H116" s="72"/>
      <c r="I116" s="72"/>
      <c r="J116" s="72"/>
      <c r="K116" s="72"/>
      <c r="L116" s="72"/>
      <c r="M116" s="72"/>
      <c r="N116" s="72"/>
      <c r="O116" s="616"/>
      <c r="P116" s="72"/>
      <c r="Q116" s="146"/>
      <c r="R116" s="70">
        <f t="shared" si="250"/>
        <v>1.1000000000000001</v>
      </c>
      <c r="S116" s="847"/>
      <c r="T116" s="848"/>
      <c r="U116" s="847"/>
      <c r="V116" s="848"/>
      <c r="W116" s="847"/>
      <c r="X116" s="848"/>
      <c r="Y116" s="847"/>
      <c r="Z116" s="848"/>
      <c r="AA116" s="847"/>
      <c r="AB116" s="848"/>
      <c r="AC116" s="373"/>
      <c r="AD116" s="798">
        <f t="shared" si="258"/>
        <v>0</v>
      </c>
      <c r="AE116" s="799"/>
      <c r="AF116" s="798">
        <f t="shared" si="259"/>
        <v>0</v>
      </c>
      <c r="AG116" s="799"/>
      <c r="AH116" s="798">
        <f t="shared" si="251"/>
        <v>0</v>
      </c>
      <c r="AI116" s="799"/>
      <c r="AJ116" s="798">
        <f t="shared" si="260"/>
        <v>0</v>
      </c>
      <c r="AK116" s="799"/>
      <c r="AL116" s="798">
        <f t="shared" si="261"/>
        <v>0</v>
      </c>
      <c r="AM116" s="799"/>
      <c r="AN116" s="293">
        <f t="shared" si="262"/>
        <v>0</v>
      </c>
      <c r="AO116" s="812"/>
      <c r="AP116" s="813"/>
      <c r="AQ116" s="812"/>
      <c r="AR116" s="813"/>
      <c r="AS116" s="812"/>
      <c r="AT116" s="813"/>
      <c r="AU116" s="812"/>
      <c r="AV116" s="813"/>
      <c r="AW116" s="812"/>
      <c r="AX116" s="813"/>
      <c r="AY116" s="363"/>
      <c r="AZ116" s="820"/>
      <c r="BA116" s="821"/>
      <c r="BB116" s="820"/>
      <c r="BC116" s="821"/>
      <c r="BD116" s="820"/>
      <c r="BE116" s="821"/>
      <c r="BF116" s="820"/>
      <c r="BG116" s="821"/>
      <c r="BH116" s="820"/>
      <c r="BI116" s="821"/>
      <c r="BJ116" s="364"/>
      <c r="BK116" s="849"/>
      <c r="BL116" s="850"/>
      <c r="BM116" s="849"/>
      <c r="BN116" s="850"/>
      <c r="BO116" s="849"/>
      <c r="BP116" s="850"/>
      <c r="BQ116" s="849"/>
      <c r="BR116" s="850"/>
      <c r="BS116" s="849"/>
      <c r="BT116" s="850"/>
      <c r="BU116" s="365"/>
      <c r="BV116" s="339">
        <f t="shared" si="252"/>
        <v>0</v>
      </c>
      <c r="BW116" s="339">
        <f t="shared" si="253"/>
        <v>0</v>
      </c>
      <c r="BX116" s="339">
        <f t="shared" si="254"/>
        <v>0</v>
      </c>
      <c r="BY116" s="339">
        <f t="shared" si="255"/>
        <v>0</v>
      </c>
      <c r="BZ116" s="339">
        <f t="shared" si="256"/>
        <v>0</v>
      </c>
      <c r="CA116" s="327">
        <f t="shared" si="257"/>
        <v>0</v>
      </c>
    </row>
    <row r="117" spans="1:79" s="51" customFormat="1" ht="15" customHeight="1">
      <c r="A117" s="78"/>
      <c r="B117" s="78"/>
      <c r="C117" s="77" t="s">
        <v>353</v>
      </c>
      <c r="D117" s="700" t="s">
        <v>378</v>
      </c>
      <c r="E117" s="72"/>
      <c r="F117" s="72"/>
      <c r="G117" s="72"/>
      <c r="H117" s="72"/>
      <c r="I117" s="72"/>
      <c r="J117" s="72"/>
      <c r="K117" s="72"/>
      <c r="L117" s="72"/>
      <c r="M117" s="72"/>
      <c r="N117" s="72"/>
      <c r="O117" s="616"/>
      <c r="P117" s="72"/>
      <c r="Q117" s="146"/>
      <c r="R117" s="70">
        <f t="shared" si="250"/>
        <v>1.1000000000000001</v>
      </c>
      <c r="S117" s="847"/>
      <c r="T117" s="848"/>
      <c r="U117" s="847"/>
      <c r="V117" s="848"/>
      <c r="W117" s="847"/>
      <c r="X117" s="848"/>
      <c r="Y117" s="847"/>
      <c r="Z117" s="848"/>
      <c r="AA117" s="847"/>
      <c r="AB117" s="848"/>
      <c r="AC117" s="373"/>
      <c r="AD117" s="798">
        <f t="shared" si="258"/>
        <v>0</v>
      </c>
      <c r="AE117" s="799"/>
      <c r="AF117" s="798">
        <f t="shared" si="259"/>
        <v>0</v>
      </c>
      <c r="AG117" s="799"/>
      <c r="AH117" s="798">
        <f t="shared" si="251"/>
        <v>0</v>
      </c>
      <c r="AI117" s="799"/>
      <c r="AJ117" s="798">
        <f t="shared" si="260"/>
        <v>0</v>
      </c>
      <c r="AK117" s="799"/>
      <c r="AL117" s="798">
        <f t="shared" si="261"/>
        <v>0</v>
      </c>
      <c r="AM117" s="799"/>
      <c r="AN117" s="293">
        <f t="shared" si="262"/>
        <v>0</v>
      </c>
      <c r="AO117" s="812"/>
      <c r="AP117" s="813"/>
      <c r="AQ117" s="812"/>
      <c r="AR117" s="813"/>
      <c r="AS117" s="812"/>
      <c r="AT117" s="813"/>
      <c r="AU117" s="812"/>
      <c r="AV117" s="813"/>
      <c r="AW117" s="812"/>
      <c r="AX117" s="813"/>
      <c r="AY117" s="363"/>
      <c r="AZ117" s="820"/>
      <c r="BA117" s="821"/>
      <c r="BB117" s="820"/>
      <c r="BC117" s="821"/>
      <c r="BD117" s="820"/>
      <c r="BE117" s="821"/>
      <c r="BF117" s="820"/>
      <c r="BG117" s="821"/>
      <c r="BH117" s="820"/>
      <c r="BI117" s="821"/>
      <c r="BJ117" s="364"/>
      <c r="BK117" s="849"/>
      <c r="BL117" s="850"/>
      <c r="BM117" s="849"/>
      <c r="BN117" s="850"/>
      <c r="BO117" s="849"/>
      <c r="BP117" s="850"/>
      <c r="BQ117" s="849"/>
      <c r="BR117" s="850"/>
      <c r="BS117" s="849"/>
      <c r="BT117" s="850"/>
      <c r="BU117" s="365"/>
      <c r="BV117" s="339">
        <f t="shared" si="252"/>
        <v>0</v>
      </c>
      <c r="BW117" s="339">
        <f t="shared" si="253"/>
        <v>0</v>
      </c>
      <c r="BX117" s="339">
        <f t="shared" si="254"/>
        <v>0</v>
      </c>
      <c r="BY117" s="339">
        <f t="shared" si="255"/>
        <v>0</v>
      </c>
      <c r="BZ117" s="339">
        <f t="shared" si="256"/>
        <v>0</v>
      </c>
      <c r="CA117" s="327">
        <f t="shared" si="257"/>
        <v>0</v>
      </c>
    </row>
    <row r="118" spans="1:79" s="51" customFormat="1" ht="15" customHeight="1">
      <c r="A118" s="78"/>
      <c r="B118" s="78"/>
      <c r="C118" s="77" t="s">
        <v>264</v>
      </c>
      <c r="D118" s="700"/>
      <c r="E118" s="72"/>
      <c r="F118" s="72"/>
      <c r="G118" s="72"/>
      <c r="H118" s="72"/>
      <c r="I118" s="72"/>
      <c r="J118" s="72"/>
      <c r="K118" s="72"/>
      <c r="L118" s="72"/>
      <c r="M118" s="72"/>
      <c r="N118" s="72"/>
      <c r="O118" s="616"/>
      <c r="P118" s="72"/>
      <c r="Q118" s="146"/>
      <c r="R118" s="70">
        <f t="shared" si="250"/>
        <v>1</v>
      </c>
      <c r="S118" s="847"/>
      <c r="T118" s="848"/>
      <c r="U118" s="847"/>
      <c r="V118" s="848"/>
      <c r="W118" s="847"/>
      <c r="X118" s="848"/>
      <c r="Y118" s="847"/>
      <c r="Z118" s="848"/>
      <c r="AA118" s="847"/>
      <c r="AB118" s="848"/>
      <c r="AC118" s="373"/>
      <c r="AD118" s="798">
        <f t="shared" si="258"/>
        <v>0</v>
      </c>
      <c r="AE118" s="799"/>
      <c r="AF118" s="798">
        <f t="shared" si="259"/>
        <v>0</v>
      </c>
      <c r="AG118" s="799"/>
      <c r="AH118" s="798">
        <f t="shared" si="251"/>
        <v>0</v>
      </c>
      <c r="AI118" s="799"/>
      <c r="AJ118" s="798">
        <f t="shared" si="260"/>
        <v>0</v>
      </c>
      <c r="AK118" s="799"/>
      <c r="AL118" s="798">
        <f t="shared" si="261"/>
        <v>0</v>
      </c>
      <c r="AM118" s="799"/>
      <c r="AN118" s="293">
        <f t="shared" si="262"/>
        <v>0</v>
      </c>
      <c r="AO118" s="812"/>
      <c r="AP118" s="813"/>
      <c r="AQ118" s="812"/>
      <c r="AR118" s="813"/>
      <c r="AS118" s="812"/>
      <c r="AT118" s="813"/>
      <c r="AU118" s="812"/>
      <c r="AV118" s="813"/>
      <c r="AW118" s="812"/>
      <c r="AX118" s="813"/>
      <c r="AY118" s="363"/>
      <c r="AZ118" s="820"/>
      <c r="BA118" s="821"/>
      <c r="BB118" s="820"/>
      <c r="BC118" s="821"/>
      <c r="BD118" s="820"/>
      <c r="BE118" s="821"/>
      <c r="BF118" s="820"/>
      <c r="BG118" s="821"/>
      <c r="BH118" s="820"/>
      <c r="BI118" s="821"/>
      <c r="BJ118" s="364"/>
      <c r="BK118" s="849"/>
      <c r="BL118" s="850"/>
      <c r="BM118" s="849"/>
      <c r="BN118" s="850"/>
      <c r="BO118" s="849"/>
      <c r="BP118" s="850"/>
      <c r="BQ118" s="849"/>
      <c r="BR118" s="850"/>
      <c r="BS118" s="849"/>
      <c r="BT118" s="850"/>
      <c r="BU118" s="365"/>
      <c r="BV118" s="339">
        <f t="shared" si="252"/>
        <v>0</v>
      </c>
      <c r="BW118" s="339">
        <f t="shared" si="253"/>
        <v>0</v>
      </c>
      <c r="BX118" s="339">
        <f t="shared" si="254"/>
        <v>0</v>
      </c>
      <c r="BY118" s="339">
        <f t="shared" si="255"/>
        <v>0</v>
      </c>
      <c r="BZ118" s="339">
        <f t="shared" si="256"/>
        <v>0</v>
      </c>
      <c r="CA118" s="327">
        <f t="shared" si="257"/>
        <v>0</v>
      </c>
    </row>
    <row r="119" spans="1:79" s="51" customFormat="1" ht="15" customHeight="1">
      <c r="A119" s="78"/>
      <c r="B119" s="78"/>
      <c r="C119" s="77" t="s">
        <v>28</v>
      </c>
      <c r="D119" s="700"/>
      <c r="E119" s="72"/>
      <c r="F119" s="72"/>
      <c r="G119" s="72"/>
      <c r="H119" s="72"/>
      <c r="I119" s="72"/>
      <c r="J119" s="72"/>
      <c r="K119" s="72"/>
      <c r="L119" s="72"/>
      <c r="M119" s="72"/>
      <c r="N119" s="72"/>
      <c r="O119" s="616"/>
      <c r="P119" s="72"/>
      <c r="Q119" s="146"/>
      <c r="R119" s="70">
        <f t="shared" si="250"/>
        <v>1</v>
      </c>
      <c r="S119" s="847"/>
      <c r="T119" s="848"/>
      <c r="U119" s="847"/>
      <c r="V119" s="848"/>
      <c r="W119" s="847"/>
      <c r="X119" s="848"/>
      <c r="Y119" s="847"/>
      <c r="Z119" s="848"/>
      <c r="AA119" s="847"/>
      <c r="AB119" s="848"/>
      <c r="AC119" s="373"/>
      <c r="AD119" s="798">
        <f t="shared" si="258"/>
        <v>0</v>
      </c>
      <c r="AE119" s="799"/>
      <c r="AF119" s="798">
        <f t="shared" si="259"/>
        <v>0</v>
      </c>
      <c r="AG119" s="799"/>
      <c r="AH119" s="798">
        <f t="shared" si="251"/>
        <v>0</v>
      </c>
      <c r="AI119" s="799"/>
      <c r="AJ119" s="798">
        <f t="shared" si="260"/>
        <v>0</v>
      </c>
      <c r="AK119" s="799"/>
      <c r="AL119" s="798">
        <f t="shared" si="261"/>
        <v>0</v>
      </c>
      <c r="AM119" s="799"/>
      <c r="AN119" s="293">
        <f t="shared" si="262"/>
        <v>0</v>
      </c>
      <c r="AO119" s="812"/>
      <c r="AP119" s="813"/>
      <c r="AQ119" s="812"/>
      <c r="AR119" s="813"/>
      <c r="AS119" s="812"/>
      <c r="AT119" s="813"/>
      <c r="AU119" s="812"/>
      <c r="AV119" s="813"/>
      <c r="AW119" s="812"/>
      <c r="AX119" s="813"/>
      <c r="AY119" s="363"/>
      <c r="AZ119" s="820"/>
      <c r="BA119" s="821"/>
      <c r="BB119" s="820"/>
      <c r="BC119" s="821"/>
      <c r="BD119" s="820"/>
      <c r="BE119" s="821"/>
      <c r="BF119" s="820"/>
      <c r="BG119" s="821"/>
      <c r="BH119" s="820"/>
      <c r="BI119" s="821"/>
      <c r="BJ119" s="364"/>
      <c r="BK119" s="849"/>
      <c r="BL119" s="850"/>
      <c r="BM119" s="849"/>
      <c r="BN119" s="850"/>
      <c r="BO119" s="849"/>
      <c r="BP119" s="850"/>
      <c r="BQ119" s="849"/>
      <c r="BR119" s="850"/>
      <c r="BS119" s="849"/>
      <c r="BT119" s="850"/>
      <c r="BU119" s="365"/>
      <c r="BV119" s="339">
        <f t="shared" si="252"/>
        <v>0</v>
      </c>
      <c r="BW119" s="339">
        <f t="shared" si="253"/>
        <v>0</v>
      </c>
      <c r="BX119" s="339">
        <f t="shared" si="254"/>
        <v>0</v>
      </c>
      <c r="BY119" s="339">
        <f t="shared" si="255"/>
        <v>0</v>
      </c>
      <c r="BZ119" s="339">
        <f t="shared" si="256"/>
        <v>0</v>
      </c>
      <c r="CA119" s="327">
        <f t="shared" si="257"/>
        <v>0</v>
      </c>
    </row>
    <row r="120" spans="1:79" s="51" customFormat="1" ht="15" customHeight="1">
      <c r="A120" s="78"/>
      <c r="B120" s="78"/>
      <c r="C120" s="77" t="s">
        <v>54</v>
      </c>
      <c r="D120" s="700"/>
      <c r="E120" s="72"/>
      <c r="F120" s="72"/>
      <c r="G120" s="72"/>
      <c r="H120" s="72"/>
      <c r="I120" s="72"/>
      <c r="J120" s="72"/>
      <c r="K120" s="72"/>
      <c r="L120" s="72"/>
      <c r="M120" s="72"/>
      <c r="N120" s="72"/>
      <c r="O120" s="616"/>
      <c r="P120" s="72"/>
      <c r="Q120" s="146"/>
      <c r="R120" s="70">
        <f t="shared" si="250"/>
        <v>1.1000000000000001</v>
      </c>
      <c r="S120" s="847"/>
      <c r="T120" s="848"/>
      <c r="U120" s="847"/>
      <c r="V120" s="848"/>
      <c r="W120" s="847"/>
      <c r="X120" s="848"/>
      <c r="Y120" s="847"/>
      <c r="Z120" s="848"/>
      <c r="AA120" s="847"/>
      <c r="AB120" s="848"/>
      <c r="AC120" s="373"/>
      <c r="AD120" s="798">
        <f t="shared" si="258"/>
        <v>0</v>
      </c>
      <c r="AE120" s="799"/>
      <c r="AF120" s="798">
        <f t="shared" si="259"/>
        <v>0</v>
      </c>
      <c r="AG120" s="799"/>
      <c r="AH120" s="798">
        <f t="shared" si="251"/>
        <v>0</v>
      </c>
      <c r="AI120" s="799"/>
      <c r="AJ120" s="798">
        <f t="shared" si="260"/>
        <v>0</v>
      </c>
      <c r="AK120" s="799"/>
      <c r="AL120" s="798">
        <f t="shared" si="261"/>
        <v>0</v>
      </c>
      <c r="AM120" s="799"/>
      <c r="AN120" s="293">
        <f t="shared" si="262"/>
        <v>0</v>
      </c>
      <c r="AO120" s="812"/>
      <c r="AP120" s="813"/>
      <c r="AQ120" s="812"/>
      <c r="AR120" s="813"/>
      <c r="AS120" s="812"/>
      <c r="AT120" s="813"/>
      <c r="AU120" s="812"/>
      <c r="AV120" s="813"/>
      <c r="AW120" s="812"/>
      <c r="AX120" s="813"/>
      <c r="AY120" s="363"/>
      <c r="AZ120" s="820"/>
      <c r="BA120" s="821"/>
      <c r="BB120" s="820"/>
      <c r="BC120" s="821"/>
      <c r="BD120" s="820"/>
      <c r="BE120" s="821"/>
      <c r="BF120" s="820"/>
      <c r="BG120" s="821"/>
      <c r="BH120" s="820"/>
      <c r="BI120" s="821"/>
      <c r="BJ120" s="364"/>
      <c r="BK120" s="849"/>
      <c r="BL120" s="850"/>
      <c r="BM120" s="849"/>
      <c r="BN120" s="850"/>
      <c r="BO120" s="849"/>
      <c r="BP120" s="850"/>
      <c r="BQ120" s="849"/>
      <c r="BR120" s="850"/>
      <c r="BS120" s="849"/>
      <c r="BT120" s="850"/>
      <c r="BU120" s="365"/>
      <c r="BV120" s="339">
        <f t="shared" si="252"/>
        <v>0</v>
      </c>
      <c r="BW120" s="339">
        <f t="shared" si="253"/>
        <v>0</v>
      </c>
      <c r="BX120" s="339">
        <f t="shared" si="254"/>
        <v>0</v>
      </c>
      <c r="BY120" s="339">
        <f t="shared" si="255"/>
        <v>0</v>
      </c>
      <c r="BZ120" s="339">
        <f t="shared" si="256"/>
        <v>0</v>
      </c>
      <c r="CA120" s="327">
        <f t="shared" si="257"/>
        <v>0</v>
      </c>
    </row>
    <row r="121" spans="1:79" s="51" customFormat="1" ht="15" customHeight="1">
      <c r="A121" s="78"/>
      <c r="B121" s="78"/>
      <c r="C121" s="77" t="s">
        <v>353</v>
      </c>
      <c r="D121" s="700" t="s">
        <v>378</v>
      </c>
      <c r="E121" s="72"/>
      <c r="F121" s="72"/>
      <c r="G121" s="72"/>
      <c r="H121" s="72"/>
      <c r="I121" s="72"/>
      <c r="J121" s="72"/>
      <c r="K121" s="72"/>
      <c r="L121" s="72"/>
      <c r="M121" s="72"/>
      <c r="N121" s="72"/>
      <c r="O121" s="616"/>
      <c r="P121" s="72"/>
      <c r="Q121" s="146"/>
      <c r="R121" s="70">
        <f t="shared" si="250"/>
        <v>1.1000000000000001</v>
      </c>
      <c r="S121" s="847"/>
      <c r="T121" s="848"/>
      <c r="U121" s="847"/>
      <c r="V121" s="848"/>
      <c r="W121" s="847"/>
      <c r="X121" s="848"/>
      <c r="Y121" s="847"/>
      <c r="Z121" s="848"/>
      <c r="AA121" s="847"/>
      <c r="AB121" s="848"/>
      <c r="AC121" s="373"/>
      <c r="AD121" s="798">
        <f t="shared" si="258"/>
        <v>0</v>
      </c>
      <c r="AE121" s="799"/>
      <c r="AF121" s="798">
        <f t="shared" si="259"/>
        <v>0</v>
      </c>
      <c r="AG121" s="799"/>
      <c r="AH121" s="798">
        <f t="shared" si="251"/>
        <v>0</v>
      </c>
      <c r="AI121" s="799"/>
      <c r="AJ121" s="798">
        <f t="shared" si="260"/>
        <v>0</v>
      </c>
      <c r="AK121" s="799"/>
      <c r="AL121" s="798">
        <f t="shared" si="261"/>
        <v>0</v>
      </c>
      <c r="AM121" s="799"/>
      <c r="AN121" s="293">
        <f t="shared" si="262"/>
        <v>0</v>
      </c>
      <c r="AO121" s="812"/>
      <c r="AP121" s="813"/>
      <c r="AQ121" s="812"/>
      <c r="AR121" s="813"/>
      <c r="AS121" s="812"/>
      <c r="AT121" s="813"/>
      <c r="AU121" s="812"/>
      <c r="AV121" s="813"/>
      <c r="AW121" s="812"/>
      <c r="AX121" s="813"/>
      <c r="AY121" s="363"/>
      <c r="AZ121" s="820"/>
      <c r="BA121" s="821"/>
      <c r="BB121" s="820"/>
      <c r="BC121" s="821"/>
      <c r="BD121" s="820"/>
      <c r="BE121" s="821"/>
      <c r="BF121" s="820"/>
      <c r="BG121" s="821"/>
      <c r="BH121" s="820"/>
      <c r="BI121" s="821"/>
      <c r="BJ121" s="364"/>
      <c r="BK121" s="849"/>
      <c r="BL121" s="850"/>
      <c r="BM121" s="849"/>
      <c r="BN121" s="850"/>
      <c r="BO121" s="849"/>
      <c r="BP121" s="850"/>
      <c r="BQ121" s="849"/>
      <c r="BR121" s="850"/>
      <c r="BS121" s="849"/>
      <c r="BT121" s="850"/>
      <c r="BU121" s="365"/>
      <c r="BV121" s="339">
        <f t="shared" si="252"/>
        <v>0</v>
      </c>
      <c r="BW121" s="339">
        <f t="shared" si="253"/>
        <v>0</v>
      </c>
      <c r="BX121" s="339">
        <f t="shared" si="254"/>
        <v>0</v>
      </c>
      <c r="BY121" s="339">
        <f t="shared" si="255"/>
        <v>0</v>
      </c>
      <c r="BZ121" s="339">
        <f t="shared" si="256"/>
        <v>0</v>
      </c>
      <c r="CA121" s="327">
        <f t="shared" si="257"/>
        <v>0</v>
      </c>
    </row>
    <row r="122" spans="1:79" s="51" customFormat="1" ht="15" customHeight="1">
      <c r="A122" s="78"/>
      <c r="B122" s="78"/>
      <c r="C122" s="77" t="s">
        <v>264</v>
      </c>
      <c r="D122" s="700"/>
      <c r="E122" s="72"/>
      <c r="F122" s="72"/>
      <c r="G122" s="72"/>
      <c r="H122" s="72"/>
      <c r="I122" s="72"/>
      <c r="J122" s="72"/>
      <c r="K122" s="72"/>
      <c r="L122" s="72"/>
      <c r="M122" s="72"/>
      <c r="N122" s="72"/>
      <c r="O122" s="616"/>
      <c r="P122" s="72"/>
      <c r="Q122" s="146"/>
      <c r="R122" s="70">
        <f t="shared" si="250"/>
        <v>1</v>
      </c>
      <c r="S122" s="847"/>
      <c r="T122" s="848"/>
      <c r="U122" s="847"/>
      <c r="V122" s="848"/>
      <c r="W122" s="847"/>
      <c r="X122" s="848"/>
      <c r="Y122" s="847"/>
      <c r="Z122" s="848"/>
      <c r="AA122" s="847"/>
      <c r="AB122" s="848"/>
      <c r="AC122" s="373"/>
      <c r="AD122" s="798">
        <f t="shared" si="258"/>
        <v>0</v>
      </c>
      <c r="AE122" s="799"/>
      <c r="AF122" s="798">
        <f t="shared" si="259"/>
        <v>0</v>
      </c>
      <c r="AG122" s="799"/>
      <c r="AH122" s="798">
        <f t="shared" si="251"/>
        <v>0</v>
      </c>
      <c r="AI122" s="799"/>
      <c r="AJ122" s="798">
        <f t="shared" si="260"/>
        <v>0</v>
      </c>
      <c r="AK122" s="799"/>
      <c r="AL122" s="798">
        <f t="shared" si="261"/>
        <v>0</v>
      </c>
      <c r="AM122" s="799"/>
      <c r="AN122" s="293">
        <f t="shared" si="262"/>
        <v>0</v>
      </c>
      <c r="AO122" s="812"/>
      <c r="AP122" s="813"/>
      <c r="AQ122" s="812"/>
      <c r="AR122" s="813"/>
      <c r="AS122" s="812"/>
      <c r="AT122" s="813"/>
      <c r="AU122" s="812"/>
      <c r="AV122" s="813"/>
      <c r="AW122" s="812"/>
      <c r="AX122" s="813"/>
      <c r="AY122" s="363"/>
      <c r="AZ122" s="820"/>
      <c r="BA122" s="821"/>
      <c r="BB122" s="820"/>
      <c r="BC122" s="821"/>
      <c r="BD122" s="820"/>
      <c r="BE122" s="821"/>
      <c r="BF122" s="820"/>
      <c r="BG122" s="821"/>
      <c r="BH122" s="820"/>
      <c r="BI122" s="821"/>
      <c r="BJ122" s="364"/>
      <c r="BK122" s="849"/>
      <c r="BL122" s="850"/>
      <c r="BM122" s="849"/>
      <c r="BN122" s="850"/>
      <c r="BO122" s="849"/>
      <c r="BP122" s="850"/>
      <c r="BQ122" s="849"/>
      <c r="BR122" s="850"/>
      <c r="BS122" s="849"/>
      <c r="BT122" s="850"/>
      <c r="BU122" s="365"/>
      <c r="BV122" s="339">
        <f t="shared" si="252"/>
        <v>0</v>
      </c>
      <c r="BW122" s="339">
        <f t="shared" si="253"/>
        <v>0</v>
      </c>
      <c r="BX122" s="339">
        <f t="shared" si="254"/>
        <v>0</v>
      </c>
      <c r="BY122" s="339">
        <f t="shared" si="255"/>
        <v>0</v>
      </c>
      <c r="BZ122" s="339">
        <f t="shared" si="256"/>
        <v>0</v>
      </c>
      <c r="CA122" s="327">
        <f t="shared" si="257"/>
        <v>0</v>
      </c>
    </row>
    <row r="123" spans="1:79" s="51" customFormat="1" ht="15" customHeight="1">
      <c r="A123" s="78"/>
      <c r="B123" s="78"/>
      <c r="C123" s="77" t="s">
        <v>28</v>
      </c>
      <c r="D123" s="700"/>
      <c r="E123" s="72"/>
      <c r="F123" s="72"/>
      <c r="G123" s="72"/>
      <c r="H123" s="72"/>
      <c r="I123" s="72"/>
      <c r="J123" s="72"/>
      <c r="K123" s="72"/>
      <c r="L123" s="72"/>
      <c r="M123" s="72"/>
      <c r="N123" s="72"/>
      <c r="O123" s="616"/>
      <c r="P123" s="72"/>
      <c r="Q123" s="146"/>
      <c r="R123" s="70">
        <f t="shared" si="250"/>
        <v>1</v>
      </c>
      <c r="S123" s="847"/>
      <c r="T123" s="848"/>
      <c r="U123" s="847"/>
      <c r="V123" s="848"/>
      <c r="W123" s="847"/>
      <c r="X123" s="848"/>
      <c r="Y123" s="847"/>
      <c r="Z123" s="848"/>
      <c r="AA123" s="847"/>
      <c r="AB123" s="848"/>
      <c r="AC123" s="373"/>
      <c r="AD123" s="798">
        <f t="shared" si="258"/>
        <v>0</v>
      </c>
      <c r="AE123" s="799"/>
      <c r="AF123" s="798">
        <f t="shared" si="259"/>
        <v>0</v>
      </c>
      <c r="AG123" s="799"/>
      <c r="AH123" s="798">
        <f t="shared" si="251"/>
        <v>0</v>
      </c>
      <c r="AI123" s="799"/>
      <c r="AJ123" s="798">
        <f t="shared" si="260"/>
        <v>0</v>
      </c>
      <c r="AK123" s="799"/>
      <c r="AL123" s="798">
        <f t="shared" si="261"/>
        <v>0</v>
      </c>
      <c r="AM123" s="799"/>
      <c r="AN123" s="293">
        <f t="shared" si="262"/>
        <v>0</v>
      </c>
      <c r="AO123" s="812"/>
      <c r="AP123" s="813"/>
      <c r="AQ123" s="812"/>
      <c r="AR123" s="813"/>
      <c r="AS123" s="812"/>
      <c r="AT123" s="813"/>
      <c r="AU123" s="812"/>
      <c r="AV123" s="813"/>
      <c r="AW123" s="812"/>
      <c r="AX123" s="813"/>
      <c r="AY123" s="363"/>
      <c r="AZ123" s="820"/>
      <c r="BA123" s="821"/>
      <c r="BB123" s="820"/>
      <c r="BC123" s="821"/>
      <c r="BD123" s="820"/>
      <c r="BE123" s="821"/>
      <c r="BF123" s="820"/>
      <c r="BG123" s="821"/>
      <c r="BH123" s="820"/>
      <c r="BI123" s="821"/>
      <c r="BJ123" s="364"/>
      <c r="BK123" s="849"/>
      <c r="BL123" s="850"/>
      <c r="BM123" s="849"/>
      <c r="BN123" s="850"/>
      <c r="BO123" s="849"/>
      <c r="BP123" s="850"/>
      <c r="BQ123" s="849"/>
      <c r="BR123" s="850"/>
      <c r="BS123" s="849"/>
      <c r="BT123" s="850"/>
      <c r="BU123" s="365"/>
      <c r="BV123" s="339">
        <f t="shared" si="252"/>
        <v>0</v>
      </c>
      <c r="BW123" s="339">
        <f t="shared" si="253"/>
        <v>0</v>
      </c>
      <c r="BX123" s="339">
        <f t="shared" si="254"/>
        <v>0</v>
      </c>
      <c r="BY123" s="339">
        <f t="shared" si="255"/>
        <v>0</v>
      </c>
      <c r="BZ123" s="339">
        <f t="shared" si="256"/>
        <v>0</v>
      </c>
      <c r="CA123" s="327">
        <f t="shared" si="257"/>
        <v>0</v>
      </c>
    </row>
    <row r="124" spans="1:79" s="51" customFormat="1" ht="15" customHeight="1">
      <c r="A124" s="78"/>
      <c r="B124" s="78"/>
      <c r="C124" s="77" t="s">
        <v>54</v>
      </c>
      <c r="D124" s="700"/>
      <c r="E124" s="72"/>
      <c r="F124" s="72"/>
      <c r="G124" s="72"/>
      <c r="H124" s="72"/>
      <c r="I124" s="72"/>
      <c r="J124" s="72"/>
      <c r="K124" s="72"/>
      <c r="L124" s="72"/>
      <c r="M124" s="72"/>
      <c r="N124" s="72"/>
      <c r="O124" s="616"/>
      <c r="P124" s="72"/>
      <c r="Q124" s="146"/>
      <c r="R124" s="70">
        <f t="shared" si="250"/>
        <v>1.1000000000000001</v>
      </c>
      <c r="S124" s="847"/>
      <c r="T124" s="848"/>
      <c r="U124" s="847"/>
      <c r="V124" s="848"/>
      <c r="W124" s="847"/>
      <c r="X124" s="848"/>
      <c r="Y124" s="847"/>
      <c r="Z124" s="848"/>
      <c r="AA124" s="847"/>
      <c r="AB124" s="848"/>
      <c r="AC124" s="373"/>
      <c r="AD124" s="798">
        <f t="shared" si="258"/>
        <v>0</v>
      </c>
      <c r="AE124" s="799"/>
      <c r="AF124" s="798">
        <f t="shared" si="259"/>
        <v>0</v>
      </c>
      <c r="AG124" s="799"/>
      <c r="AH124" s="798">
        <f t="shared" si="251"/>
        <v>0</v>
      </c>
      <c r="AI124" s="799"/>
      <c r="AJ124" s="798">
        <f t="shared" si="260"/>
        <v>0</v>
      </c>
      <c r="AK124" s="799"/>
      <c r="AL124" s="798">
        <f t="shared" si="261"/>
        <v>0</v>
      </c>
      <c r="AM124" s="799"/>
      <c r="AN124" s="293">
        <f t="shared" si="262"/>
        <v>0</v>
      </c>
      <c r="AO124" s="812"/>
      <c r="AP124" s="813"/>
      <c r="AQ124" s="812"/>
      <c r="AR124" s="813"/>
      <c r="AS124" s="812"/>
      <c r="AT124" s="813"/>
      <c r="AU124" s="812"/>
      <c r="AV124" s="813"/>
      <c r="AW124" s="812"/>
      <c r="AX124" s="813"/>
      <c r="AY124" s="363"/>
      <c r="AZ124" s="820"/>
      <c r="BA124" s="821"/>
      <c r="BB124" s="820"/>
      <c r="BC124" s="821"/>
      <c r="BD124" s="820"/>
      <c r="BE124" s="821"/>
      <c r="BF124" s="820"/>
      <c r="BG124" s="821"/>
      <c r="BH124" s="820"/>
      <c r="BI124" s="821"/>
      <c r="BJ124" s="364"/>
      <c r="BK124" s="849"/>
      <c r="BL124" s="850"/>
      <c r="BM124" s="849"/>
      <c r="BN124" s="850"/>
      <c r="BO124" s="849"/>
      <c r="BP124" s="850"/>
      <c r="BQ124" s="849"/>
      <c r="BR124" s="850"/>
      <c r="BS124" s="849"/>
      <c r="BT124" s="850"/>
      <c r="BU124" s="365"/>
      <c r="BV124" s="339">
        <f t="shared" si="252"/>
        <v>0</v>
      </c>
      <c r="BW124" s="339">
        <f t="shared" si="253"/>
        <v>0</v>
      </c>
      <c r="BX124" s="339">
        <f t="shared" si="254"/>
        <v>0</v>
      </c>
      <c r="BY124" s="339">
        <f t="shared" si="255"/>
        <v>0</v>
      </c>
      <c r="BZ124" s="339">
        <f t="shared" si="256"/>
        <v>0</v>
      </c>
      <c r="CA124" s="327">
        <f t="shared" si="257"/>
        <v>0</v>
      </c>
    </row>
    <row r="125" spans="1:79" s="51" customFormat="1" ht="15" customHeight="1">
      <c r="A125" s="78"/>
      <c r="B125" s="78"/>
      <c r="C125" s="77" t="s">
        <v>353</v>
      </c>
      <c r="D125" s="700" t="s">
        <v>378</v>
      </c>
      <c r="E125" s="72"/>
      <c r="F125" s="72"/>
      <c r="G125" s="72"/>
      <c r="H125" s="72"/>
      <c r="I125" s="72"/>
      <c r="J125" s="72"/>
      <c r="K125" s="72"/>
      <c r="L125" s="72"/>
      <c r="M125" s="72"/>
      <c r="N125" s="72"/>
      <c r="O125" s="616"/>
      <c r="P125" s="72"/>
      <c r="Q125" s="146"/>
      <c r="R125" s="70">
        <f t="shared" si="250"/>
        <v>1.1000000000000001</v>
      </c>
      <c r="S125" s="847"/>
      <c r="T125" s="848"/>
      <c r="U125" s="847"/>
      <c r="V125" s="848"/>
      <c r="W125" s="847"/>
      <c r="X125" s="848"/>
      <c r="Y125" s="847"/>
      <c r="Z125" s="848"/>
      <c r="AA125" s="847"/>
      <c r="AB125" s="848"/>
      <c r="AC125" s="373"/>
      <c r="AD125" s="798">
        <f t="shared" si="258"/>
        <v>0</v>
      </c>
      <c r="AE125" s="799"/>
      <c r="AF125" s="798">
        <f t="shared" si="259"/>
        <v>0</v>
      </c>
      <c r="AG125" s="799"/>
      <c r="AH125" s="798">
        <f t="shared" si="251"/>
        <v>0</v>
      </c>
      <c r="AI125" s="799"/>
      <c r="AJ125" s="798">
        <f t="shared" si="260"/>
        <v>0</v>
      </c>
      <c r="AK125" s="799"/>
      <c r="AL125" s="798">
        <f t="shared" si="261"/>
        <v>0</v>
      </c>
      <c r="AM125" s="799"/>
      <c r="AN125" s="293">
        <f t="shared" si="262"/>
        <v>0</v>
      </c>
      <c r="AO125" s="812"/>
      <c r="AP125" s="813"/>
      <c r="AQ125" s="812"/>
      <c r="AR125" s="813"/>
      <c r="AS125" s="812"/>
      <c r="AT125" s="813"/>
      <c r="AU125" s="812"/>
      <c r="AV125" s="813"/>
      <c r="AW125" s="812"/>
      <c r="AX125" s="813"/>
      <c r="AY125" s="363"/>
      <c r="AZ125" s="820"/>
      <c r="BA125" s="821"/>
      <c r="BB125" s="820"/>
      <c r="BC125" s="821"/>
      <c r="BD125" s="820"/>
      <c r="BE125" s="821"/>
      <c r="BF125" s="820"/>
      <c r="BG125" s="821"/>
      <c r="BH125" s="820"/>
      <c r="BI125" s="821"/>
      <c r="BJ125" s="364"/>
      <c r="BK125" s="849"/>
      <c r="BL125" s="850"/>
      <c r="BM125" s="849"/>
      <c r="BN125" s="850"/>
      <c r="BO125" s="849"/>
      <c r="BP125" s="850"/>
      <c r="BQ125" s="849"/>
      <c r="BR125" s="850"/>
      <c r="BS125" s="849"/>
      <c r="BT125" s="850"/>
      <c r="BU125" s="365"/>
      <c r="BV125" s="339">
        <f t="shared" si="252"/>
        <v>0</v>
      </c>
      <c r="BW125" s="339">
        <f t="shared" si="253"/>
        <v>0</v>
      </c>
      <c r="BX125" s="339">
        <f t="shared" si="254"/>
        <v>0</v>
      </c>
      <c r="BY125" s="339">
        <f t="shared" si="255"/>
        <v>0</v>
      </c>
      <c r="BZ125" s="339">
        <f t="shared" si="256"/>
        <v>0</v>
      </c>
      <c r="CA125" s="327">
        <f t="shared" si="257"/>
        <v>0</v>
      </c>
    </row>
    <row r="126" spans="1:79" s="51" customFormat="1" ht="15" customHeight="1">
      <c r="A126" s="78"/>
      <c r="B126" s="78"/>
      <c r="C126" s="77" t="s">
        <v>264</v>
      </c>
      <c r="D126" s="700"/>
      <c r="E126" s="72"/>
      <c r="F126" s="72"/>
      <c r="G126" s="72"/>
      <c r="H126" s="72"/>
      <c r="I126" s="72"/>
      <c r="J126" s="72"/>
      <c r="K126" s="72"/>
      <c r="L126" s="72"/>
      <c r="M126" s="72"/>
      <c r="N126" s="72"/>
      <c r="O126" s="616"/>
      <c r="P126" s="72"/>
      <c r="Q126" s="146"/>
      <c r="R126" s="70">
        <f t="shared" si="250"/>
        <v>1</v>
      </c>
      <c r="S126" s="847"/>
      <c r="T126" s="848"/>
      <c r="U126" s="847"/>
      <c r="V126" s="848"/>
      <c r="W126" s="847"/>
      <c r="X126" s="848"/>
      <c r="Y126" s="847"/>
      <c r="Z126" s="848"/>
      <c r="AA126" s="847"/>
      <c r="AB126" s="848"/>
      <c r="AC126" s="373"/>
      <c r="AD126" s="798">
        <f t="shared" si="258"/>
        <v>0</v>
      </c>
      <c r="AE126" s="799"/>
      <c r="AF126" s="798">
        <f t="shared" si="259"/>
        <v>0</v>
      </c>
      <c r="AG126" s="799"/>
      <c r="AH126" s="798">
        <f t="shared" si="251"/>
        <v>0</v>
      </c>
      <c r="AI126" s="799"/>
      <c r="AJ126" s="798">
        <f t="shared" si="260"/>
        <v>0</v>
      </c>
      <c r="AK126" s="799"/>
      <c r="AL126" s="798">
        <f t="shared" si="261"/>
        <v>0</v>
      </c>
      <c r="AM126" s="799"/>
      <c r="AN126" s="293">
        <f t="shared" si="262"/>
        <v>0</v>
      </c>
      <c r="AO126" s="812"/>
      <c r="AP126" s="813"/>
      <c r="AQ126" s="812"/>
      <c r="AR126" s="813"/>
      <c r="AS126" s="812"/>
      <c r="AT126" s="813"/>
      <c r="AU126" s="812"/>
      <c r="AV126" s="813"/>
      <c r="AW126" s="812"/>
      <c r="AX126" s="813"/>
      <c r="AY126" s="363"/>
      <c r="AZ126" s="820"/>
      <c r="BA126" s="821"/>
      <c r="BB126" s="820"/>
      <c r="BC126" s="821"/>
      <c r="BD126" s="820"/>
      <c r="BE126" s="821"/>
      <c r="BF126" s="820"/>
      <c r="BG126" s="821"/>
      <c r="BH126" s="820"/>
      <c r="BI126" s="821"/>
      <c r="BJ126" s="364"/>
      <c r="BK126" s="849"/>
      <c r="BL126" s="850"/>
      <c r="BM126" s="849"/>
      <c r="BN126" s="850"/>
      <c r="BO126" s="849"/>
      <c r="BP126" s="850"/>
      <c r="BQ126" s="849"/>
      <c r="BR126" s="850"/>
      <c r="BS126" s="849"/>
      <c r="BT126" s="850"/>
      <c r="BU126" s="365"/>
      <c r="BV126" s="339">
        <f t="shared" si="252"/>
        <v>0</v>
      </c>
      <c r="BW126" s="339">
        <f t="shared" si="253"/>
        <v>0</v>
      </c>
      <c r="BX126" s="339">
        <f t="shared" si="254"/>
        <v>0</v>
      </c>
      <c r="BY126" s="339">
        <f t="shared" si="255"/>
        <v>0</v>
      </c>
      <c r="BZ126" s="339">
        <f t="shared" si="256"/>
        <v>0</v>
      </c>
      <c r="CA126" s="327">
        <f t="shared" si="257"/>
        <v>0</v>
      </c>
    </row>
    <row r="127" spans="1:79" s="51" customFormat="1" ht="15" customHeight="1">
      <c r="A127" s="78"/>
      <c r="B127" s="78"/>
      <c r="C127" s="77" t="s">
        <v>28</v>
      </c>
      <c r="D127" s="700"/>
      <c r="E127" s="72"/>
      <c r="F127" s="72"/>
      <c r="G127" s="72"/>
      <c r="H127" s="72"/>
      <c r="I127" s="72"/>
      <c r="J127" s="72"/>
      <c r="K127" s="72"/>
      <c r="L127" s="72"/>
      <c r="M127" s="72"/>
      <c r="N127" s="72"/>
      <c r="O127" s="616"/>
      <c r="P127" s="72"/>
      <c r="Q127" s="146"/>
      <c r="R127" s="70">
        <f t="shared" si="250"/>
        <v>1</v>
      </c>
      <c r="S127" s="847"/>
      <c r="T127" s="848"/>
      <c r="U127" s="847"/>
      <c r="V127" s="848"/>
      <c r="W127" s="847"/>
      <c r="X127" s="848"/>
      <c r="Y127" s="847"/>
      <c r="Z127" s="848"/>
      <c r="AA127" s="847"/>
      <c r="AB127" s="848"/>
      <c r="AC127" s="373"/>
      <c r="AD127" s="798">
        <f t="shared" si="258"/>
        <v>0</v>
      </c>
      <c r="AE127" s="799"/>
      <c r="AF127" s="798">
        <f t="shared" si="259"/>
        <v>0</v>
      </c>
      <c r="AG127" s="799"/>
      <c r="AH127" s="798">
        <f t="shared" si="251"/>
        <v>0</v>
      </c>
      <c r="AI127" s="799"/>
      <c r="AJ127" s="798">
        <f t="shared" si="260"/>
        <v>0</v>
      </c>
      <c r="AK127" s="799"/>
      <c r="AL127" s="798">
        <f t="shared" si="261"/>
        <v>0</v>
      </c>
      <c r="AM127" s="799"/>
      <c r="AN127" s="293">
        <f t="shared" si="262"/>
        <v>0</v>
      </c>
      <c r="AO127" s="812"/>
      <c r="AP127" s="813"/>
      <c r="AQ127" s="812"/>
      <c r="AR127" s="813"/>
      <c r="AS127" s="812"/>
      <c r="AT127" s="813"/>
      <c r="AU127" s="812"/>
      <c r="AV127" s="813"/>
      <c r="AW127" s="812"/>
      <c r="AX127" s="813"/>
      <c r="AY127" s="363"/>
      <c r="AZ127" s="820"/>
      <c r="BA127" s="821"/>
      <c r="BB127" s="820"/>
      <c r="BC127" s="821"/>
      <c r="BD127" s="820"/>
      <c r="BE127" s="821"/>
      <c r="BF127" s="820"/>
      <c r="BG127" s="821"/>
      <c r="BH127" s="820"/>
      <c r="BI127" s="821"/>
      <c r="BJ127" s="364"/>
      <c r="BK127" s="849"/>
      <c r="BL127" s="850"/>
      <c r="BM127" s="849"/>
      <c r="BN127" s="850"/>
      <c r="BO127" s="849"/>
      <c r="BP127" s="850"/>
      <c r="BQ127" s="849"/>
      <c r="BR127" s="850"/>
      <c r="BS127" s="849"/>
      <c r="BT127" s="850"/>
      <c r="BU127" s="365"/>
      <c r="BV127" s="339">
        <f t="shared" si="252"/>
        <v>0</v>
      </c>
      <c r="BW127" s="339">
        <f t="shared" si="253"/>
        <v>0</v>
      </c>
      <c r="BX127" s="339">
        <f t="shared" si="254"/>
        <v>0</v>
      </c>
      <c r="BY127" s="339">
        <f t="shared" si="255"/>
        <v>0</v>
      </c>
      <c r="BZ127" s="339">
        <f t="shared" si="256"/>
        <v>0</v>
      </c>
      <c r="CA127" s="327">
        <f t="shared" si="257"/>
        <v>0</v>
      </c>
    </row>
    <row r="128" spans="1:79" s="51" customFormat="1" ht="15" customHeight="1">
      <c r="A128" s="78"/>
      <c r="B128" s="78"/>
      <c r="C128" s="77" t="s">
        <v>54</v>
      </c>
      <c r="D128" s="700"/>
      <c r="E128" s="72"/>
      <c r="F128" s="72"/>
      <c r="G128" s="72"/>
      <c r="H128" s="72"/>
      <c r="I128" s="72"/>
      <c r="J128" s="72"/>
      <c r="K128" s="72"/>
      <c r="L128" s="72"/>
      <c r="M128" s="72"/>
      <c r="N128" s="72"/>
      <c r="O128" s="616"/>
      <c r="P128" s="72"/>
      <c r="Q128" s="146"/>
      <c r="R128" s="70">
        <f t="shared" si="250"/>
        <v>1.1000000000000001</v>
      </c>
      <c r="S128" s="847"/>
      <c r="T128" s="848"/>
      <c r="U128" s="847"/>
      <c r="V128" s="848"/>
      <c r="W128" s="847"/>
      <c r="X128" s="848"/>
      <c r="Y128" s="847"/>
      <c r="Z128" s="848"/>
      <c r="AA128" s="847"/>
      <c r="AB128" s="848"/>
      <c r="AC128" s="373"/>
      <c r="AD128" s="798">
        <f t="shared" si="258"/>
        <v>0</v>
      </c>
      <c r="AE128" s="799"/>
      <c r="AF128" s="798">
        <f t="shared" si="259"/>
        <v>0</v>
      </c>
      <c r="AG128" s="799"/>
      <c r="AH128" s="798">
        <f t="shared" si="251"/>
        <v>0</v>
      </c>
      <c r="AI128" s="799"/>
      <c r="AJ128" s="798">
        <f t="shared" si="260"/>
        <v>0</v>
      </c>
      <c r="AK128" s="799"/>
      <c r="AL128" s="798">
        <f t="shared" si="261"/>
        <v>0</v>
      </c>
      <c r="AM128" s="799"/>
      <c r="AN128" s="293">
        <f t="shared" si="262"/>
        <v>0</v>
      </c>
      <c r="AO128" s="812"/>
      <c r="AP128" s="813"/>
      <c r="AQ128" s="812"/>
      <c r="AR128" s="813"/>
      <c r="AS128" s="812"/>
      <c r="AT128" s="813"/>
      <c r="AU128" s="812"/>
      <c r="AV128" s="813"/>
      <c r="AW128" s="812"/>
      <c r="AX128" s="813"/>
      <c r="AY128" s="363"/>
      <c r="AZ128" s="820"/>
      <c r="BA128" s="821"/>
      <c r="BB128" s="820"/>
      <c r="BC128" s="821"/>
      <c r="BD128" s="820"/>
      <c r="BE128" s="821"/>
      <c r="BF128" s="820"/>
      <c r="BG128" s="821"/>
      <c r="BH128" s="820"/>
      <c r="BI128" s="821"/>
      <c r="BJ128" s="364"/>
      <c r="BK128" s="849"/>
      <c r="BL128" s="850"/>
      <c r="BM128" s="849"/>
      <c r="BN128" s="850"/>
      <c r="BO128" s="849"/>
      <c r="BP128" s="850"/>
      <c r="BQ128" s="849"/>
      <c r="BR128" s="850"/>
      <c r="BS128" s="849"/>
      <c r="BT128" s="850"/>
      <c r="BU128" s="365"/>
      <c r="BV128" s="339">
        <f t="shared" si="252"/>
        <v>0</v>
      </c>
      <c r="BW128" s="339">
        <f t="shared" si="253"/>
        <v>0</v>
      </c>
      <c r="BX128" s="339">
        <f t="shared" si="254"/>
        <v>0</v>
      </c>
      <c r="BY128" s="339">
        <f t="shared" si="255"/>
        <v>0</v>
      </c>
      <c r="BZ128" s="339">
        <f t="shared" si="256"/>
        <v>0</v>
      </c>
      <c r="CA128" s="327">
        <f t="shared" si="257"/>
        <v>0</v>
      </c>
    </row>
    <row r="129" spans="1:79" s="51" customFormat="1" ht="15" customHeight="1">
      <c r="A129" s="78"/>
      <c r="B129" s="78"/>
      <c r="C129" s="144"/>
      <c r="D129" s="48"/>
      <c r="E129" s="88"/>
      <c r="F129" s="88"/>
      <c r="G129" s="88"/>
      <c r="H129" s="88"/>
      <c r="I129" s="88"/>
      <c r="J129" s="88"/>
      <c r="K129" s="88"/>
      <c r="L129" s="88"/>
      <c r="M129" s="88"/>
      <c r="N129" s="88"/>
      <c r="O129" s="648" t="s">
        <v>186</v>
      </c>
      <c r="P129" s="649"/>
      <c r="Q129" s="649"/>
      <c r="R129" s="650"/>
      <c r="S129" s="614"/>
      <c r="T129" s="615"/>
      <c r="U129" s="614"/>
      <c r="V129" s="615"/>
      <c r="W129" s="614"/>
      <c r="X129" s="615"/>
      <c r="Y129" s="614"/>
      <c r="Z129" s="615"/>
      <c r="AA129" s="614"/>
      <c r="AB129" s="615"/>
      <c r="AC129" s="130"/>
      <c r="AD129" s="614">
        <f>SUM(AD109:AD128)</f>
        <v>0</v>
      </c>
      <c r="AE129" s="615"/>
      <c r="AF129" s="614">
        <f>SUM(AF109:AF128)</f>
        <v>0</v>
      </c>
      <c r="AG129" s="615"/>
      <c r="AH129" s="614">
        <f>SUM(AH109:AH128)</f>
        <v>0</v>
      </c>
      <c r="AI129" s="615"/>
      <c r="AJ129" s="614">
        <f>SUM(AJ109:AJ128)</f>
        <v>0</v>
      </c>
      <c r="AK129" s="615"/>
      <c r="AL129" s="614">
        <f>SUM(AL109:AL128)</f>
        <v>0</v>
      </c>
      <c r="AM129" s="615"/>
      <c r="AN129" s="130">
        <f>SUM(AD129:AM129)</f>
        <v>0</v>
      </c>
      <c r="AO129" s="614"/>
      <c r="AP129" s="615"/>
      <c r="AQ129" s="614"/>
      <c r="AR129" s="615"/>
      <c r="AS129" s="614"/>
      <c r="AT129" s="615"/>
      <c r="AU129" s="614"/>
      <c r="AV129" s="615"/>
      <c r="AW129" s="614"/>
      <c r="AX129" s="615"/>
      <c r="AY129" s="130"/>
      <c r="AZ129" s="614"/>
      <c r="BA129" s="615"/>
      <c r="BB129" s="614"/>
      <c r="BC129" s="615"/>
      <c r="BD129" s="614"/>
      <c r="BE129" s="615"/>
      <c r="BF129" s="614"/>
      <c r="BG129" s="615"/>
      <c r="BH129" s="614"/>
      <c r="BI129" s="615"/>
      <c r="BJ129" s="130"/>
      <c r="BK129" s="614"/>
      <c r="BL129" s="615"/>
      <c r="BM129" s="614"/>
      <c r="BN129" s="615"/>
      <c r="BO129" s="614"/>
      <c r="BP129" s="615"/>
      <c r="BQ129" s="614"/>
      <c r="BR129" s="615"/>
      <c r="BS129" s="614"/>
      <c r="BT129" s="615"/>
      <c r="BU129" s="130"/>
      <c r="BV129" s="340">
        <f t="shared" ref="BV129:BZ129" si="263">SUM(BV109:BV128)</f>
        <v>0</v>
      </c>
      <c r="BW129" s="340">
        <f t="shared" si="263"/>
        <v>0</v>
      </c>
      <c r="BX129" s="340">
        <f t="shared" si="263"/>
        <v>0</v>
      </c>
      <c r="BY129" s="340">
        <f t="shared" si="263"/>
        <v>0</v>
      </c>
      <c r="BZ129" s="340">
        <f t="shared" si="263"/>
        <v>0</v>
      </c>
      <c r="CA129" s="340">
        <f t="shared" si="257"/>
        <v>0</v>
      </c>
    </row>
    <row r="130" spans="1:79" s="51" customFormat="1" ht="25.5" customHeight="1">
      <c r="A130" s="78"/>
      <c r="B130" s="78"/>
      <c r="C130" s="144"/>
      <c r="D130" s="48"/>
      <c r="E130" s="651" t="s">
        <v>221</v>
      </c>
      <c r="F130" s="651"/>
      <c r="G130" s="651"/>
      <c r="H130" s="651"/>
      <c r="I130" s="651"/>
      <c r="J130" s="651"/>
      <c r="K130" s="651"/>
      <c r="L130" s="651"/>
      <c r="M130" s="651"/>
      <c r="N130" s="651"/>
      <c r="O130" s="48"/>
      <c r="P130" s="48"/>
      <c r="Q130" s="371"/>
      <c r="R130" s="172"/>
      <c r="S130" s="173"/>
      <c r="T130" s="174"/>
      <c r="U130" s="173"/>
      <c r="V130" s="174"/>
      <c r="W130" s="173"/>
      <c r="X130" s="174"/>
      <c r="Y130" s="173"/>
      <c r="Z130" s="174"/>
      <c r="AA130" s="173"/>
      <c r="AB130" s="174"/>
      <c r="AC130" s="175"/>
      <c r="AD130" s="173"/>
      <c r="AE130" s="174"/>
      <c r="AF130" s="173"/>
      <c r="AG130" s="174"/>
      <c r="AH130" s="173"/>
      <c r="AI130" s="174"/>
      <c r="AJ130" s="173"/>
      <c r="AK130" s="174"/>
      <c r="AL130" s="173"/>
      <c r="AM130" s="174"/>
      <c r="AN130" s="175"/>
      <c r="AO130" s="173"/>
      <c r="AP130" s="174"/>
      <c r="AQ130" s="173"/>
      <c r="AR130" s="174"/>
      <c r="AS130" s="173"/>
      <c r="AT130" s="174"/>
      <c r="AU130" s="173"/>
      <c r="AV130" s="174"/>
      <c r="AW130" s="173"/>
      <c r="AX130" s="174"/>
      <c r="AY130" s="175"/>
      <c r="AZ130" s="173"/>
      <c r="BA130" s="174"/>
      <c r="BB130" s="173"/>
      <c r="BC130" s="174"/>
      <c r="BD130" s="173"/>
      <c r="BE130" s="174"/>
      <c r="BF130" s="173"/>
      <c r="BG130" s="174"/>
      <c r="BH130" s="173"/>
      <c r="BI130" s="174"/>
      <c r="BJ130" s="175"/>
      <c r="BK130" s="173"/>
      <c r="BL130" s="174"/>
      <c r="BM130" s="173"/>
      <c r="BN130" s="174"/>
      <c r="BO130" s="173"/>
      <c r="BP130" s="174"/>
      <c r="BQ130" s="173"/>
      <c r="BR130" s="174"/>
      <c r="BS130" s="173"/>
      <c r="BT130" s="174"/>
      <c r="BU130" s="175"/>
      <c r="BV130" s="372"/>
      <c r="BW130" s="372"/>
      <c r="BX130" s="372"/>
      <c r="BY130" s="372"/>
      <c r="BZ130" s="372"/>
      <c r="CA130" s="342"/>
    </row>
    <row r="131" spans="1:79" s="51" customFormat="1" ht="36" customHeight="1">
      <c r="A131" s="78"/>
      <c r="B131" s="78"/>
      <c r="C131" s="131" t="s">
        <v>77</v>
      </c>
      <c r="D131" s="79" t="s">
        <v>184</v>
      </c>
      <c r="E131" s="83" t="str">
        <f>AD9</f>
        <v>Year 1</v>
      </c>
      <c r="F131" s="83" t="str">
        <f>AF9</f>
        <v>Year 2</v>
      </c>
      <c r="G131" s="83" t="str">
        <f>AH9</f>
        <v>Year 3</v>
      </c>
      <c r="H131" s="83" t="str">
        <f>AJ9</f>
        <v>Year 4</v>
      </c>
      <c r="I131" s="83" t="str">
        <f>AL9</f>
        <v>Year 5</v>
      </c>
      <c r="J131" s="83"/>
      <c r="K131" s="83"/>
      <c r="L131" s="83"/>
      <c r="M131" s="83"/>
      <c r="N131" s="83"/>
      <c r="O131" s="81" t="s">
        <v>376</v>
      </c>
      <c r="P131" s="81" t="s">
        <v>377</v>
      </c>
      <c r="Q131" s="81" t="s">
        <v>76</v>
      </c>
      <c r="R131" s="81" t="s">
        <v>355</v>
      </c>
      <c r="S131" s="170"/>
      <c r="T131" s="139"/>
      <c r="U131" s="170"/>
      <c r="V131" s="139"/>
      <c r="W131" s="170"/>
      <c r="X131" s="139"/>
      <c r="Y131" s="170"/>
      <c r="Z131" s="139"/>
      <c r="AA131" s="170"/>
      <c r="AB131" s="139"/>
      <c r="AC131" s="140"/>
      <c r="AD131" s="170"/>
      <c r="AE131" s="139"/>
      <c r="AF131" s="170"/>
      <c r="AG131" s="139"/>
      <c r="AH131" s="170"/>
      <c r="AI131" s="139"/>
      <c r="AJ131" s="170"/>
      <c r="AK131" s="139"/>
      <c r="AL131" s="170"/>
      <c r="AM131" s="139"/>
      <c r="AN131" s="140"/>
      <c r="AO131" s="170"/>
      <c r="AP131" s="139"/>
      <c r="AQ131" s="170"/>
      <c r="AR131" s="139"/>
      <c r="AS131" s="170"/>
      <c r="AT131" s="139"/>
      <c r="AU131" s="170"/>
      <c r="AV131" s="139"/>
      <c r="AW131" s="170"/>
      <c r="AX131" s="139"/>
      <c r="AY131" s="140"/>
      <c r="AZ131" s="170"/>
      <c r="BA131" s="139"/>
      <c r="BB131" s="170"/>
      <c r="BC131" s="139"/>
      <c r="BD131" s="170"/>
      <c r="BE131" s="139"/>
      <c r="BF131" s="170"/>
      <c r="BG131" s="139"/>
      <c r="BH131" s="170"/>
      <c r="BI131" s="139"/>
      <c r="BJ131" s="140"/>
      <c r="BK131" s="170"/>
      <c r="BL131" s="139"/>
      <c r="BM131" s="170"/>
      <c r="BN131" s="139"/>
      <c r="BO131" s="170"/>
      <c r="BP131" s="139"/>
      <c r="BQ131" s="170"/>
      <c r="BR131" s="139"/>
      <c r="BS131" s="170"/>
      <c r="BT131" s="139"/>
      <c r="BU131" s="140"/>
      <c r="BV131" s="372"/>
      <c r="BW131" s="372"/>
      <c r="BX131" s="372"/>
      <c r="BY131" s="372"/>
      <c r="BZ131" s="372"/>
      <c r="CA131" s="342"/>
    </row>
    <row r="132" spans="1:79" ht="15" customHeight="1">
      <c r="C132" s="77" t="s">
        <v>353</v>
      </c>
      <c r="D132" s="700" t="s">
        <v>378</v>
      </c>
      <c r="E132" s="72"/>
      <c r="F132" s="72"/>
      <c r="G132" s="72"/>
      <c r="H132" s="72"/>
      <c r="I132" s="72"/>
      <c r="J132" s="72"/>
      <c r="K132" s="72"/>
      <c r="L132" s="72"/>
      <c r="M132" s="72"/>
      <c r="N132" s="72"/>
      <c r="O132" s="616"/>
      <c r="P132" s="72"/>
      <c r="Q132" s="146"/>
      <c r="R132" s="70">
        <f t="shared" ref="R132:R151" si="264">VLOOKUP(C132,TravelIncrease,2,0)</f>
        <v>1.1000000000000001</v>
      </c>
      <c r="S132" s="847"/>
      <c r="T132" s="848"/>
      <c r="U132" s="847"/>
      <c r="V132" s="848"/>
      <c r="W132" s="847"/>
      <c r="X132" s="848"/>
      <c r="Y132" s="847"/>
      <c r="Z132" s="848"/>
      <c r="AA132" s="847"/>
      <c r="AB132" s="848"/>
      <c r="AC132" s="373"/>
      <c r="AD132" s="798">
        <f>$E132*$P132*$Q132</f>
        <v>0</v>
      </c>
      <c r="AE132" s="799"/>
      <c r="AF132" s="798">
        <f>$F132*$P132*$Q132*$R132</f>
        <v>0</v>
      </c>
      <c r="AG132" s="799"/>
      <c r="AH132" s="798">
        <f>$G132*$P132*$Q132*($R132^2)</f>
        <v>0</v>
      </c>
      <c r="AI132" s="799"/>
      <c r="AJ132" s="798">
        <f>$H132*$P132*$Q132*($R132^3)</f>
        <v>0</v>
      </c>
      <c r="AK132" s="799"/>
      <c r="AL132" s="798">
        <f>$I132*$P132*$Q132*($R132^4)</f>
        <v>0</v>
      </c>
      <c r="AM132" s="799"/>
      <c r="AN132" s="293">
        <f>SUM(AD132+AF132+AH132+AJ132+AL132)</f>
        <v>0</v>
      </c>
      <c r="AO132" s="812"/>
      <c r="AP132" s="813"/>
      <c r="AQ132" s="812"/>
      <c r="AR132" s="813"/>
      <c r="AS132" s="812"/>
      <c r="AT132" s="813"/>
      <c r="AU132" s="812"/>
      <c r="AV132" s="813"/>
      <c r="AW132" s="812"/>
      <c r="AX132" s="813"/>
      <c r="AY132" s="363"/>
      <c r="AZ132" s="820"/>
      <c r="BA132" s="821"/>
      <c r="BB132" s="820"/>
      <c r="BC132" s="821"/>
      <c r="BD132" s="820"/>
      <c r="BE132" s="821"/>
      <c r="BF132" s="820"/>
      <c r="BG132" s="821"/>
      <c r="BH132" s="820"/>
      <c r="BI132" s="821"/>
      <c r="BJ132" s="364"/>
      <c r="BK132" s="849"/>
      <c r="BL132" s="850"/>
      <c r="BM132" s="849"/>
      <c r="BN132" s="850"/>
      <c r="BO132" s="849"/>
      <c r="BP132" s="850"/>
      <c r="BQ132" s="849"/>
      <c r="BR132" s="850"/>
      <c r="BS132" s="849"/>
      <c r="BT132" s="850"/>
      <c r="BU132" s="365"/>
      <c r="BV132" s="339">
        <f t="shared" ref="BV132:BV151" si="265">AD132</f>
        <v>0</v>
      </c>
      <c r="BW132" s="339">
        <f t="shared" ref="BW132:BW151" si="266">AF132</f>
        <v>0</v>
      </c>
      <c r="BX132" s="339">
        <f t="shared" ref="BX132:BX151" si="267">AH132</f>
        <v>0</v>
      </c>
      <c r="BY132" s="339">
        <f t="shared" ref="BY132:BY151" si="268">AJ132</f>
        <v>0</v>
      </c>
      <c r="BZ132" s="339">
        <f t="shared" ref="BZ132:BZ151" si="269">AL132</f>
        <v>0</v>
      </c>
      <c r="CA132" s="327">
        <f t="shared" ref="CA132:CA152" si="270">SUM(BV132:BZ132)</f>
        <v>0</v>
      </c>
    </row>
    <row r="133" spans="1:79" ht="15" customHeight="1">
      <c r="C133" s="77" t="s">
        <v>264</v>
      </c>
      <c r="D133" s="700"/>
      <c r="E133" s="72"/>
      <c r="F133" s="72"/>
      <c r="G133" s="72"/>
      <c r="H133" s="72"/>
      <c r="I133" s="72"/>
      <c r="J133" s="72"/>
      <c r="K133" s="72"/>
      <c r="L133" s="72"/>
      <c r="M133" s="72"/>
      <c r="N133" s="72"/>
      <c r="O133" s="616"/>
      <c r="P133" s="72"/>
      <c r="Q133" s="146"/>
      <c r="R133" s="70">
        <f t="shared" si="264"/>
        <v>1</v>
      </c>
      <c r="S133" s="847"/>
      <c r="T133" s="848"/>
      <c r="U133" s="847"/>
      <c r="V133" s="848"/>
      <c r="W133" s="847"/>
      <c r="X133" s="848"/>
      <c r="Y133" s="847"/>
      <c r="Z133" s="848"/>
      <c r="AA133" s="847"/>
      <c r="AB133" s="848"/>
      <c r="AC133" s="373"/>
      <c r="AD133" s="798">
        <f t="shared" ref="AD133:AD151" si="271">$E133*$P133*$Q133</f>
        <v>0</v>
      </c>
      <c r="AE133" s="799"/>
      <c r="AF133" s="798">
        <f t="shared" ref="AF133:AF151" si="272">$F133*$P133*$Q133*$R133</f>
        <v>0</v>
      </c>
      <c r="AG133" s="799"/>
      <c r="AH133" s="798">
        <f t="shared" ref="AH133:AH151" si="273">$G133*$P133*$Q133*($R133^2)</f>
        <v>0</v>
      </c>
      <c r="AI133" s="799"/>
      <c r="AJ133" s="798">
        <f t="shared" ref="AJ133:AJ151" si="274">$H133*$P133*$Q133*($R133^3)</f>
        <v>0</v>
      </c>
      <c r="AK133" s="799"/>
      <c r="AL133" s="798">
        <f t="shared" ref="AL133:AL151" si="275">$I133*$P133*$Q133*($R133^4)</f>
        <v>0</v>
      </c>
      <c r="AM133" s="799"/>
      <c r="AN133" s="293">
        <f t="shared" ref="AN133:AN151" si="276">SUM(AD133+AF133+AH133+AJ133+AL133)</f>
        <v>0</v>
      </c>
      <c r="AO133" s="812"/>
      <c r="AP133" s="813"/>
      <c r="AQ133" s="812"/>
      <c r="AR133" s="813"/>
      <c r="AS133" s="812"/>
      <c r="AT133" s="813"/>
      <c r="AU133" s="812"/>
      <c r="AV133" s="813"/>
      <c r="AW133" s="812"/>
      <c r="AX133" s="813"/>
      <c r="AY133" s="363"/>
      <c r="AZ133" s="820"/>
      <c r="BA133" s="821"/>
      <c r="BB133" s="820"/>
      <c r="BC133" s="821"/>
      <c r="BD133" s="820"/>
      <c r="BE133" s="821"/>
      <c r="BF133" s="820"/>
      <c r="BG133" s="821"/>
      <c r="BH133" s="820"/>
      <c r="BI133" s="821"/>
      <c r="BJ133" s="364"/>
      <c r="BK133" s="849"/>
      <c r="BL133" s="850"/>
      <c r="BM133" s="849"/>
      <c r="BN133" s="850"/>
      <c r="BO133" s="849"/>
      <c r="BP133" s="850"/>
      <c r="BQ133" s="849"/>
      <c r="BR133" s="850"/>
      <c r="BS133" s="849"/>
      <c r="BT133" s="850"/>
      <c r="BU133" s="365"/>
      <c r="BV133" s="339">
        <f t="shared" si="265"/>
        <v>0</v>
      </c>
      <c r="BW133" s="339">
        <f t="shared" si="266"/>
        <v>0</v>
      </c>
      <c r="BX133" s="339">
        <f t="shared" si="267"/>
        <v>0</v>
      </c>
      <c r="BY133" s="339">
        <f t="shared" si="268"/>
        <v>0</v>
      </c>
      <c r="BZ133" s="339">
        <f t="shared" si="269"/>
        <v>0</v>
      </c>
      <c r="CA133" s="327">
        <f t="shared" si="270"/>
        <v>0</v>
      </c>
    </row>
    <row r="134" spans="1:79" ht="15" customHeight="1">
      <c r="C134" s="77" t="s">
        <v>28</v>
      </c>
      <c r="D134" s="700"/>
      <c r="E134" s="72"/>
      <c r="F134" s="72"/>
      <c r="G134" s="72"/>
      <c r="H134" s="72"/>
      <c r="I134" s="72"/>
      <c r="J134" s="72"/>
      <c r="K134" s="72"/>
      <c r="L134" s="72"/>
      <c r="M134" s="72"/>
      <c r="N134" s="72"/>
      <c r="O134" s="616"/>
      <c r="P134" s="72"/>
      <c r="Q134" s="146"/>
      <c r="R134" s="70">
        <f t="shared" si="264"/>
        <v>1</v>
      </c>
      <c r="S134" s="847"/>
      <c r="T134" s="848"/>
      <c r="U134" s="847"/>
      <c r="V134" s="848"/>
      <c r="W134" s="847"/>
      <c r="X134" s="848"/>
      <c r="Y134" s="847"/>
      <c r="Z134" s="848"/>
      <c r="AA134" s="847"/>
      <c r="AB134" s="848"/>
      <c r="AC134" s="373"/>
      <c r="AD134" s="798">
        <f t="shared" si="271"/>
        <v>0</v>
      </c>
      <c r="AE134" s="799"/>
      <c r="AF134" s="798">
        <f t="shared" si="272"/>
        <v>0</v>
      </c>
      <c r="AG134" s="799"/>
      <c r="AH134" s="798">
        <f t="shared" si="273"/>
        <v>0</v>
      </c>
      <c r="AI134" s="799"/>
      <c r="AJ134" s="798">
        <f t="shared" si="274"/>
        <v>0</v>
      </c>
      <c r="AK134" s="799"/>
      <c r="AL134" s="798">
        <f t="shared" si="275"/>
        <v>0</v>
      </c>
      <c r="AM134" s="799"/>
      <c r="AN134" s="293">
        <f t="shared" si="276"/>
        <v>0</v>
      </c>
      <c r="AO134" s="812"/>
      <c r="AP134" s="813"/>
      <c r="AQ134" s="812"/>
      <c r="AR134" s="813"/>
      <c r="AS134" s="812"/>
      <c r="AT134" s="813"/>
      <c r="AU134" s="812"/>
      <c r="AV134" s="813"/>
      <c r="AW134" s="812"/>
      <c r="AX134" s="813"/>
      <c r="AY134" s="363"/>
      <c r="AZ134" s="820"/>
      <c r="BA134" s="821"/>
      <c r="BB134" s="820"/>
      <c r="BC134" s="821"/>
      <c r="BD134" s="820"/>
      <c r="BE134" s="821"/>
      <c r="BF134" s="820"/>
      <c r="BG134" s="821"/>
      <c r="BH134" s="820"/>
      <c r="BI134" s="821"/>
      <c r="BJ134" s="364"/>
      <c r="BK134" s="849"/>
      <c r="BL134" s="850"/>
      <c r="BM134" s="849"/>
      <c r="BN134" s="850"/>
      <c r="BO134" s="849"/>
      <c r="BP134" s="850"/>
      <c r="BQ134" s="849"/>
      <c r="BR134" s="850"/>
      <c r="BS134" s="849"/>
      <c r="BT134" s="850"/>
      <c r="BU134" s="365"/>
      <c r="BV134" s="339">
        <f t="shared" si="265"/>
        <v>0</v>
      </c>
      <c r="BW134" s="339">
        <f t="shared" si="266"/>
        <v>0</v>
      </c>
      <c r="BX134" s="339">
        <f t="shared" si="267"/>
        <v>0</v>
      </c>
      <c r="BY134" s="339">
        <f t="shared" si="268"/>
        <v>0</v>
      </c>
      <c r="BZ134" s="339">
        <f t="shared" si="269"/>
        <v>0</v>
      </c>
      <c r="CA134" s="327">
        <f t="shared" si="270"/>
        <v>0</v>
      </c>
    </row>
    <row r="135" spans="1:79" ht="15" customHeight="1">
      <c r="C135" s="77" t="s">
        <v>54</v>
      </c>
      <c r="D135" s="700"/>
      <c r="E135" s="72"/>
      <c r="F135" s="72"/>
      <c r="G135" s="72"/>
      <c r="H135" s="72"/>
      <c r="I135" s="72"/>
      <c r="J135" s="72"/>
      <c r="K135" s="72"/>
      <c r="L135" s="72"/>
      <c r="M135" s="72"/>
      <c r="N135" s="72"/>
      <c r="O135" s="616"/>
      <c r="P135" s="72"/>
      <c r="Q135" s="146"/>
      <c r="R135" s="70">
        <f t="shared" si="264"/>
        <v>1.1000000000000001</v>
      </c>
      <c r="S135" s="847"/>
      <c r="T135" s="848"/>
      <c r="U135" s="847"/>
      <c r="V135" s="848"/>
      <c r="W135" s="847"/>
      <c r="X135" s="848"/>
      <c r="Y135" s="847"/>
      <c r="Z135" s="848"/>
      <c r="AA135" s="847"/>
      <c r="AB135" s="848"/>
      <c r="AC135" s="373"/>
      <c r="AD135" s="798">
        <f t="shared" si="271"/>
        <v>0</v>
      </c>
      <c r="AE135" s="799"/>
      <c r="AF135" s="798">
        <f t="shared" si="272"/>
        <v>0</v>
      </c>
      <c r="AG135" s="799"/>
      <c r="AH135" s="798">
        <f t="shared" si="273"/>
        <v>0</v>
      </c>
      <c r="AI135" s="799"/>
      <c r="AJ135" s="798">
        <f t="shared" si="274"/>
        <v>0</v>
      </c>
      <c r="AK135" s="799"/>
      <c r="AL135" s="798">
        <f t="shared" si="275"/>
        <v>0</v>
      </c>
      <c r="AM135" s="799"/>
      <c r="AN135" s="293">
        <f t="shared" si="276"/>
        <v>0</v>
      </c>
      <c r="AO135" s="812"/>
      <c r="AP135" s="813"/>
      <c r="AQ135" s="812"/>
      <c r="AR135" s="813"/>
      <c r="AS135" s="812"/>
      <c r="AT135" s="813"/>
      <c r="AU135" s="812"/>
      <c r="AV135" s="813"/>
      <c r="AW135" s="812"/>
      <c r="AX135" s="813"/>
      <c r="AY135" s="363"/>
      <c r="AZ135" s="820"/>
      <c r="BA135" s="821"/>
      <c r="BB135" s="820"/>
      <c r="BC135" s="821"/>
      <c r="BD135" s="820"/>
      <c r="BE135" s="821"/>
      <c r="BF135" s="820"/>
      <c r="BG135" s="821"/>
      <c r="BH135" s="820"/>
      <c r="BI135" s="821"/>
      <c r="BJ135" s="364"/>
      <c r="BK135" s="849"/>
      <c r="BL135" s="850"/>
      <c r="BM135" s="849"/>
      <c r="BN135" s="850"/>
      <c r="BO135" s="849"/>
      <c r="BP135" s="850"/>
      <c r="BQ135" s="849"/>
      <c r="BR135" s="850"/>
      <c r="BS135" s="849"/>
      <c r="BT135" s="850"/>
      <c r="BU135" s="365"/>
      <c r="BV135" s="339">
        <f t="shared" si="265"/>
        <v>0</v>
      </c>
      <c r="BW135" s="339">
        <f t="shared" si="266"/>
        <v>0</v>
      </c>
      <c r="BX135" s="339">
        <f t="shared" si="267"/>
        <v>0</v>
      </c>
      <c r="BY135" s="339">
        <f t="shared" si="268"/>
        <v>0</v>
      </c>
      <c r="BZ135" s="339">
        <f t="shared" si="269"/>
        <v>0</v>
      </c>
      <c r="CA135" s="327">
        <f t="shared" si="270"/>
        <v>0</v>
      </c>
    </row>
    <row r="136" spans="1:79" ht="15" customHeight="1">
      <c r="C136" s="77" t="s">
        <v>353</v>
      </c>
      <c r="D136" s="700" t="s">
        <v>378</v>
      </c>
      <c r="E136" s="72"/>
      <c r="F136" s="72"/>
      <c r="G136" s="72"/>
      <c r="H136" s="72"/>
      <c r="I136" s="72"/>
      <c r="J136" s="72"/>
      <c r="K136" s="72"/>
      <c r="L136" s="72"/>
      <c r="M136" s="72"/>
      <c r="N136" s="72"/>
      <c r="O136" s="616"/>
      <c r="P136" s="72"/>
      <c r="Q136" s="146"/>
      <c r="R136" s="70">
        <f t="shared" si="264"/>
        <v>1.1000000000000001</v>
      </c>
      <c r="S136" s="847"/>
      <c r="T136" s="848"/>
      <c r="U136" s="847"/>
      <c r="V136" s="848"/>
      <c r="W136" s="847"/>
      <c r="X136" s="848"/>
      <c r="Y136" s="847"/>
      <c r="Z136" s="848"/>
      <c r="AA136" s="847"/>
      <c r="AB136" s="848"/>
      <c r="AC136" s="373"/>
      <c r="AD136" s="798">
        <f t="shared" si="271"/>
        <v>0</v>
      </c>
      <c r="AE136" s="799"/>
      <c r="AF136" s="798">
        <f t="shared" si="272"/>
        <v>0</v>
      </c>
      <c r="AG136" s="799"/>
      <c r="AH136" s="798">
        <f t="shared" si="273"/>
        <v>0</v>
      </c>
      <c r="AI136" s="799"/>
      <c r="AJ136" s="798">
        <f t="shared" si="274"/>
        <v>0</v>
      </c>
      <c r="AK136" s="799"/>
      <c r="AL136" s="798">
        <f t="shared" si="275"/>
        <v>0</v>
      </c>
      <c r="AM136" s="799"/>
      <c r="AN136" s="293">
        <f t="shared" si="276"/>
        <v>0</v>
      </c>
      <c r="AO136" s="812"/>
      <c r="AP136" s="813"/>
      <c r="AQ136" s="812"/>
      <c r="AR136" s="813"/>
      <c r="AS136" s="812"/>
      <c r="AT136" s="813"/>
      <c r="AU136" s="812"/>
      <c r="AV136" s="813"/>
      <c r="AW136" s="812"/>
      <c r="AX136" s="813"/>
      <c r="AY136" s="363"/>
      <c r="AZ136" s="820"/>
      <c r="BA136" s="821"/>
      <c r="BB136" s="820"/>
      <c r="BC136" s="821"/>
      <c r="BD136" s="820"/>
      <c r="BE136" s="821"/>
      <c r="BF136" s="820"/>
      <c r="BG136" s="821"/>
      <c r="BH136" s="820"/>
      <c r="BI136" s="821"/>
      <c r="BJ136" s="364"/>
      <c r="BK136" s="849"/>
      <c r="BL136" s="850"/>
      <c r="BM136" s="849"/>
      <c r="BN136" s="850"/>
      <c r="BO136" s="849"/>
      <c r="BP136" s="850"/>
      <c r="BQ136" s="849"/>
      <c r="BR136" s="850"/>
      <c r="BS136" s="849"/>
      <c r="BT136" s="850"/>
      <c r="BU136" s="365"/>
      <c r="BV136" s="339">
        <f t="shared" si="265"/>
        <v>0</v>
      </c>
      <c r="BW136" s="339">
        <f t="shared" si="266"/>
        <v>0</v>
      </c>
      <c r="BX136" s="339">
        <f t="shared" si="267"/>
        <v>0</v>
      </c>
      <c r="BY136" s="339">
        <f t="shared" si="268"/>
        <v>0</v>
      </c>
      <c r="BZ136" s="339">
        <f t="shared" si="269"/>
        <v>0</v>
      </c>
      <c r="CA136" s="327">
        <f t="shared" si="270"/>
        <v>0</v>
      </c>
    </row>
    <row r="137" spans="1:79" ht="15" customHeight="1">
      <c r="C137" s="77" t="s">
        <v>264</v>
      </c>
      <c r="D137" s="700"/>
      <c r="E137" s="72"/>
      <c r="F137" s="72"/>
      <c r="G137" s="72"/>
      <c r="H137" s="72"/>
      <c r="I137" s="72"/>
      <c r="J137" s="72"/>
      <c r="K137" s="72"/>
      <c r="L137" s="72"/>
      <c r="M137" s="72"/>
      <c r="N137" s="72"/>
      <c r="O137" s="616"/>
      <c r="P137" s="72"/>
      <c r="Q137" s="146"/>
      <c r="R137" s="70">
        <f t="shared" si="264"/>
        <v>1</v>
      </c>
      <c r="S137" s="847"/>
      <c r="T137" s="848"/>
      <c r="U137" s="847"/>
      <c r="V137" s="848"/>
      <c r="W137" s="847"/>
      <c r="X137" s="848"/>
      <c r="Y137" s="847"/>
      <c r="Z137" s="848"/>
      <c r="AA137" s="847"/>
      <c r="AB137" s="848"/>
      <c r="AC137" s="373"/>
      <c r="AD137" s="798">
        <f t="shared" si="271"/>
        <v>0</v>
      </c>
      <c r="AE137" s="799"/>
      <c r="AF137" s="798">
        <f t="shared" si="272"/>
        <v>0</v>
      </c>
      <c r="AG137" s="799"/>
      <c r="AH137" s="798">
        <f t="shared" si="273"/>
        <v>0</v>
      </c>
      <c r="AI137" s="799"/>
      <c r="AJ137" s="798">
        <f t="shared" si="274"/>
        <v>0</v>
      </c>
      <c r="AK137" s="799"/>
      <c r="AL137" s="798">
        <f t="shared" si="275"/>
        <v>0</v>
      </c>
      <c r="AM137" s="799"/>
      <c r="AN137" s="293">
        <f t="shared" si="276"/>
        <v>0</v>
      </c>
      <c r="AO137" s="812"/>
      <c r="AP137" s="813"/>
      <c r="AQ137" s="812"/>
      <c r="AR137" s="813"/>
      <c r="AS137" s="812"/>
      <c r="AT137" s="813"/>
      <c r="AU137" s="812"/>
      <c r="AV137" s="813"/>
      <c r="AW137" s="812"/>
      <c r="AX137" s="813"/>
      <c r="AY137" s="363"/>
      <c r="AZ137" s="820"/>
      <c r="BA137" s="821"/>
      <c r="BB137" s="820"/>
      <c r="BC137" s="821"/>
      <c r="BD137" s="820"/>
      <c r="BE137" s="821"/>
      <c r="BF137" s="820"/>
      <c r="BG137" s="821"/>
      <c r="BH137" s="820"/>
      <c r="BI137" s="821"/>
      <c r="BJ137" s="364"/>
      <c r="BK137" s="849"/>
      <c r="BL137" s="850"/>
      <c r="BM137" s="849"/>
      <c r="BN137" s="850"/>
      <c r="BO137" s="849"/>
      <c r="BP137" s="850"/>
      <c r="BQ137" s="849"/>
      <c r="BR137" s="850"/>
      <c r="BS137" s="849"/>
      <c r="BT137" s="850"/>
      <c r="BU137" s="365"/>
      <c r="BV137" s="339">
        <f t="shared" si="265"/>
        <v>0</v>
      </c>
      <c r="BW137" s="339">
        <f t="shared" si="266"/>
        <v>0</v>
      </c>
      <c r="BX137" s="339">
        <f t="shared" si="267"/>
        <v>0</v>
      </c>
      <c r="BY137" s="339">
        <f t="shared" si="268"/>
        <v>0</v>
      </c>
      <c r="BZ137" s="339">
        <f t="shared" si="269"/>
        <v>0</v>
      </c>
      <c r="CA137" s="327">
        <f t="shared" si="270"/>
        <v>0</v>
      </c>
    </row>
    <row r="138" spans="1:79" ht="15" customHeight="1">
      <c r="C138" s="77" t="s">
        <v>28</v>
      </c>
      <c r="D138" s="700"/>
      <c r="E138" s="72"/>
      <c r="F138" s="72"/>
      <c r="G138" s="72"/>
      <c r="H138" s="72"/>
      <c r="I138" s="72"/>
      <c r="J138" s="72"/>
      <c r="K138" s="72"/>
      <c r="L138" s="72"/>
      <c r="M138" s="72"/>
      <c r="N138" s="72"/>
      <c r="O138" s="616"/>
      <c r="P138" s="72"/>
      <c r="Q138" s="146"/>
      <c r="R138" s="70">
        <f t="shared" si="264"/>
        <v>1</v>
      </c>
      <c r="S138" s="847"/>
      <c r="T138" s="848"/>
      <c r="U138" s="847"/>
      <c r="V138" s="848"/>
      <c r="W138" s="847"/>
      <c r="X138" s="848"/>
      <c r="Y138" s="847"/>
      <c r="Z138" s="848"/>
      <c r="AA138" s="847"/>
      <c r="AB138" s="848"/>
      <c r="AC138" s="373"/>
      <c r="AD138" s="798">
        <f t="shared" si="271"/>
        <v>0</v>
      </c>
      <c r="AE138" s="799"/>
      <c r="AF138" s="798">
        <f t="shared" si="272"/>
        <v>0</v>
      </c>
      <c r="AG138" s="799"/>
      <c r="AH138" s="798">
        <f t="shared" si="273"/>
        <v>0</v>
      </c>
      <c r="AI138" s="799"/>
      <c r="AJ138" s="798">
        <f t="shared" si="274"/>
        <v>0</v>
      </c>
      <c r="AK138" s="799"/>
      <c r="AL138" s="798">
        <f t="shared" si="275"/>
        <v>0</v>
      </c>
      <c r="AM138" s="799"/>
      <c r="AN138" s="293">
        <f t="shared" si="276"/>
        <v>0</v>
      </c>
      <c r="AO138" s="812"/>
      <c r="AP138" s="813"/>
      <c r="AQ138" s="812"/>
      <c r="AR138" s="813"/>
      <c r="AS138" s="812"/>
      <c r="AT138" s="813"/>
      <c r="AU138" s="812"/>
      <c r="AV138" s="813"/>
      <c r="AW138" s="812"/>
      <c r="AX138" s="813"/>
      <c r="AY138" s="363"/>
      <c r="AZ138" s="820"/>
      <c r="BA138" s="821"/>
      <c r="BB138" s="820"/>
      <c r="BC138" s="821"/>
      <c r="BD138" s="820"/>
      <c r="BE138" s="821"/>
      <c r="BF138" s="820"/>
      <c r="BG138" s="821"/>
      <c r="BH138" s="820"/>
      <c r="BI138" s="821"/>
      <c r="BJ138" s="364"/>
      <c r="BK138" s="849"/>
      <c r="BL138" s="850"/>
      <c r="BM138" s="849"/>
      <c r="BN138" s="850"/>
      <c r="BO138" s="849"/>
      <c r="BP138" s="850"/>
      <c r="BQ138" s="849"/>
      <c r="BR138" s="850"/>
      <c r="BS138" s="849"/>
      <c r="BT138" s="850"/>
      <c r="BU138" s="365"/>
      <c r="BV138" s="339">
        <f t="shared" si="265"/>
        <v>0</v>
      </c>
      <c r="BW138" s="339">
        <f t="shared" si="266"/>
        <v>0</v>
      </c>
      <c r="BX138" s="339">
        <f t="shared" si="267"/>
        <v>0</v>
      </c>
      <c r="BY138" s="339">
        <f t="shared" si="268"/>
        <v>0</v>
      </c>
      <c r="BZ138" s="339">
        <f t="shared" si="269"/>
        <v>0</v>
      </c>
      <c r="CA138" s="327">
        <f t="shared" si="270"/>
        <v>0</v>
      </c>
    </row>
    <row r="139" spans="1:79" ht="15" customHeight="1">
      <c r="C139" s="77" t="s">
        <v>54</v>
      </c>
      <c r="D139" s="700"/>
      <c r="E139" s="72"/>
      <c r="F139" s="72"/>
      <c r="G139" s="72"/>
      <c r="H139" s="72"/>
      <c r="I139" s="72"/>
      <c r="J139" s="72"/>
      <c r="K139" s="72"/>
      <c r="L139" s="72"/>
      <c r="M139" s="72"/>
      <c r="N139" s="72"/>
      <c r="O139" s="616"/>
      <c r="P139" s="72"/>
      <c r="Q139" s="146"/>
      <c r="R139" s="70">
        <f t="shared" si="264"/>
        <v>1.1000000000000001</v>
      </c>
      <c r="S139" s="847"/>
      <c r="T139" s="848"/>
      <c r="U139" s="847"/>
      <c r="V139" s="848"/>
      <c r="W139" s="847"/>
      <c r="X139" s="848"/>
      <c r="Y139" s="847"/>
      <c r="Z139" s="848"/>
      <c r="AA139" s="847"/>
      <c r="AB139" s="848"/>
      <c r="AC139" s="373"/>
      <c r="AD139" s="798">
        <f t="shared" si="271"/>
        <v>0</v>
      </c>
      <c r="AE139" s="799"/>
      <c r="AF139" s="798">
        <f t="shared" si="272"/>
        <v>0</v>
      </c>
      <c r="AG139" s="799"/>
      <c r="AH139" s="798">
        <f t="shared" si="273"/>
        <v>0</v>
      </c>
      <c r="AI139" s="799"/>
      <c r="AJ139" s="798">
        <f t="shared" si="274"/>
        <v>0</v>
      </c>
      <c r="AK139" s="799"/>
      <c r="AL139" s="798">
        <f t="shared" si="275"/>
        <v>0</v>
      </c>
      <c r="AM139" s="799"/>
      <c r="AN139" s="293">
        <f t="shared" si="276"/>
        <v>0</v>
      </c>
      <c r="AO139" s="812"/>
      <c r="AP139" s="813"/>
      <c r="AQ139" s="812"/>
      <c r="AR139" s="813"/>
      <c r="AS139" s="812"/>
      <c r="AT139" s="813"/>
      <c r="AU139" s="812"/>
      <c r="AV139" s="813"/>
      <c r="AW139" s="812"/>
      <c r="AX139" s="813"/>
      <c r="AY139" s="363"/>
      <c r="AZ139" s="820"/>
      <c r="BA139" s="821"/>
      <c r="BB139" s="820"/>
      <c r="BC139" s="821"/>
      <c r="BD139" s="820"/>
      <c r="BE139" s="821"/>
      <c r="BF139" s="820"/>
      <c r="BG139" s="821"/>
      <c r="BH139" s="820"/>
      <c r="BI139" s="821"/>
      <c r="BJ139" s="364"/>
      <c r="BK139" s="849"/>
      <c r="BL139" s="850"/>
      <c r="BM139" s="849"/>
      <c r="BN139" s="850"/>
      <c r="BO139" s="849"/>
      <c r="BP139" s="850"/>
      <c r="BQ139" s="849"/>
      <c r="BR139" s="850"/>
      <c r="BS139" s="849"/>
      <c r="BT139" s="850"/>
      <c r="BU139" s="365"/>
      <c r="BV139" s="339">
        <f t="shared" si="265"/>
        <v>0</v>
      </c>
      <c r="BW139" s="339">
        <f t="shared" si="266"/>
        <v>0</v>
      </c>
      <c r="BX139" s="339">
        <f t="shared" si="267"/>
        <v>0</v>
      </c>
      <c r="BY139" s="339">
        <f t="shared" si="268"/>
        <v>0</v>
      </c>
      <c r="BZ139" s="339">
        <f t="shared" si="269"/>
        <v>0</v>
      </c>
      <c r="CA139" s="327">
        <f t="shared" si="270"/>
        <v>0</v>
      </c>
    </row>
    <row r="140" spans="1:79" ht="15" customHeight="1">
      <c r="C140" s="77" t="s">
        <v>353</v>
      </c>
      <c r="D140" s="700" t="s">
        <v>378</v>
      </c>
      <c r="E140" s="72"/>
      <c r="F140" s="72"/>
      <c r="G140" s="72"/>
      <c r="H140" s="72"/>
      <c r="I140" s="72"/>
      <c r="J140" s="72"/>
      <c r="K140" s="72"/>
      <c r="L140" s="72"/>
      <c r="M140" s="72"/>
      <c r="N140" s="72"/>
      <c r="O140" s="616"/>
      <c r="P140" s="72"/>
      <c r="Q140" s="146"/>
      <c r="R140" s="70">
        <f t="shared" si="264"/>
        <v>1.1000000000000001</v>
      </c>
      <c r="S140" s="847"/>
      <c r="T140" s="848"/>
      <c r="U140" s="847"/>
      <c r="V140" s="848"/>
      <c r="W140" s="847"/>
      <c r="X140" s="848"/>
      <c r="Y140" s="847"/>
      <c r="Z140" s="848"/>
      <c r="AA140" s="847"/>
      <c r="AB140" s="848"/>
      <c r="AC140" s="373"/>
      <c r="AD140" s="798">
        <f t="shared" si="271"/>
        <v>0</v>
      </c>
      <c r="AE140" s="799"/>
      <c r="AF140" s="798">
        <f t="shared" si="272"/>
        <v>0</v>
      </c>
      <c r="AG140" s="799"/>
      <c r="AH140" s="798">
        <f t="shared" si="273"/>
        <v>0</v>
      </c>
      <c r="AI140" s="799"/>
      <c r="AJ140" s="798">
        <f t="shared" si="274"/>
        <v>0</v>
      </c>
      <c r="AK140" s="799"/>
      <c r="AL140" s="798">
        <f t="shared" si="275"/>
        <v>0</v>
      </c>
      <c r="AM140" s="799"/>
      <c r="AN140" s="293">
        <f t="shared" si="276"/>
        <v>0</v>
      </c>
      <c r="AO140" s="812"/>
      <c r="AP140" s="813"/>
      <c r="AQ140" s="812"/>
      <c r="AR140" s="813"/>
      <c r="AS140" s="812"/>
      <c r="AT140" s="813"/>
      <c r="AU140" s="812"/>
      <c r="AV140" s="813"/>
      <c r="AW140" s="812"/>
      <c r="AX140" s="813"/>
      <c r="AY140" s="363"/>
      <c r="AZ140" s="820"/>
      <c r="BA140" s="821"/>
      <c r="BB140" s="820"/>
      <c r="BC140" s="821"/>
      <c r="BD140" s="820"/>
      <c r="BE140" s="821"/>
      <c r="BF140" s="820"/>
      <c r="BG140" s="821"/>
      <c r="BH140" s="820"/>
      <c r="BI140" s="821"/>
      <c r="BJ140" s="364"/>
      <c r="BK140" s="849"/>
      <c r="BL140" s="850"/>
      <c r="BM140" s="849"/>
      <c r="BN140" s="850"/>
      <c r="BO140" s="849"/>
      <c r="BP140" s="850"/>
      <c r="BQ140" s="849"/>
      <c r="BR140" s="850"/>
      <c r="BS140" s="849"/>
      <c r="BT140" s="850"/>
      <c r="BU140" s="365"/>
      <c r="BV140" s="339">
        <f t="shared" si="265"/>
        <v>0</v>
      </c>
      <c r="BW140" s="339">
        <f t="shared" si="266"/>
        <v>0</v>
      </c>
      <c r="BX140" s="339">
        <f t="shared" si="267"/>
        <v>0</v>
      </c>
      <c r="BY140" s="339">
        <f t="shared" si="268"/>
        <v>0</v>
      </c>
      <c r="BZ140" s="339">
        <f t="shared" si="269"/>
        <v>0</v>
      </c>
      <c r="CA140" s="327">
        <f t="shared" si="270"/>
        <v>0</v>
      </c>
    </row>
    <row r="141" spans="1:79" ht="15" customHeight="1">
      <c r="C141" s="77" t="s">
        <v>264</v>
      </c>
      <c r="D141" s="700"/>
      <c r="E141" s="72"/>
      <c r="F141" s="72"/>
      <c r="G141" s="72"/>
      <c r="H141" s="72"/>
      <c r="I141" s="72"/>
      <c r="J141" s="72"/>
      <c r="K141" s="72"/>
      <c r="L141" s="72"/>
      <c r="M141" s="72"/>
      <c r="N141" s="72"/>
      <c r="O141" s="616"/>
      <c r="P141" s="72"/>
      <c r="Q141" s="146"/>
      <c r="R141" s="70">
        <f t="shared" si="264"/>
        <v>1</v>
      </c>
      <c r="S141" s="847"/>
      <c r="T141" s="848"/>
      <c r="U141" s="847"/>
      <c r="V141" s="848"/>
      <c r="W141" s="847"/>
      <c r="X141" s="848"/>
      <c r="Y141" s="847"/>
      <c r="Z141" s="848"/>
      <c r="AA141" s="847"/>
      <c r="AB141" s="848"/>
      <c r="AC141" s="373"/>
      <c r="AD141" s="798">
        <f t="shared" si="271"/>
        <v>0</v>
      </c>
      <c r="AE141" s="799"/>
      <c r="AF141" s="798">
        <f t="shared" si="272"/>
        <v>0</v>
      </c>
      <c r="AG141" s="799"/>
      <c r="AH141" s="798">
        <f t="shared" si="273"/>
        <v>0</v>
      </c>
      <c r="AI141" s="799"/>
      <c r="AJ141" s="798">
        <f t="shared" si="274"/>
        <v>0</v>
      </c>
      <c r="AK141" s="799"/>
      <c r="AL141" s="798">
        <f t="shared" si="275"/>
        <v>0</v>
      </c>
      <c r="AM141" s="799"/>
      <c r="AN141" s="293">
        <f t="shared" si="276"/>
        <v>0</v>
      </c>
      <c r="AO141" s="812"/>
      <c r="AP141" s="813"/>
      <c r="AQ141" s="812"/>
      <c r="AR141" s="813"/>
      <c r="AS141" s="812"/>
      <c r="AT141" s="813"/>
      <c r="AU141" s="812"/>
      <c r="AV141" s="813"/>
      <c r="AW141" s="812"/>
      <c r="AX141" s="813"/>
      <c r="AY141" s="363"/>
      <c r="AZ141" s="820"/>
      <c r="BA141" s="821"/>
      <c r="BB141" s="820"/>
      <c r="BC141" s="821"/>
      <c r="BD141" s="820"/>
      <c r="BE141" s="821"/>
      <c r="BF141" s="820"/>
      <c r="BG141" s="821"/>
      <c r="BH141" s="820"/>
      <c r="BI141" s="821"/>
      <c r="BJ141" s="364"/>
      <c r="BK141" s="849"/>
      <c r="BL141" s="850"/>
      <c r="BM141" s="849"/>
      <c r="BN141" s="850"/>
      <c r="BO141" s="849"/>
      <c r="BP141" s="850"/>
      <c r="BQ141" s="849"/>
      <c r="BR141" s="850"/>
      <c r="BS141" s="849"/>
      <c r="BT141" s="850"/>
      <c r="BU141" s="365"/>
      <c r="BV141" s="339">
        <f t="shared" si="265"/>
        <v>0</v>
      </c>
      <c r="BW141" s="339">
        <f t="shared" si="266"/>
        <v>0</v>
      </c>
      <c r="BX141" s="339">
        <f t="shared" si="267"/>
        <v>0</v>
      </c>
      <c r="BY141" s="339">
        <f t="shared" si="268"/>
        <v>0</v>
      </c>
      <c r="BZ141" s="339">
        <f t="shared" si="269"/>
        <v>0</v>
      </c>
      <c r="CA141" s="327">
        <f t="shared" si="270"/>
        <v>0</v>
      </c>
    </row>
    <row r="142" spans="1:79" ht="15" customHeight="1">
      <c r="C142" s="77" t="s">
        <v>28</v>
      </c>
      <c r="D142" s="700"/>
      <c r="E142" s="72"/>
      <c r="F142" s="72"/>
      <c r="G142" s="72"/>
      <c r="H142" s="72"/>
      <c r="I142" s="72"/>
      <c r="J142" s="72"/>
      <c r="K142" s="72"/>
      <c r="L142" s="72"/>
      <c r="M142" s="72"/>
      <c r="N142" s="72"/>
      <c r="O142" s="616"/>
      <c r="P142" s="72"/>
      <c r="Q142" s="146"/>
      <c r="R142" s="70">
        <f t="shared" si="264"/>
        <v>1</v>
      </c>
      <c r="S142" s="847"/>
      <c r="T142" s="848"/>
      <c r="U142" s="847"/>
      <c r="V142" s="848"/>
      <c r="W142" s="847"/>
      <c r="X142" s="848"/>
      <c r="Y142" s="847"/>
      <c r="Z142" s="848"/>
      <c r="AA142" s="847"/>
      <c r="AB142" s="848"/>
      <c r="AC142" s="373"/>
      <c r="AD142" s="798">
        <f t="shared" si="271"/>
        <v>0</v>
      </c>
      <c r="AE142" s="799"/>
      <c r="AF142" s="798">
        <f t="shared" si="272"/>
        <v>0</v>
      </c>
      <c r="AG142" s="799"/>
      <c r="AH142" s="798">
        <f t="shared" si="273"/>
        <v>0</v>
      </c>
      <c r="AI142" s="799"/>
      <c r="AJ142" s="798">
        <f t="shared" si="274"/>
        <v>0</v>
      </c>
      <c r="AK142" s="799"/>
      <c r="AL142" s="798">
        <f t="shared" si="275"/>
        <v>0</v>
      </c>
      <c r="AM142" s="799"/>
      <c r="AN142" s="293">
        <f t="shared" si="276"/>
        <v>0</v>
      </c>
      <c r="AO142" s="812"/>
      <c r="AP142" s="813"/>
      <c r="AQ142" s="812"/>
      <c r="AR142" s="813"/>
      <c r="AS142" s="812"/>
      <c r="AT142" s="813"/>
      <c r="AU142" s="812"/>
      <c r="AV142" s="813"/>
      <c r="AW142" s="812"/>
      <c r="AX142" s="813"/>
      <c r="AY142" s="363"/>
      <c r="AZ142" s="820"/>
      <c r="BA142" s="821"/>
      <c r="BB142" s="820"/>
      <c r="BC142" s="821"/>
      <c r="BD142" s="820"/>
      <c r="BE142" s="821"/>
      <c r="BF142" s="820"/>
      <c r="BG142" s="821"/>
      <c r="BH142" s="820"/>
      <c r="BI142" s="821"/>
      <c r="BJ142" s="364"/>
      <c r="BK142" s="849"/>
      <c r="BL142" s="850"/>
      <c r="BM142" s="849"/>
      <c r="BN142" s="850"/>
      <c r="BO142" s="849"/>
      <c r="BP142" s="850"/>
      <c r="BQ142" s="849"/>
      <c r="BR142" s="850"/>
      <c r="BS142" s="849"/>
      <c r="BT142" s="850"/>
      <c r="BU142" s="365"/>
      <c r="BV142" s="339">
        <f t="shared" si="265"/>
        <v>0</v>
      </c>
      <c r="BW142" s="339">
        <f t="shared" si="266"/>
        <v>0</v>
      </c>
      <c r="BX142" s="339">
        <f t="shared" si="267"/>
        <v>0</v>
      </c>
      <c r="BY142" s="339">
        <f t="shared" si="268"/>
        <v>0</v>
      </c>
      <c r="BZ142" s="339">
        <f t="shared" si="269"/>
        <v>0</v>
      </c>
      <c r="CA142" s="327">
        <f t="shared" si="270"/>
        <v>0</v>
      </c>
    </row>
    <row r="143" spans="1:79" ht="15" customHeight="1">
      <c r="C143" s="77" t="s">
        <v>54</v>
      </c>
      <c r="D143" s="700"/>
      <c r="E143" s="72"/>
      <c r="F143" s="72"/>
      <c r="G143" s="72"/>
      <c r="H143" s="72"/>
      <c r="I143" s="72"/>
      <c r="J143" s="72"/>
      <c r="K143" s="72"/>
      <c r="L143" s="72"/>
      <c r="M143" s="72"/>
      <c r="N143" s="72"/>
      <c r="O143" s="616"/>
      <c r="P143" s="72"/>
      <c r="Q143" s="146"/>
      <c r="R143" s="70">
        <f t="shared" si="264"/>
        <v>1.1000000000000001</v>
      </c>
      <c r="S143" s="847"/>
      <c r="T143" s="848"/>
      <c r="U143" s="847"/>
      <c r="V143" s="848"/>
      <c r="W143" s="847"/>
      <c r="X143" s="848"/>
      <c r="Y143" s="847"/>
      <c r="Z143" s="848"/>
      <c r="AA143" s="847"/>
      <c r="AB143" s="848"/>
      <c r="AC143" s="373"/>
      <c r="AD143" s="798">
        <f t="shared" si="271"/>
        <v>0</v>
      </c>
      <c r="AE143" s="799"/>
      <c r="AF143" s="798">
        <f t="shared" si="272"/>
        <v>0</v>
      </c>
      <c r="AG143" s="799"/>
      <c r="AH143" s="798">
        <f t="shared" si="273"/>
        <v>0</v>
      </c>
      <c r="AI143" s="799"/>
      <c r="AJ143" s="798">
        <f t="shared" si="274"/>
        <v>0</v>
      </c>
      <c r="AK143" s="799"/>
      <c r="AL143" s="798">
        <f t="shared" si="275"/>
        <v>0</v>
      </c>
      <c r="AM143" s="799"/>
      <c r="AN143" s="293">
        <f t="shared" si="276"/>
        <v>0</v>
      </c>
      <c r="AO143" s="812"/>
      <c r="AP143" s="813"/>
      <c r="AQ143" s="812"/>
      <c r="AR143" s="813"/>
      <c r="AS143" s="812"/>
      <c r="AT143" s="813"/>
      <c r="AU143" s="812"/>
      <c r="AV143" s="813"/>
      <c r="AW143" s="812"/>
      <c r="AX143" s="813"/>
      <c r="AY143" s="363"/>
      <c r="AZ143" s="820"/>
      <c r="BA143" s="821"/>
      <c r="BB143" s="820"/>
      <c r="BC143" s="821"/>
      <c r="BD143" s="820"/>
      <c r="BE143" s="821"/>
      <c r="BF143" s="820"/>
      <c r="BG143" s="821"/>
      <c r="BH143" s="820"/>
      <c r="BI143" s="821"/>
      <c r="BJ143" s="364"/>
      <c r="BK143" s="849"/>
      <c r="BL143" s="850"/>
      <c r="BM143" s="849"/>
      <c r="BN143" s="850"/>
      <c r="BO143" s="849"/>
      <c r="BP143" s="850"/>
      <c r="BQ143" s="849"/>
      <c r="BR143" s="850"/>
      <c r="BS143" s="849"/>
      <c r="BT143" s="850"/>
      <c r="BU143" s="365"/>
      <c r="BV143" s="339">
        <f t="shared" si="265"/>
        <v>0</v>
      </c>
      <c r="BW143" s="339">
        <f t="shared" si="266"/>
        <v>0</v>
      </c>
      <c r="BX143" s="339">
        <f t="shared" si="267"/>
        <v>0</v>
      </c>
      <c r="BY143" s="339">
        <f t="shared" si="268"/>
        <v>0</v>
      </c>
      <c r="BZ143" s="339">
        <f t="shared" si="269"/>
        <v>0</v>
      </c>
      <c r="CA143" s="327">
        <f t="shared" si="270"/>
        <v>0</v>
      </c>
    </row>
    <row r="144" spans="1:79" ht="15" customHeight="1">
      <c r="C144" s="77" t="s">
        <v>353</v>
      </c>
      <c r="D144" s="700" t="s">
        <v>378</v>
      </c>
      <c r="E144" s="72"/>
      <c r="F144" s="72"/>
      <c r="G144" s="72"/>
      <c r="H144" s="72"/>
      <c r="I144" s="72"/>
      <c r="J144" s="72"/>
      <c r="K144" s="72"/>
      <c r="L144" s="72"/>
      <c r="M144" s="72"/>
      <c r="N144" s="72"/>
      <c r="O144" s="616"/>
      <c r="P144" s="72"/>
      <c r="Q144" s="146"/>
      <c r="R144" s="70">
        <f t="shared" si="264"/>
        <v>1.1000000000000001</v>
      </c>
      <c r="S144" s="847"/>
      <c r="T144" s="848"/>
      <c r="U144" s="847"/>
      <c r="V144" s="848"/>
      <c r="W144" s="847"/>
      <c r="X144" s="848"/>
      <c r="Y144" s="847"/>
      <c r="Z144" s="848"/>
      <c r="AA144" s="847"/>
      <c r="AB144" s="848"/>
      <c r="AC144" s="373"/>
      <c r="AD144" s="798">
        <f t="shared" si="271"/>
        <v>0</v>
      </c>
      <c r="AE144" s="799"/>
      <c r="AF144" s="798">
        <f t="shared" si="272"/>
        <v>0</v>
      </c>
      <c r="AG144" s="799"/>
      <c r="AH144" s="798">
        <f t="shared" si="273"/>
        <v>0</v>
      </c>
      <c r="AI144" s="799"/>
      <c r="AJ144" s="798">
        <f t="shared" si="274"/>
        <v>0</v>
      </c>
      <c r="AK144" s="799"/>
      <c r="AL144" s="798">
        <f t="shared" si="275"/>
        <v>0</v>
      </c>
      <c r="AM144" s="799"/>
      <c r="AN144" s="293">
        <f t="shared" si="276"/>
        <v>0</v>
      </c>
      <c r="AO144" s="812"/>
      <c r="AP144" s="813"/>
      <c r="AQ144" s="812"/>
      <c r="AR144" s="813"/>
      <c r="AS144" s="812"/>
      <c r="AT144" s="813"/>
      <c r="AU144" s="812"/>
      <c r="AV144" s="813"/>
      <c r="AW144" s="812"/>
      <c r="AX144" s="813"/>
      <c r="AY144" s="363"/>
      <c r="AZ144" s="820"/>
      <c r="BA144" s="821"/>
      <c r="BB144" s="820"/>
      <c r="BC144" s="821"/>
      <c r="BD144" s="820"/>
      <c r="BE144" s="821"/>
      <c r="BF144" s="820"/>
      <c r="BG144" s="821"/>
      <c r="BH144" s="820"/>
      <c r="BI144" s="821"/>
      <c r="BJ144" s="364"/>
      <c r="BK144" s="849"/>
      <c r="BL144" s="850"/>
      <c r="BM144" s="849"/>
      <c r="BN144" s="850"/>
      <c r="BO144" s="849"/>
      <c r="BP144" s="850"/>
      <c r="BQ144" s="849"/>
      <c r="BR144" s="850"/>
      <c r="BS144" s="849"/>
      <c r="BT144" s="850"/>
      <c r="BU144" s="365"/>
      <c r="BV144" s="339">
        <f t="shared" si="265"/>
        <v>0</v>
      </c>
      <c r="BW144" s="339">
        <f t="shared" si="266"/>
        <v>0</v>
      </c>
      <c r="BX144" s="339">
        <f t="shared" si="267"/>
        <v>0</v>
      </c>
      <c r="BY144" s="339">
        <f t="shared" si="268"/>
        <v>0</v>
      </c>
      <c r="BZ144" s="339">
        <f t="shared" si="269"/>
        <v>0</v>
      </c>
      <c r="CA144" s="327">
        <f t="shared" si="270"/>
        <v>0</v>
      </c>
    </row>
    <row r="145" spans="1:79" ht="15" customHeight="1">
      <c r="C145" s="77" t="s">
        <v>264</v>
      </c>
      <c r="D145" s="700"/>
      <c r="E145" s="72"/>
      <c r="F145" s="72"/>
      <c r="G145" s="72"/>
      <c r="H145" s="72"/>
      <c r="I145" s="72"/>
      <c r="J145" s="72"/>
      <c r="K145" s="72"/>
      <c r="L145" s="72"/>
      <c r="M145" s="72"/>
      <c r="N145" s="72"/>
      <c r="O145" s="616"/>
      <c r="P145" s="72"/>
      <c r="Q145" s="146"/>
      <c r="R145" s="70">
        <f t="shared" si="264"/>
        <v>1</v>
      </c>
      <c r="S145" s="847"/>
      <c r="T145" s="848"/>
      <c r="U145" s="847"/>
      <c r="V145" s="848"/>
      <c r="W145" s="847"/>
      <c r="X145" s="848"/>
      <c r="Y145" s="847"/>
      <c r="Z145" s="848"/>
      <c r="AA145" s="847"/>
      <c r="AB145" s="848"/>
      <c r="AC145" s="373"/>
      <c r="AD145" s="798">
        <f t="shared" si="271"/>
        <v>0</v>
      </c>
      <c r="AE145" s="799"/>
      <c r="AF145" s="798">
        <f t="shared" si="272"/>
        <v>0</v>
      </c>
      <c r="AG145" s="799"/>
      <c r="AH145" s="798">
        <f t="shared" si="273"/>
        <v>0</v>
      </c>
      <c r="AI145" s="799"/>
      <c r="AJ145" s="798">
        <f t="shared" si="274"/>
        <v>0</v>
      </c>
      <c r="AK145" s="799"/>
      <c r="AL145" s="798">
        <f t="shared" si="275"/>
        <v>0</v>
      </c>
      <c r="AM145" s="799"/>
      <c r="AN145" s="293">
        <f t="shared" si="276"/>
        <v>0</v>
      </c>
      <c r="AO145" s="812"/>
      <c r="AP145" s="813"/>
      <c r="AQ145" s="812"/>
      <c r="AR145" s="813"/>
      <c r="AS145" s="812"/>
      <c r="AT145" s="813"/>
      <c r="AU145" s="812"/>
      <c r="AV145" s="813"/>
      <c r="AW145" s="812"/>
      <c r="AX145" s="813"/>
      <c r="AY145" s="363"/>
      <c r="AZ145" s="820"/>
      <c r="BA145" s="821"/>
      <c r="BB145" s="820"/>
      <c r="BC145" s="821"/>
      <c r="BD145" s="820"/>
      <c r="BE145" s="821"/>
      <c r="BF145" s="820"/>
      <c r="BG145" s="821"/>
      <c r="BH145" s="820"/>
      <c r="BI145" s="821"/>
      <c r="BJ145" s="364"/>
      <c r="BK145" s="849"/>
      <c r="BL145" s="850"/>
      <c r="BM145" s="849"/>
      <c r="BN145" s="850"/>
      <c r="BO145" s="849"/>
      <c r="BP145" s="850"/>
      <c r="BQ145" s="849"/>
      <c r="BR145" s="850"/>
      <c r="BS145" s="849"/>
      <c r="BT145" s="850"/>
      <c r="BU145" s="365"/>
      <c r="BV145" s="339">
        <f t="shared" si="265"/>
        <v>0</v>
      </c>
      <c r="BW145" s="339">
        <f t="shared" si="266"/>
        <v>0</v>
      </c>
      <c r="BX145" s="339">
        <f t="shared" si="267"/>
        <v>0</v>
      </c>
      <c r="BY145" s="339">
        <f t="shared" si="268"/>
        <v>0</v>
      </c>
      <c r="BZ145" s="339">
        <f t="shared" si="269"/>
        <v>0</v>
      </c>
      <c r="CA145" s="327">
        <f t="shared" si="270"/>
        <v>0</v>
      </c>
    </row>
    <row r="146" spans="1:79" ht="15" customHeight="1">
      <c r="C146" s="77" t="s">
        <v>28</v>
      </c>
      <c r="D146" s="700"/>
      <c r="E146" s="72"/>
      <c r="F146" s="72"/>
      <c r="G146" s="72"/>
      <c r="H146" s="72"/>
      <c r="I146" s="72"/>
      <c r="J146" s="72"/>
      <c r="K146" s="72"/>
      <c r="L146" s="72"/>
      <c r="M146" s="72"/>
      <c r="N146" s="72"/>
      <c r="O146" s="616"/>
      <c r="P146" s="72"/>
      <c r="Q146" s="146"/>
      <c r="R146" s="70">
        <f t="shared" si="264"/>
        <v>1</v>
      </c>
      <c r="S146" s="847"/>
      <c r="T146" s="848"/>
      <c r="U146" s="847"/>
      <c r="V146" s="848"/>
      <c r="W146" s="847"/>
      <c r="X146" s="848"/>
      <c r="Y146" s="847"/>
      <c r="Z146" s="848"/>
      <c r="AA146" s="847"/>
      <c r="AB146" s="848"/>
      <c r="AC146" s="373"/>
      <c r="AD146" s="798">
        <f t="shared" si="271"/>
        <v>0</v>
      </c>
      <c r="AE146" s="799"/>
      <c r="AF146" s="798">
        <f t="shared" si="272"/>
        <v>0</v>
      </c>
      <c r="AG146" s="799"/>
      <c r="AH146" s="798">
        <f t="shared" si="273"/>
        <v>0</v>
      </c>
      <c r="AI146" s="799"/>
      <c r="AJ146" s="798">
        <f t="shared" si="274"/>
        <v>0</v>
      </c>
      <c r="AK146" s="799"/>
      <c r="AL146" s="798">
        <f t="shared" si="275"/>
        <v>0</v>
      </c>
      <c r="AM146" s="799"/>
      <c r="AN146" s="293">
        <f t="shared" si="276"/>
        <v>0</v>
      </c>
      <c r="AO146" s="812"/>
      <c r="AP146" s="813"/>
      <c r="AQ146" s="812"/>
      <c r="AR146" s="813"/>
      <c r="AS146" s="812"/>
      <c r="AT146" s="813"/>
      <c r="AU146" s="812"/>
      <c r="AV146" s="813"/>
      <c r="AW146" s="812"/>
      <c r="AX146" s="813"/>
      <c r="AY146" s="363"/>
      <c r="AZ146" s="820"/>
      <c r="BA146" s="821"/>
      <c r="BB146" s="820"/>
      <c r="BC146" s="821"/>
      <c r="BD146" s="820"/>
      <c r="BE146" s="821"/>
      <c r="BF146" s="820"/>
      <c r="BG146" s="821"/>
      <c r="BH146" s="820"/>
      <c r="BI146" s="821"/>
      <c r="BJ146" s="364"/>
      <c r="BK146" s="849"/>
      <c r="BL146" s="850"/>
      <c r="BM146" s="849"/>
      <c r="BN146" s="850"/>
      <c r="BO146" s="849"/>
      <c r="BP146" s="850"/>
      <c r="BQ146" s="849"/>
      <c r="BR146" s="850"/>
      <c r="BS146" s="849"/>
      <c r="BT146" s="850"/>
      <c r="BU146" s="365"/>
      <c r="BV146" s="339">
        <f t="shared" si="265"/>
        <v>0</v>
      </c>
      <c r="BW146" s="339">
        <f t="shared" si="266"/>
        <v>0</v>
      </c>
      <c r="BX146" s="339">
        <f t="shared" si="267"/>
        <v>0</v>
      </c>
      <c r="BY146" s="339">
        <f t="shared" si="268"/>
        <v>0</v>
      </c>
      <c r="BZ146" s="339">
        <f t="shared" si="269"/>
        <v>0</v>
      </c>
      <c r="CA146" s="327">
        <f t="shared" si="270"/>
        <v>0</v>
      </c>
    </row>
    <row r="147" spans="1:79" ht="15" customHeight="1">
      <c r="C147" s="77" t="s">
        <v>54</v>
      </c>
      <c r="D147" s="700"/>
      <c r="E147" s="72"/>
      <c r="F147" s="72"/>
      <c r="G147" s="72"/>
      <c r="H147" s="72"/>
      <c r="I147" s="72"/>
      <c r="J147" s="72"/>
      <c r="K147" s="72"/>
      <c r="L147" s="72"/>
      <c r="M147" s="72"/>
      <c r="N147" s="72"/>
      <c r="O147" s="616"/>
      <c r="P147" s="72"/>
      <c r="Q147" s="146"/>
      <c r="R147" s="70">
        <f t="shared" si="264"/>
        <v>1.1000000000000001</v>
      </c>
      <c r="S147" s="847"/>
      <c r="T147" s="848"/>
      <c r="U147" s="847"/>
      <c r="V147" s="848"/>
      <c r="W147" s="847"/>
      <c r="X147" s="848"/>
      <c r="Y147" s="847"/>
      <c r="Z147" s="848"/>
      <c r="AA147" s="847"/>
      <c r="AB147" s="848"/>
      <c r="AC147" s="373"/>
      <c r="AD147" s="798">
        <f t="shared" si="271"/>
        <v>0</v>
      </c>
      <c r="AE147" s="799"/>
      <c r="AF147" s="798">
        <f t="shared" si="272"/>
        <v>0</v>
      </c>
      <c r="AG147" s="799"/>
      <c r="AH147" s="798">
        <f t="shared" si="273"/>
        <v>0</v>
      </c>
      <c r="AI147" s="799"/>
      <c r="AJ147" s="798">
        <f t="shared" si="274"/>
        <v>0</v>
      </c>
      <c r="AK147" s="799"/>
      <c r="AL147" s="798">
        <f t="shared" si="275"/>
        <v>0</v>
      </c>
      <c r="AM147" s="799"/>
      <c r="AN147" s="293">
        <f t="shared" si="276"/>
        <v>0</v>
      </c>
      <c r="AO147" s="812"/>
      <c r="AP147" s="813"/>
      <c r="AQ147" s="812"/>
      <c r="AR147" s="813"/>
      <c r="AS147" s="812"/>
      <c r="AT147" s="813"/>
      <c r="AU147" s="812"/>
      <c r="AV147" s="813"/>
      <c r="AW147" s="812"/>
      <c r="AX147" s="813"/>
      <c r="AY147" s="363"/>
      <c r="AZ147" s="820"/>
      <c r="BA147" s="821"/>
      <c r="BB147" s="820"/>
      <c r="BC147" s="821"/>
      <c r="BD147" s="820"/>
      <c r="BE147" s="821"/>
      <c r="BF147" s="820"/>
      <c r="BG147" s="821"/>
      <c r="BH147" s="820"/>
      <c r="BI147" s="821"/>
      <c r="BJ147" s="364"/>
      <c r="BK147" s="849"/>
      <c r="BL147" s="850"/>
      <c r="BM147" s="849"/>
      <c r="BN147" s="850"/>
      <c r="BO147" s="849"/>
      <c r="BP147" s="850"/>
      <c r="BQ147" s="849"/>
      <c r="BR147" s="850"/>
      <c r="BS147" s="849"/>
      <c r="BT147" s="850"/>
      <c r="BU147" s="365"/>
      <c r="BV147" s="339">
        <f t="shared" si="265"/>
        <v>0</v>
      </c>
      <c r="BW147" s="339">
        <f t="shared" si="266"/>
        <v>0</v>
      </c>
      <c r="BX147" s="339">
        <f t="shared" si="267"/>
        <v>0</v>
      </c>
      <c r="BY147" s="339">
        <f t="shared" si="268"/>
        <v>0</v>
      </c>
      <c r="BZ147" s="339">
        <f t="shared" si="269"/>
        <v>0</v>
      </c>
      <c r="CA147" s="327">
        <f t="shared" si="270"/>
        <v>0</v>
      </c>
    </row>
    <row r="148" spans="1:79" ht="15" customHeight="1">
      <c r="C148" s="77" t="s">
        <v>353</v>
      </c>
      <c r="D148" s="700" t="s">
        <v>378</v>
      </c>
      <c r="E148" s="72"/>
      <c r="F148" s="72"/>
      <c r="G148" s="72"/>
      <c r="H148" s="72"/>
      <c r="I148" s="72"/>
      <c r="J148" s="72"/>
      <c r="K148" s="72"/>
      <c r="L148" s="72"/>
      <c r="M148" s="72"/>
      <c r="N148" s="72"/>
      <c r="O148" s="616"/>
      <c r="P148" s="72"/>
      <c r="Q148" s="146"/>
      <c r="R148" s="70">
        <f t="shared" si="264"/>
        <v>1.1000000000000001</v>
      </c>
      <c r="S148" s="847"/>
      <c r="T148" s="848"/>
      <c r="U148" s="847"/>
      <c r="V148" s="848"/>
      <c r="W148" s="847"/>
      <c r="X148" s="848"/>
      <c r="Y148" s="847"/>
      <c r="Z148" s="848"/>
      <c r="AA148" s="847"/>
      <c r="AB148" s="848"/>
      <c r="AC148" s="373"/>
      <c r="AD148" s="798">
        <f t="shared" si="271"/>
        <v>0</v>
      </c>
      <c r="AE148" s="799"/>
      <c r="AF148" s="798">
        <f t="shared" si="272"/>
        <v>0</v>
      </c>
      <c r="AG148" s="799"/>
      <c r="AH148" s="798">
        <f t="shared" si="273"/>
        <v>0</v>
      </c>
      <c r="AI148" s="799"/>
      <c r="AJ148" s="798">
        <f t="shared" si="274"/>
        <v>0</v>
      </c>
      <c r="AK148" s="799"/>
      <c r="AL148" s="798">
        <f t="shared" si="275"/>
        <v>0</v>
      </c>
      <c r="AM148" s="799"/>
      <c r="AN148" s="293">
        <f t="shared" si="276"/>
        <v>0</v>
      </c>
      <c r="AO148" s="812"/>
      <c r="AP148" s="813"/>
      <c r="AQ148" s="812"/>
      <c r="AR148" s="813"/>
      <c r="AS148" s="812"/>
      <c r="AT148" s="813"/>
      <c r="AU148" s="812"/>
      <c r="AV148" s="813"/>
      <c r="AW148" s="812"/>
      <c r="AX148" s="813"/>
      <c r="AY148" s="363"/>
      <c r="AZ148" s="820"/>
      <c r="BA148" s="821"/>
      <c r="BB148" s="820"/>
      <c r="BC148" s="821"/>
      <c r="BD148" s="820"/>
      <c r="BE148" s="821"/>
      <c r="BF148" s="820"/>
      <c r="BG148" s="821"/>
      <c r="BH148" s="820"/>
      <c r="BI148" s="821"/>
      <c r="BJ148" s="364"/>
      <c r="BK148" s="849"/>
      <c r="BL148" s="850"/>
      <c r="BM148" s="849"/>
      <c r="BN148" s="850"/>
      <c r="BO148" s="849"/>
      <c r="BP148" s="850"/>
      <c r="BQ148" s="849"/>
      <c r="BR148" s="850"/>
      <c r="BS148" s="849"/>
      <c r="BT148" s="850"/>
      <c r="BU148" s="365"/>
      <c r="BV148" s="339">
        <f t="shared" si="265"/>
        <v>0</v>
      </c>
      <c r="BW148" s="339">
        <f t="shared" si="266"/>
        <v>0</v>
      </c>
      <c r="BX148" s="339">
        <f t="shared" si="267"/>
        <v>0</v>
      </c>
      <c r="BY148" s="339">
        <f t="shared" si="268"/>
        <v>0</v>
      </c>
      <c r="BZ148" s="339">
        <f t="shared" si="269"/>
        <v>0</v>
      </c>
      <c r="CA148" s="327">
        <f t="shared" si="270"/>
        <v>0</v>
      </c>
    </row>
    <row r="149" spans="1:79" ht="15" customHeight="1">
      <c r="C149" s="77" t="s">
        <v>264</v>
      </c>
      <c r="D149" s="700"/>
      <c r="E149" s="72"/>
      <c r="F149" s="72"/>
      <c r="G149" s="72"/>
      <c r="H149" s="72"/>
      <c r="I149" s="72"/>
      <c r="J149" s="72"/>
      <c r="K149" s="72"/>
      <c r="L149" s="72"/>
      <c r="M149" s="72"/>
      <c r="N149" s="72"/>
      <c r="O149" s="616"/>
      <c r="P149" s="72"/>
      <c r="Q149" s="146"/>
      <c r="R149" s="70">
        <f t="shared" si="264"/>
        <v>1</v>
      </c>
      <c r="S149" s="847"/>
      <c r="T149" s="848"/>
      <c r="U149" s="847"/>
      <c r="V149" s="848"/>
      <c r="W149" s="847"/>
      <c r="X149" s="848"/>
      <c r="Y149" s="847"/>
      <c r="Z149" s="848"/>
      <c r="AA149" s="847"/>
      <c r="AB149" s="848"/>
      <c r="AC149" s="373"/>
      <c r="AD149" s="798">
        <f t="shared" si="271"/>
        <v>0</v>
      </c>
      <c r="AE149" s="799"/>
      <c r="AF149" s="798">
        <f t="shared" si="272"/>
        <v>0</v>
      </c>
      <c r="AG149" s="799"/>
      <c r="AH149" s="798">
        <f t="shared" si="273"/>
        <v>0</v>
      </c>
      <c r="AI149" s="799"/>
      <c r="AJ149" s="798">
        <f t="shared" si="274"/>
        <v>0</v>
      </c>
      <c r="AK149" s="799"/>
      <c r="AL149" s="798">
        <f t="shared" si="275"/>
        <v>0</v>
      </c>
      <c r="AM149" s="799"/>
      <c r="AN149" s="293">
        <f t="shared" si="276"/>
        <v>0</v>
      </c>
      <c r="AO149" s="812"/>
      <c r="AP149" s="813"/>
      <c r="AQ149" s="812"/>
      <c r="AR149" s="813"/>
      <c r="AS149" s="812"/>
      <c r="AT149" s="813"/>
      <c r="AU149" s="812"/>
      <c r="AV149" s="813"/>
      <c r="AW149" s="812"/>
      <c r="AX149" s="813"/>
      <c r="AY149" s="363"/>
      <c r="AZ149" s="820"/>
      <c r="BA149" s="821"/>
      <c r="BB149" s="820"/>
      <c r="BC149" s="821"/>
      <c r="BD149" s="820"/>
      <c r="BE149" s="821"/>
      <c r="BF149" s="820"/>
      <c r="BG149" s="821"/>
      <c r="BH149" s="820"/>
      <c r="BI149" s="821"/>
      <c r="BJ149" s="364"/>
      <c r="BK149" s="849"/>
      <c r="BL149" s="850"/>
      <c r="BM149" s="849"/>
      <c r="BN149" s="850"/>
      <c r="BO149" s="849"/>
      <c r="BP149" s="850"/>
      <c r="BQ149" s="849"/>
      <c r="BR149" s="850"/>
      <c r="BS149" s="849"/>
      <c r="BT149" s="850"/>
      <c r="BU149" s="365"/>
      <c r="BV149" s="339">
        <f t="shared" si="265"/>
        <v>0</v>
      </c>
      <c r="BW149" s="339">
        <f t="shared" si="266"/>
        <v>0</v>
      </c>
      <c r="BX149" s="339">
        <f t="shared" si="267"/>
        <v>0</v>
      </c>
      <c r="BY149" s="339">
        <f t="shared" si="268"/>
        <v>0</v>
      </c>
      <c r="BZ149" s="339">
        <f t="shared" si="269"/>
        <v>0</v>
      </c>
      <c r="CA149" s="327">
        <f t="shared" si="270"/>
        <v>0</v>
      </c>
    </row>
    <row r="150" spans="1:79" ht="15" customHeight="1">
      <c r="C150" s="77" t="s">
        <v>28</v>
      </c>
      <c r="D150" s="700"/>
      <c r="E150" s="72"/>
      <c r="F150" s="72"/>
      <c r="G150" s="72"/>
      <c r="H150" s="72"/>
      <c r="I150" s="72"/>
      <c r="J150" s="72"/>
      <c r="K150" s="72"/>
      <c r="L150" s="72"/>
      <c r="M150" s="72"/>
      <c r="N150" s="72"/>
      <c r="O150" s="616"/>
      <c r="P150" s="72"/>
      <c r="Q150" s="146"/>
      <c r="R150" s="70">
        <f t="shared" si="264"/>
        <v>1</v>
      </c>
      <c r="S150" s="847"/>
      <c r="T150" s="848"/>
      <c r="U150" s="847"/>
      <c r="V150" s="848"/>
      <c r="W150" s="847"/>
      <c r="X150" s="848"/>
      <c r="Y150" s="847"/>
      <c r="Z150" s="848"/>
      <c r="AA150" s="847"/>
      <c r="AB150" s="848"/>
      <c r="AC150" s="373"/>
      <c r="AD150" s="798">
        <f t="shared" si="271"/>
        <v>0</v>
      </c>
      <c r="AE150" s="799"/>
      <c r="AF150" s="798">
        <f t="shared" si="272"/>
        <v>0</v>
      </c>
      <c r="AG150" s="799"/>
      <c r="AH150" s="798">
        <f t="shared" si="273"/>
        <v>0</v>
      </c>
      <c r="AI150" s="799"/>
      <c r="AJ150" s="798">
        <f t="shared" si="274"/>
        <v>0</v>
      </c>
      <c r="AK150" s="799"/>
      <c r="AL150" s="798">
        <f t="shared" si="275"/>
        <v>0</v>
      </c>
      <c r="AM150" s="799"/>
      <c r="AN150" s="293">
        <f t="shared" si="276"/>
        <v>0</v>
      </c>
      <c r="AO150" s="812"/>
      <c r="AP150" s="813"/>
      <c r="AQ150" s="812"/>
      <c r="AR150" s="813"/>
      <c r="AS150" s="812"/>
      <c r="AT150" s="813"/>
      <c r="AU150" s="812"/>
      <c r="AV150" s="813"/>
      <c r="AW150" s="812"/>
      <c r="AX150" s="813"/>
      <c r="AY150" s="363"/>
      <c r="AZ150" s="820"/>
      <c r="BA150" s="821"/>
      <c r="BB150" s="820"/>
      <c r="BC150" s="821"/>
      <c r="BD150" s="820"/>
      <c r="BE150" s="821"/>
      <c r="BF150" s="820"/>
      <c r="BG150" s="821"/>
      <c r="BH150" s="820"/>
      <c r="BI150" s="821"/>
      <c r="BJ150" s="364"/>
      <c r="BK150" s="849"/>
      <c r="BL150" s="850"/>
      <c r="BM150" s="849"/>
      <c r="BN150" s="850"/>
      <c r="BO150" s="849"/>
      <c r="BP150" s="850"/>
      <c r="BQ150" s="849"/>
      <c r="BR150" s="850"/>
      <c r="BS150" s="849"/>
      <c r="BT150" s="850"/>
      <c r="BU150" s="365"/>
      <c r="BV150" s="339">
        <f t="shared" si="265"/>
        <v>0</v>
      </c>
      <c r="BW150" s="339">
        <f t="shared" si="266"/>
        <v>0</v>
      </c>
      <c r="BX150" s="339">
        <f t="shared" si="267"/>
        <v>0</v>
      </c>
      <c r="BY150" s="339">
        <f t="shared" si="268"/>
        <v>0</v>
      </c>
      <c r="BZ150" s="339">
        <f t="shared" si="269"/>
        <v>0</v>
      </c>
      <c r="CA150" s="327">
        <f t="shared" si="270"/>
        <v>0</v>
      </c>
    </row>
    <row r="151" spans="1:79" ht="15" customHeight="1">
      <c r="C151" s="77" t="s">
        <v>54</v>
      </c>
      <c r="D151" s="700"/>
      <c r="E151" s="72"/>
      <c r="F151" s="72"/>
      <c r="G151" s="72"/>
      <c r="H151" s="72"/>
      <c r="I151" s="72"/>
      <c r="J151" s="72"/>
      <c r="K151" s="72"/>
      <c r="L151" s="72"/>
      <c r="M151" s="72"/>
      <c r="N151" s="72"/>
      <c r="O151" s="616"/>
      <c r="P151" s="72"/>
      <c r="Q151" s="146"/>
      <c r="R151" s="70">
        <f t="shared" si="264"/>
        <v>1.1000000000000001</v>
      </c>
      <c r="S151" s="847"/>
      <c r="T151" s="848"/>
      <c r="U151" s="847"/>
      <c r="V151" s="848"/>
      <c r="W151" s="847"/>
      <c r="X151" s="848"/>
      <c r="Y151" s="847"/>
      <c r="Z151" s="848"/>
      <c r="AA151" s="847"/>
      <c r="AB151" s="848"/>
      <c r="AC151" s="373"/>
      <c r="AD151" s="798">
        <f t="shared" si="271"/>
        <v>0</v>
      </c>
      <c r="AE151" s="799"/>
      <c r="AF151" s="798">
        <f t="shared" si="272"/>
        <v>0</v>
      </c>
      <c r="AG151" s="799"/>
      <c r="AH151" s="798">
        <f t="shared" si="273"/>
        <v>0</v>
      </c>
      <c r="AI151" s="799"/>
      <c r="AJ151" s="798">
        <f t="shared" si="274"/>
        <v>0</v>
      </c>
      <c r="AK151" s="799"/>
      <c r="AL151" s="798">
        <f t="shared" si="275"/>
        <v>0</v>
      </c>
      <c r="AM151" s="799"/>
      <c r="AN151" s="293">
        <f t="shared" si="276"/>
        <v>0</v>
      </c>
      <c r="AO151" s="812"/>
      <c r="AP151" s="813"/>
      <c r="AQ151" s="812"/>
      <c r="AR151" s="813"/>
      <c r="AS151" s="812"/>
      <c r="AT151" s="813"/>
      <c r="AU151" s="812"/>
      <c r="AV151" s="813"/>
      <c r="AW151" s="812"/>
      <c r="AX151" s="813"/>
      <c r="AY151" s="363"/>
      <c r="AZ151" s="820"/>
      <c r="BA151" s="821"/>
      <c r="BB151" s="820"/>
      <c r="BC151" s="821"/>
      <c r="BD151" s="820"/>
      <c r="BE151" s="821"/>
      <c r="BF151" s="820"/>
      <c r="BG151" s="821"/>
      <c r="BH151" s="820"/>
      <c r="BI151" s="821"/>
      <c r="BJ151" s="364"/>
      <c r="BK151" s="849"/>
      <c r="BL151" s="850"/>
      <c r="BM151" s="849"/>
      <c r="BN151" s="850"/>
      <c r="BO151" s="849"/>
      <c r="BP151" s="850"/>
      <c r="BQ151" s="849"/>
      <c r="BR151" s="850"/>
      <c r="BS151" s="849"/>
      <c r="BT151" s="850"/>
      <c r="BU151" s="365"/>
      <c r="BV151" s="339">
        <f t="shared" si="265"/>
        <v>0</v>
      </c>
      <c r="BW151" s="339">
        <f t="shared" si="266"/>
        <v>0</v>
      </c>
      <c r="BX151" s="339">
        <f t="shared" si="267"/>
        <v>0</v>
      </c>
      <c r="BY151" s="339">
        <f t="shared" si="268"/>
        <v>0</v>
      </c>
      <c r="BZ151" s="339">
        <f t="shared" si="269"/>
        <v>0</v>
      </c>
      <c r="CA151" s="327">
        <f t="shared" si="270"/>
        <v>0</v>
      </c>
    </row>
    <row r="152" spans="1:79" ht="15" customHeight="1">
      <c r="C152" s="144"/>
      <c r="D152" s="70"/>
      <c r="E152" s="48"/>
      <c r="F152" s="48"/>
      <c r="G152" s="48"/>
      <c r="H152" s="48"/>
      <c r="I152" s="48"/>
      <c r="J152" s="48"/>
      <c r="K152" s="48"/>
      <c r="L152" s="48"/>
      <c r="M152" s="48"/>
      <c r="N152" s="48"/>
      <c r="O152" s="648" t="s">
        <v>185</v>
      </c>
      <c r="P152" s="649"/>
      <c r="Q152" s="649"/>
      <c r="R152" s="650"/>
      <c r="S152" s="614"/>
      <c r="T152" s="615"/>
      <c r="U152" s="614"/>
      <c r="V152" s="615"/>
      <c r="W152" s="614"/>
      <c r="X152" s="615"/>
      <c r="Y152" s="614"/>
      <c r="Z152" s="615"/>
      <c r="AA152" s="614"/>
      <c r="AB152" s="615"/>
      <c r="AC152" s="149"/>
      <c r="AD152" s="614">
        <f>SUM(AD132:AD151)</f>
        <v>0</v>
      </c>
      <c r="AE152" s="615"/>
      <c r="AF152" s="614">
        <f>SUM(AF132:AF151)</f>
        <v>0</v>
      </c>
      <c r="AG152" s="615"/>
      <c r="AH152" s="614">
        <f>SUM(AH132:AH151)</f>
        <v>0</v>
      </c>
      <c r="AI152" s="615"/>
      <c r="AJ152" s="614">
        <f>SUM(AJ132:AJ151)</f>
        <v>0</v>
      </c>
      <c r="AK152" s="615"/>
      <c r="AL152" s="614">
        <f>SUM(AL132:AL151)</f>
        <v>0</v>
      </c>
      <c r="AM152" s="615"/>
      <c r="AN152" s="149">
        <f>SUM(AD152:AM152)</f>
        <v>0</v>
      </c>
      <c r="AO152" s="614"/>
      <c r="AP152" s="615"/>
      <c r="AQ152" s="614"/>
      <c r="AR152" s="615"/>
      <c r="AS152" s="614"/>
      <c r="AT152" s="615"/>
      <c r="AU152" s="614"/>
      <c r="AV152" s="615"/>
      <c r="AW152" s="614"/>
      <c r="AX152" s="615"/>
      <c r="AY152" s="149"/>
      <c r="AZ152" s="614"/>
      <c r="BA152" s="615"/>
      <c r="BB152" s="614"/>
      <c r="BC152" s="615"/>
      <c r="BD152" s="614"/>
      <c r="BE152" s="615"/>
      <c r="BF152" s="614"/>
      <c r="BG152" s="615"/>
      <c r="BH152" s="614"/>
      <c r="BI152" s="615"/>
      <c r="BJ152" s="149"/>
      <c r="BK152" s="614"/>
      <c r="BL152" s="615"/>
      <c r="BM152" s="614"/>
      <c r="BN152" s="615"/>
      <c r="BO152" s="614"/>
      <c r="BP152" s="615"/>
      <c r="BQ152" s="614"/>
      <c r="BR152" s="615"/>
      <c r="BS152" s="614"/>
      <c r="BT152" s="615"/>
      <c r="BU152" s="149"/>
      <c r="BV152" s="340">
        <f t="shared" ref="BV152:BZ152" si="277">SUM(BV132:BV151)</f>
        <v>0</v>
      </c>
      <c r="BW152" s="340">
        <f t="shared" si="277"/>
        <v>0</v>
      </c>
      <c r="BX152" s="340">
        <f t="shared" si="277"/>
        <v>0</v>
      </c>
      <c r="BY152" s="340">
        <f t="shared" si="277"/>
        <v>0</v>
      </c>
      <c r="BZ152" s="340">
        <f t="shared" si="277"/>
        <v>0</v>
      </c>
      <c r="CA152" s="340">
        <f t="shared" si="270"/>
        <v>0</v>
      </c>
    </row>
    <row r="153" spans="1:79" s="101" customFormat="1" ht="26.25" customHeight="1">
      <c r="A153" s="162">
        <v>2000</v>
      </c>
      <c r="B153" s="162"/>
      <c r="C153" s="833" t="str">
        <f>CONCATENATE(AO8," Travel")</f>
        <v>Dept #3 Travel</v>
      </c>
      <c r="D153" s="834"/>
      <c r="E153" s="656" t="s">
        <v>221</v>
      </c>
      <c r="F153" s="656"/>
      <c r="G153" s="656"/>
      <c r="H153" s="656"/>
      <c r="I153" s="656"/>
      <c r="J153" s="656"/>
      <c r="K153" s="656"/>
      <c r="L153" s="656"/>
      <c r="M153" s="656"/>
      <c r="N153" s="656"/>
      <c r="O153" s="110"/>
      <c r="P153" s="110"/>
      <c r="Q153" s="110"/>
      <c r="R153" s="164"/>
      <c r="S153" s="170"/>
      <c r="T153" s="255"/>
      <c r="U153" s="170"/>
      <c r="V153" s="255"/>
      <c r="W153" s="170"/>
      <c r="X153" s="255"/>
      <c r="Y153" s="170"/>
      <c r="Z153" s="255"/>
      <c r="AA153" s="170"/>
      <c r="AB153" s="255"/>
      <c r="AC153" s="140"/>
      <c r="AD153" s="170"/>
      <c r="AE153" s="255"/>
      <c r="AF153" s="170"/>
      <c r="AG153" s="255"/>
      <c r="AH153" s="170"/>
      <c r="AI153" s="255"/>
      <c r="AJ153" s="170"/>
      <c r="AK153" s="255"/>
      <c r="AL153" s="170"/>
      <c r="AM153" s="255"/>
      <c r="AN153" s="140"/>
      <c r="AO153" s="170"/>
      <c r="AP153" s="255"/>
      <c r="AQ153" s="170"/>
      <c r="AR153" s="255"/>
      <c r="AS153" s="170"/>
      <c r="AT153" s="255"/>
      <c r="AU153" s="170"/>
      <c r="AV153" s="255"/>
      <c r="AW153" s="170"/>
      <c r="AX153" s="255"/>
      <c r="AY153" s="140"/>
      <c r="AZ153" s="170"/>
      <c r="BA153" s="255"/>
      <c r="BB153" s="170"/>
      <c r="BC153" s="255"/>
      <c r="BD153" s="170"/>
      <c r="BE153" s="255"/>
      <c r="BF153" s="170"/>
      <c r="BG153" s="255"/>
      <c r="BH153" s="170"/>
      <c r="BI153" s="255"/>
      <c r="BJ153" s="140"/>
      <c r="BK153" s="170"/>
      <c r="BL153" s="255"/>
      <c r="BM153" s="170"/>
      <c r="BN153" s="255"/>
      <c r="BO153" s="170"/>
      <c r="BP153" s="255"/>
      <c r="BQ153" s="170"/>
      <c r="BR153" s="255"/>
      <c r="BS153" s="170"/>
      <c r="BT153" s="255"/>
      <c r="BU153" s="140"/>
      <c r="BV153" s="208"/>
      <c r="BW153" s="208"/>
      <c r="BX153" s="208"/>
      <c r="BY153" s="208"/>
      <c r="BZ153" s="208"/>
      <c r="CA153" s="361"/>
    </row>
    <row r="154" spans="1:79" s="51" customFormat="1" ht="34.5" customHeight="1">
      <c r="A154" s="162"/>
      <c r="B154" s="78"/>
      <c r="C154" s="131" t="s">
        <v>53</v>
      </c>
      <c r="D154" s="79" t="s">
        <v>184</v>
      </c>
      <c r="E154" s="83" t="str">
        <f>AO9</f>
        <v>Year 1</v>
      </c>
      <c r="F154" s="83" t="str">
        <f>AQ9</f>
        <v>Year 2</v>
      </c>
      <c r="G154" s="83" t="str">
        <f>AS9</f>
        <v>Year 3</v>
      </c>
      <c r="H154" s="83" t="str">
        <f>AU9</f>
        <v>Year 4</v>
      </c>
      <c r="I154" s="83" t="str">
        <f>AW9</f>
        <v>Year 5</v>
      </c>
      <c r="J154" s="83"/>
      <c r="K154" s="83"/>
      <c r="L154" s="83"/>
      <c r="M154" s="83"/>
      <c r="N154" s="83"/>
      <c r="O154" s="81" t="s">
        <v>376</v>
      </c>
      <c r="P154" s="81" t="s">
        <v>377</v>
      </c>
      <c r="Q154" s="81" t="s">
        <v>76</v>
      </c>
      <c r="R154" s="81" t="s">
        <v>355</v>
      </c>
      <c r="S154" s="170"/>
      <c r="T154" s="139"/>
      <c r="U154" s="171"/>
      <c r="V154" s="139"/>
      <c r="W154" s="171"/>
      <c r="X154" s="139"/>
      <c r="Y154" s="171"/>
      <c r="Z154" s="139"/>
      <c r="AA154" s="171"/>
      <c r="AB154" s="139"/>
      <c r="AC154" s="140"/>
      <c r="AD154" s="170"/>
      <c r="AE154" s="139"/>
      <c r="AF154" s="171"/>
      <c r="AG154" s="139"/>
      <c r="AH154" s="171"/>
      <c r="AI154" s="139"/>
      <c r="AJ154" s="171"/>
      <c r="AK154" s="139"/>
      <c r="AL154" s="171"/>
      <c r="AM154" s="139"/>
      <c r="AN154" s="140"/>
      <c r="AO154" s="170"/>
      <c r="AP154" s="139"/>
      <c r="AQ154" s="171"/>
      <c r="AR154" s="139"/>
      <c r="AS154" s="171"/>
      <c r="AT154" s="139"/>
      <c r="AU154" s="171"/>
      <c r="AV154" s="139"/>
      <c r="AW154" s="171"/>
      <c r="AX154" s="139"/>
      <c r="AY154" s="140"/>
      <c r="AZ154" s="170"/>
      <c r="BA154" s="139"/>
      <c r="BB154" s="171"/>
      <c r="BC154" s="139"/>
      <c r="BD154" s="171"/>
      <c r="BE154" s="139"/>
      <c r="BF154" s="171"/>
      <c r="BG154" s="139"/>
      <c r="BH154" s="171"/>
      <c r="BI154" s="139"/>
      <c r="BJ154" s="140"/>
      <c r="BK154" s="170"/>
      <c r="BL154" s="139"/>
      <c r="BM154" s="171"/>
      <c r="BN154" s="139"/>
      <c r="BO154" s="171"/>
      <c r="BP154" s="139"/>
      <c r="BQ154" s="171"/>
      <c r="BR154" s="139"/>
      <c r="BS154" s="171"/>
      <c r="BT154" s="139"/>
      <c r="BU154" s="140"/>
      <c r="BV154" s="287"/>
      <c r="BW154" s="287"/>
      <c r="BX154" s="287"/>
      <c r="BY154" s="287"/>
      <c r="BZ154" s="287"/>
      <c r="CA154" s="287"/>
    </row>
    <row r="155" spans="1:79" s="51" customFormat="1" ht="15" customHeight="1">
      <c r="A155" s="78"/>
      <c r="B155" s="78"/>
      <c r="C155" s="77" t="s">
        <v>353</v>
      </c>
      <c r="D155" s="700" t="s">
        <v>378</v>
      </c>
      <c r="E155" s="72"/>
      <c r="F155" s="72"/>
      <c r="G155" s="72"/>
      <c r="H155" s="72"/>
      <c r="I155" s="72"/>
      <c r="J155" s="72"/>
      <c r="K155" s="72"/>
      <c r="L155" s="72"/>
      <c r="M155" s="72"/>
      <c r="N155" s="72"/>
      <c r="O155" s="616"/>
      <c r="P155" s="72"/>
      <c r="Q155" s="146"/>
      <c r="R155" s="70">
        <f t="shared" ref="R155:R174" si="278">VLOOKUP(C155,TravelIncrease,2,0)</f>
        <v>1.1000000000000001</v>
      </c>
      <c r="S155" s="847"/>
      <c r="T155" s="848"/>
      <c r="U155" s="847"/>
      <c r="V155" s="848"/>
      <c r="W155" s="847"/>
      <c r="X155" s="848"/>
      <c r="Y155" s="847"/>
      <c r="Z155" s="848"/>
      <c r="AA155" s="847"/>
      <c r="AB155" s="848"/>
      <c r="AC155" s="373"/>
      <c r="AD155" s="804"/>
      <c r="AE155" s="805"/>
      <c r="AF155" s="804"/>
      <c r="AG155" s="805"/>
      <c r="AH155" s="804"/>
      <c r="AI155" s="805"/>
      <c r="AJ155" s="804"/>
      <c r="AK155" s="805"/>
      <c r="AL155" s="804"/>
      <c r="AM155" s="805"/>
      <c r="AN155" s="362"/>
      <c r="AO155" s="814">
        <f>$E155*$P155*$Q155</f>
        <v>0</v>
      </c>
      <c r="AP155" s="815"/>
      <c r="AQ155" s="814">
        <f>$F155*$P155*$Q155*$R155</f>
        <v>0</v>
      </c>
      <c r="AR155" s="815"/>
      <c r="AS155" s="814">
        <f t="shared" ref="AS155:AS174" si="279">$G155*$P155*Q155*($R155^2)</f>
        <v>0</v>
      </c>
      <c r="AT155" s="815"/>
      <c r="AU155" s="814">
        <f>$H155*$P155*$Q155*($R155^3)</f>
        <v>0</v>
      </c>
      <c r="AV155" s="815"/>
      <c r="AW155" s="814">
        <f>$I155*$P155*$Q155*($R155^4)</f>
        <v>0</v>
      </c>
      <c r="AX155" s="815"/>
      <c r="AY155" s="296">
        <f>SUM(AO155+AQ155+AS155+AU155+AW155)</f>
        <v>0</v>
      </c>
      <c r="AZ155" s="820"/>
      <c r="BA155" s="821"/>
      <c r="BB155" s="820"/>
      <c r="BC155" s="821"/>
      <c r="BD155" s="820"/>
      <c r="BE155" s="821"/>
      <c r="BF155" s="820"/>
      <c r="BG155" s="821"/>
      <c r="BH155" s="820"/>
      <c r="BI155" s="821"/>
      <c r="BJ155" s="364"/>
      <c r="BK155" s="849"/>
      <c r="BL155" s="850"/>
      <c r="BM155" s="849"/>
      <c r="BN155" s="850"/>
      <c r="BO155" s="849"/>
      <c r="BP155" s="850"/>
      <c r="BQ155" s="849"/>
      <c r="BR155" s="850"/>
      <c r="BS155" s="849"/>
      <c r="BT155" s="850"/>
      <c r="BU155" s="365"/>
      <c r="BV155" s="339">
        <f t="shared" ref="BV155:BV174" si="280">AO155</f>
        <v>0</v>
      </c>
      <c r="BW155" s="339">
        <f t="shared" ref="BW155:BW174" si="281">AQ155</f>
        <v>0</v>
      </c>
      <c r="BX155" s="339">
        <f t="shared" ref="BX155:BX174" si="282">AS155</f>
        <v>0</v>
      </c>
      <c r="BY155" s="339">
        <f t="shared" ref="BY155:BY174" si="283">AU155</f>
        <v>0</v>
      </c>
      <c r="BZ155" s="339">
        <f t="shared" ref="BZ155:BZ174" si="284">AW155</f>
        <v>0</v>
      </c>
      <c r="CA155" s="327">
        <f t="shared" ref="CA155:CA175" si="285">SUM(BV155:BZ155)</f>
        <v>0</v>
      </c>
    </row>
    <row r="156" spans="1:79" s="51" customFormat="1" ht="15" customHeight="1">
      <c r="A156" s="78"/>
      <c r="B156" s="78"/>
      <c r="C156" s="77" t="s">
        <v>264</v>
      </c>
      <c r="D156" s="700"/>
      <c r="E156" s="72"/>
      <c r="F156" s="72"/>
      <c r="G156" s="72"/>
      <c r="H156" s="72"/>
      <c r="I156" s="72"/>
      <c r="J156" s="72"/>
      <c r="K156" s="72"/>
      <c r="L156" s="72"/>
      <c r="M156" s="72"/>
      <c r="N156" s="72"/>
      <c r="O156" s="616"/>
      <c r="P156" s="72"/>
      <c r="Q156" s="146"/>
      <c r="R156" s="70">
        <f t="shared" si="278"/>
        <v>1</v>
      </c>
      <c r="S156" s="847"/>
      <c r="T156" s="848"/>
      <c r="U156" s="847"/>
      <c r="V156" s="848"/>
      <c r="W156" s="847"/>
      <c r="X156" s="848"/>
      <c r="Y156" s="847"/>
      <c r="Z156" s="848"/>
      <c r="AA156" s="847"/>
      <c r="AB156" s="848"/>
      <c r="AC156" s="373"/>
      <c r="AD156" s="804"/>
      <c r="AE156" s="805"/>
      <c r="AF156" s="804"/>
      <c r="AG156" s="805"/>
      <c r="AH156" s="804"/>
      <c r="AI156" s="805"/>
      <c r="AJ156" s="804"/>
      <c r="AK156" s="805"/>
      <c r="AL156" s="804"/>
      <c r="AM156" s="805"/>
      <c r="AN156" s="362"/>
      <c r="AO156" s="814">
        <f t="shared" ref="AO156:AO174" si="286">$E156*$P156*$Q156</f>
        <v>0</v>
      </c>
      <c r="AP156" s="815"/>
      <c r="AQ156" s="814">
        <f t="shared" ref="AQ156:AQ174" si="287">$F156*$P156*$Q156*$R156</f>
        <v>0</v>
      </c>
      <c r="AR156" s="815"/>
      <c r="AS156" s="814">
        <f t="shared" si="279"/>
        <v>0</v>
      </c>
      <c r="AT156" s="815"/>
      <c r="AU156" s="814">
        <f t="shared" ref="AU156:AU174" si="288">$H156*$P156*$Q156*($R156^3)</f>
        <v>0</v>
      </c>
      <c r="AV156" s="815"/>
      <c r="AW156" s="814">
        <f t="shared" ref="AW156:AW174" si="289">$I156*$P156*$Q156*($R156^4)</f>
        <v>0</v>
      </c>
      <c r="AX156" s="815"/>
      <c r="AY156" s="296">
        <f t="shared" ref="AY156:AY174" si="290">SUM(AO156+AQ156+AS156+AU156+AW156)</f>
        <v>0</v>
      </c>
      <c r="AZ156" s="820"/>
      <c r="BA156" s="821"/>
      <c r="BB156" s="820"/>
      <c r="BC156" s="821"/>
      <c r="BD156" s="820"/>
      <c r="BE156" s="821"/>
      <c r="BF156" s="820"/>
      <c r="BG156" s="821"/>
      <c r="BH156" s="820"/>
      <c r="BI156" s="821"/>
      <c r="BJ156" s="364"/>
      <c r="BK156" s="849"/>
      <c r="BL156" s="850"/>
      <c r="BM156" s="849"/>
      <c r="BN156" s="850"/>
      <c r="BO156" s="849"/>
      <c r="BP156" s="850"/>
      <c r="BQ156" s="849"/>
      <c r="BR156" s="850"/>
      <c r="BS156" s="849"/>
      <c r="BT156" s="850"/>
      <c r="BU156" s="365"/>
      <c r="BV156" s="339">
        <f t="shared" si="280"/>
        <v>0</v>
      </c>
      <c r="BW156" s="339">
        <f t="shared" si="281"/>
        <v>0</v>
      </c>
      <c r="BX156" s="339">
        <f t="shared" si="282"/>
        <v>0</v>
      </c>
      <c r="BY156" s="339">
        <f t="shared" si="283"/>
        <v>0</v>
      </c>
      <c r="BZ156" s="339">
        <f t="shared" si="284"/>
        <v>0</v>
      </c>
      <c r="CA156" s="327">
        <f t="shared" si="285"/>
        <v>0</v>
      </c>
    </row>
    <row r="157" spans="1:79" s="51" customFormat="1" ht="15" customHeight="1">
      <c r="A157" s="78"/>
      <c r="B157" s="78"/>
      <c r="C157" s="77" t="s">
        <v>28</v>
      </c>
      <c r="D157" s="700"/>
      <c r="E157" s="72"/>
      <c r="F157" s="72"/>
      <c r="G157" s="72"/>
      <c r="H157" s="72"/>
      <c r="I157" s="72"/>
      <c r="J157" s="72"/>
      <c r="K157" s="72"/>
      <c r="L157" s="72"/>
      <c r="M157" s="72"/>
      <c r="N157" s="72"/>
      <c r="O157" s="616"/>
      <c r="P157" s="72"/>
      <c r="Q157" s="146"/>
      <c r="R157" s="70">
        <f t="shared" si="278"/>
        <v>1</v>
      </c>
      <c r="S157" s="847"/>
      <c r="T157" s="848"/>
      <c r="U157" s="847"/>
      <c r="V157" s="848"/>
      <c r="W157" s="847"/>
      <c r="X157" s="848"/>
      <c r="Y157" s="847"/>
      <c r="Z157" s="848"/>
      <c r="AA157" s="847"/>
      <c r="AB157" s="848"/>
      <c r="AC157" s="373"/>
      <c r="AD157" s="804"/>
      <c r="AE157" s="805"/>
      <c r="AF157" s="804"/>
      <c r="AG157" s="805"/>
      <c r="AH157" s="804"/>
      <c r="AI157" s="805"/>
      <c r="AJ157" s="804"/>
      <c r="AK157" s="805"/>
      <c r="AL157" s="804"/>
      <c r="AM157" s="805"/>
      <c r="AN157" s="362"/>
      <c r="AO157" s="814">
        <f t="shared" si="286"/>
        <v>0</v>
      </c>
      <c r="AP157" s="815"/>
      <c r="AQ157" s="814">
        <f t="shared" si="287"/>
        <v>0</v>
      </c>
      <c r="AR157" s="815"/>
      <c r="AS157" s="814">
        <f t="shared" si="279"/>
        <v>0</v>
      </c>
      <c r="AT157" s="815"/>
      <c r="AU157" s="814">
        <f t="shared" si="288"/>
        <v>0</v>
      </c>
      <c r="AV157" s="815"/>
      <c r="AW157" s="814">
        <f t="shared" si="289"/>
        <v>0</v>
      </c>
      <c r="AX157" s="815"/>
      <c r="AY157" s="296">
        <f t="shared" si="290"/>
        <v>0</v>
      </c>
      <c r="AZ157" s="820"/>
      <c r="BA157" s="821"/>
      <c r="BB157" s="820"/>
      <c r="BC157" s="821"/>
      <c r="BD157" s="820"/>
      <c r="BE157" s="821"/>
      <c r="BF157" s="820"/>
      <c r="BG157" s="821"/>
      <c r="BH157" s="820"/>
      <c r="BI157" s="821"/>
      <c r="BJ157" s="364"/>
      <c r="BK157" s="849"/>
      <c r="BL157" s="850"/>
      <c r="BM157" s="849"/>
      <c r="BN157" s="850"/>
      <c r="BO157" s="849"/>
      <c r="BP157" s="850"/>
      <c r="BQ157" s="849"/>
      <c r="BR157" s="850"/>
      <c r="BS157" s="849"/>
      <c r="BT157" s="850"/>
      <c r="BU157" s="365"/>
      <c r="BV157" s="339">
        <f t="shared" si="280"/>
        <v>0</v>
      </c>
      <c r="BW157" s="339">
        <f t="shared" si="281"/>
        <v>0</v>
      </c>
      <c r="BX157" s="339">
        <f t="shared" si="282"/>
        <v>0</v>
      </c>
      <c r="BY157" s="339">
        <f t="shared" si="283"/>
        <v>0</v>
      </c>
      <c r="BZ157" s="339">
        <f t="shared" si="284"/>
        <v>0</v>
      </c>
      <c r="CA157" s="327">
        <f t="shared" si="285"/>
        <v>0</v>
      </c>
    </row>
    <row r="158" spans="1:79" s="51" customFormat="1" ht="15" customHeight="1">
      <c r="A158" s="78"/>
      <c r="B158" s="78"/>
      <c r="C158" s="77" t="s">
        <v>54</v>
      </c>
      <c r="D158" s="700"/>
      <c r="E158" s="72"/>
      <c r="F158" s="72"/>
      <c r="G158" s="72"/>
      <c r="H158" s="72"/>
      <c r="I158" s="72"/>
      <c r="J158" s="72"/>
      <c r="K158" s="72"/>
      <c r="L158" s="72"/>
      <c r="M158" s="72"/>
      <c r="N158" s="72"/>
      <c r="O158" s="616"/>
      <c r="P158" s="72"/>
      <c r="Q158" s="146"/>
      <c r="R158" s="70">
        <f t="shared" si="278"/>
        <v>1.1000000000000001</v>
      </c>
      <c r="S158" s="847"/>
      <c r="T158" s="848"/>
      <c r="U158" s="847"/>
      <c r="V158" s="848"/>
      <c r="W158" s="847"/>
      <c r="X158" s="848"/>
      <c r="Y158" s="847"/>
      <c r="Z158" s="848"/>
      <c r="AA158" s="847"/>
      <c r="AB158" s="848"/>
      <c r="AC158" s="373"/>
      <c r="AD158" s="804"/>
      <c r="AE158" s="805"/>
      <c r="AF158" s="804"/>
      <c r="AG158" s="805"/>
      <c r="AH158" s="804"/>
      <c r="AI158" s="805"/>
      <c r="AJ158" s="804"/>
      <c r="AK158" s="805"/>
      <c r="AL158" s="804"/>
      <c r="AM158" s="805"/>
      <c r="AN158" s="362"/>
      <c r="AO158" s="814">
        <f t="shared" si="286"/>
        <v>0</v>
      </c>
      <c r="AP158" s="815"/>
      <c r="AQ158" s="814">
        <f t="shared" si="287"/>
        <v>0</v>
      </c>
      <c r="AR158" s="815"/>
      <c r="AS158" s="814">
        <f t="shared" si="279"/>
        <v>0</v>
      </c>
      <c r="AT158" s="815"/>
      <c r="AU158" s="814">
        <f t="shared" si="288"/>
        <v>0</v>
      </c>
      <c r="AV158" s="815"/>
      <c r="AW158" s="814">
        <f t="shared" si="289"/>
        <v>0</v>
      </c>
      <c r="AX158" s="815"/>
      <c r="AY158" s="296">
        <f t="shared" si="290"/>
        <v>0</v>
      </c>
      <c r="AZ158" s="820"/>
      <c r="BA158" s="821"/>
      <c r="BB158" s="820"/>
      <c r="BC158" s="821"/>
      <c r="BD158" s="820"/>
      <c r="BE158" s="821"/>
      <c r="BF158" s="820"/>
      <c r="BG158" s="821"/>
      <c r="BH158" s="820"/>
      <c r="BI158" s="821"/>
      <c r="BJ158" s="364"/>
      <c r="BK158" s="849"/>
      <c r="BL158" s="850"/>
      <c r="BM158" s="849"/>
      <c r="BN158" s="850"/>
      <c r="BO158" s="849"/>
      <c r="BP158" s="850"/>
      <c r="BQ158" s="849"/>
      <c r="BR158" s="850"/>
      <c r="BS158" s="849"/>
      <c r="BT158" s="850"/>
      <c r="BU158" s="365"/>
      <c r="BV158" s="339">
        <f t="shared" si="280"/>
        <v>0</v>
      </c>
      <c r="BW158" s="339">
        <f t="shared" si="281"/>
        <v>0</v>
      </c>
      <c r="BX158" s="339">
        <f t="shared" si="282"/>
        <v>0</v>
      </c>
      <c r="BY158" s="339">
        <f t="shared" si="283"/>
        <v>0</v>
      </c>
      <c r="BZ158" s="339">
        <f t="shared" si="284"/>
        <v>0</v>
      </c>
      <c r="CA158" s="327">
        <f t="shared" si="285"/>
        <v>0</v>
      </c>
    </row>
    <row r="159" spans="1:79" s="51" customFormat="1" ht="15" customHeight="1">
      <c r="A159" s="78"/>
      <c r="B159" s="78"/>
      <c r="C159" s="77" t="s">
        <v>353</v>
      </c>
      <c r="D159" s="700" t="s">
        <v>378</v>
      </c>
      <c r="E159" s="72"/>
      <c r="F159" s="72"/>
      <c r="G159" s="72"/>
      <c r="H159" s="72"/>
      <c r="I159" s="72"/>
      <c r="J159" s="72"/>
      <c r="K159" s="72"/>
      <c r="L159" s="72"/>
      <c r="M159" s="72"/>
      <c r="N159" s="72"/>
      <c r="O159" s="616"/>
      <c r="P159" s="72"/>
      <c r="Q159" s="146"/>
      <c r="R159" s="70">
        <f t="shared" si="278"/>
        <v>1.1000000000000001</v>
      </c>
      <c r="S159" s="847"/>
      <c r="T159" s="848"/>
      <c r="U159" s="847"/>
      <c r="V159" s="848"/>
      <c r="W159" s="847"/>
      <c r="X159" s="848"/>
      <c r="Y159" s="847"/>
      <c r="Z159" s="848"/>
      <c r="AA159" s="847"/>
      <c r="AB159" s="848"/>
      <c r="AC159" s="373"/>
      <c r="AD159" s="804"/>
      <c r="AE159" s="805"/>
      <c r="AF159" s="804"/>
      <c r="AG159" s="805"/>
      <c r="AH159" s="804"/>
      <c r="AI159" s="805"/>
      <c r="AJ159" s="804"/>
      <c r="AK159" s="805"/>
      <c r="AL159" s="804"/>
      <c r="AM159" s="805"/>
      <c r="AN159" s="362"/>
      <c r="AO159" s="814">
        <f t="shared" si="286"/>
        <v>0</v>
      </c>
      <c r="AP159" s="815"/>
      <c r="AQ159" s="814">
        <f t="shared" si="287"/>
        <v>0</v>
      </c>
      <c r="AR159" s="815"/>
      <c r="AS159" s="814">
        <f t="shared" si="279"/>
        <v>0</v>
      </c>
      <c r="AT159" s="815"/>
      <c r="AU159" s="814">
        <f t="shared" si="288"/>
        <v>0</v>
      </c>
      <c r="AV159" s="815"/>
      <c r="AW159" s="814">
        <f t="shared" si="289"/>
        <v>0</v>
      </c>
      <c r="AX159" s="815"/>
      <c r="AY159" s="296">
        <f t="shared" si="290"/>
        <v>0</v>
      </c>
      <c r="AZ159" s="820"/>
      <c r="BA159" s="821"/>
      <c r="BB159" s="820"/>
      <c r="BC159" s="821"/>
      <c r="BD159" s="820"/>
      <c r="BE159" s="821"/>
      <c r="BF159" s="820"/>
      <c r="BG159" s="821"/>
      <c r="BH159" s="820"/>
      <c r="BI159" s="821"/>
      <c r="BJ159" s="364"/>
      <c r="BK159" s="849"/>
      <c r="BL159" s="850"/>
      <c r="BM159" s="849"/>
      <c r="BN159" s="850"/>
      <c r="BO159" s="849"/>
      <c r="BP159" s="850"/>
      <c r="BQ159" s="849"/>
      <c r="BR159" s="850"/>
      <c r="BS159" s="849"/>
      <c r="BT159" s="850"/>
      <c r="BU159" s="365"/>
      <c r="BV159" s="339">
        <f t="shared" si="280"/>
        <v>0</v>
      </c>
      <c r="BW159" s="339">
        <f t="shared" si="281"/>
        <v>0</v>
      </c>
      <c r="BX159" s="339">
        <f t="shared" si="282"/>
        <v>0</v>
      </c>
      <c r="BY159" s="339">
        <f t="shared" si="283"/>
        <v>0</v>
      </c>
      <c r="BZ159" s="339">
        <f t="shared" si="284"/>
        <v>0</v>
      </c>
      <c r="CA159" s="327">
        <f t="shared" si="285"/>
        <v>0</v>
      </c>
    </row>
    <row r="160" spans="1:79" s="51" customFormat="1" ht="15" customHeight="1">
      <c r="A160" s="78"/>
      <c r="B160" s="78"/>
      <c r="C160" s="77" t="s">
        <v>264</v>
      </c>
      <c r="D160" s="700"/>
      <c r="E160" s="72"/>
      <c r="F160" s="72"/>
      <c r="G160" s="72"/>
      <c r="H160" s="72"/>
      <c r="I160" s="72"/>
      <c r="J160" s="72"/>
      <c r="K160" s="72"/>
      <c r="L160" s="72"/>
      <c r="M160" s="72"/>
      <c r="N160" s="72"/>
      <c r="O160" s="616"/>
      <c r="P160" s="72"/>
      <c r="Q160" s="146"/>
      <c r="R160" s="70">
        <f t="shared" si="278"/>
        <v>1</v>
      </c>
      <c r="S160" s="847"/>
      <c r="T160" s="848"/>
      <c r="U160" s="847"/>
      <c r="V160" s="848"/>
      <c r="W160" s="847"/>
      <c r="X160" s="848"/>
      <c r="Y160" s="847"/>
      <c r="Z160" s="848"/>
      <c r="AA160" s="847"/>
      <c r="AB160" s="848"/>
      <c r="AC160" s="373"/>
      <c r="AD160" s="804"/>
      <c r="AE160" s="805"/>
      <c r="AF160" s="804"/>
      <c r="AG160" s="805"/>
      <c r="AH160" s="804"/>
      <c r="AI160" s="805"/>
      <c r="AJ160" s="804"/>
      <c r="AK160" s="805"/>
      <c r="AL160" s="804"/>
      <c r="AM160" s="805"/>
      <c r="AN160" s="362"/>
      <c r="AO160" s="814">
        <f t="shared" si="286"/>
        <v>0</v>
      </c>
      <c r="AP160" s="815"/>
      <c r="AQ160" s="814">
        <f t="shared" si="287"/>
        <v>0</v>
      </c>
      <c r="AR160" s="815"/>
      <c r="AS160" s="814">
        <f t="shared" si="279"/>
        <v>0</v>
      </c>
      <c r="AT160" s="815"/>
      <c r="AU160" s="814">
        <f t="shared" si="288"/>
        <v>0</v>
      </c>
      <c r="AV160" s="815"/>
      <c r="AW160" s="814">
        <f t="shared" si="289"/>
        <v>0</v>
      </c>
      <c r="AX160" s="815"/>
      <c r="AY160" s="296">
        <f t="shared" si="290"/>
        <v>0</v>
      </c>
      <c r="AZ160" s="820"/>
      <c r="BA160" s="821"/>
      <c r="BB160" s="820"/>
      <c r="BC160" s="821"/>
      <c r="BD160" s="820"/>
      <c r="BE160" s="821"/>
      <c r="BF160" s="820"/>
      <c r="BG160" s="821"/>
      <c r="BH160" s="820"/>
      <c r="BI160" s="821"/>
      <c r="BJ160" s="364"/>
      <c r="BK160" s="849"/>
      <c r="BL160" s="850"/>
      <c r="BM160" s="849"/>
      <c r="BN160" s="850"/>
      <c r="BO160" s="849"/>
      <c r="BP160" s="850"/>
      <c r="BQ160" s="849"/>
      <c r="BR160" s="850"/>
      <c r="BS160" s="849"/>
      <c r="BT160" s="850"/>
      <c r="BU160" s="365"/>
      <c r="BV160" s="339">
        <f t="shared" si="280"/>
        <v>0</v>
      </c>
      <c r="BW160" s="339">
        <f t="shared" si="281"/>
        <v>0</v>
      </c>
      <c r="BX160" s="339">
        <f t="shared" si="282"/>
        <v>0</v>
      </c>
      <c r="BY160" s="339">
        <f t="shared" si="283"/>
        <v>0</v>
      </c>
      <c r="BZ160" s="339">
        <f t="shared" si="284"/>
        <v>0</v>
      </c>
      <c r="CA160" s="327">
        <f t="shared" si="285"/>
        <v>0</v>
      </c>
    </row>
    <row r="161" spans="1:79" s="51" customFormat="1" ht="15" customHeight="1">
      <c r="A161" s="78"/>
      <c r="B161" s="78"/>
      <c r="C161" s="77" t="s">
        <v>28</v>
      </c>
      <c r="D161" s="700"/>
      <c r="E161" s="72"/>
      <c r="F161" s="72"/>
      <c r="G161" s="72"/>
      <c r="H161" s="72"/>
      <c r="I161" s="72"/>
      <c r="J161" s="72"/>
      <c r="K161" s="72"/>
      <c r="L161" s="72"/>
      <c r="M161" s="72"/>
      <c r="N161" s="72"/>
      <c r="O161" s="616"/>
      <c r="P161" s="72"/>
      <c r="Q161" s="146"/>
      <c r="R161" s="70">
        <f t="shared" si="278"/>
        <v>1</v>
      </c>
      <c r="S161" s="847"/>
      <c r="T161" s="848"/>
      <c r="U161" s="847"/>
      <c r="V161" s="848"/>
      <c r="W161" s="847"/>
      <c r="X161" s="848"/>
      <c r="Y161" s="847"/>
      <c r="Z161" s="848"/>
      <c r="AA161" s="847"/>
      <c r="AB161" s="848"/>
      <c r="AC161" s="373"/>
      <c r="AD161" s="804"/>
      <c r="AE161" s="805"/>
      <c r="AF161" s="804"/>
      <c r="AG161" s="805"/>
      <c r="AH161" s="804"/>
      <c r="AI161" s="805"/>
      <c r="AJ161" s="804"/>
      <c r="AK161" s="805"/>
      <c r="AL161" s="804"/>
      <c r="AM161" s="805"/>
      <c r="AN161" s="362"/>
      <c r="AO161" s="814">
        <f t="shared" si="286"/>
        <v>0</v>
      </c>
      <c r="AP161" s="815"/>
      <c r="AQ161" s="814">
        <f t="shared" si="287"/>
        <v>0</v>
      </c>
      <c r="AR161" s="815"/>
      <c r="AS161" s="814">
        <f t="shared" si="279"/>
        <v>0</v>
      </c>
      <c r="AT161" s="815"/>
      <c r="AU161" s="814">
        <f t="shared" si="288"/>
        <v>0</v>
      </c>
      <c r="AV161" s="815"/>
      <c r="AW161" s="814">
        <f t="shared" si="289"/>
        <v>0</v>
      </c>
      <c r="AX161" s="815"/>
      <c r="AY161" s="296">
        <f t="shared" si="290"/>
        <v>0</v>
      </c>
      <c r="AZ161" s="820"/>
      <c r="BA161" s="821"/>
      <c r="BB161" s="820"/>
      <c r="BC161" s="821"/>
      <c r="BD161" s="820"/>
      <c r="BE161" s="821"/>
      <c r="BF161" s="820"/>
      <c r="BG161" s="821"/>
      <c r="BH161" s="820"/>
      <c r="BI161" s="821"/>
      <c r="BJ161" s="364"/>
      <c r="BK161" s="849"/>
      <c r="BL161" s="850"/>
      <c r="BM161" s="849"/>
      <c r="BN161" s="850"/>
      <c r="BO161" s="849"/>
      <c r="BP161" s="850"/>
      <c r="BQ161" s="849"/>
      <c r="BR161" s="850"/>
      <c r="BS161" s="849"/>
      <c r="BT161" s="850"/>
      <c r="BU161" s="365"/>
      <c r="BV161" s="339">
        <f t="shared" si="280"/>
        <v>0</v>
      </c>
      <c r="BW161" s="339">
        <f t="shared" si="281"/>
        <v>0</v>
      </c>
      <c r="BX161" s="339">
        <f t="shared" si="282"/>
        <v>0</v>
      </c>
      <c r="BY161" s="339">
        <f t="shared" si="283"/>
        <v>0</v>
      </c>
      <c r="BZ161" s="339">
        <f t="shared" si="284"/>
        <v>0</v>
      </c>
      <c r="CA161" s="327">
        <f t="shared" si="285"/>
        <v>0</v>
      </c>
    </row>
    <row r="162" spans="1:79" s="51" customFormat="1" ht="15" customHeight="1">
      <c r="A162" s="78"/>
      <c r="B162" s="78"/>
      <c r="C162" s="77" t="s">
        <v>54</v>
      </c>
      <c r="D162" s="700"/>
      <c r="E162" s="72"/>
      <c r="F162" s="72"/>
      <c r="G162" s="72"/>
      <c r="H162" s="72"/>
      <c r="I162" s="72"/>
      <c r="J162" s="72"/>
      <c r="K162" s="72"/>
      <c r="L162" s="72"/>
      <c r="M162" s="72"/>
      <c r="N162" s="72"/>
      <c r="O162" s="616"/>
      <c r="P162" s="72"/>
      <c r="Q162" s="146"/>
      <c r="R162" s="70">
        <f t="shared" si="278"/>
        <v>1.1000000000000001</v>
      </c>
      <c r="S162" s="847"/>
      <c r="T162" s="848"/>
      <c r="U162" s="847"/>
      <c r="V162" s="848"/>
      <c r="W162" s="847"/>
      <c r="X162" s="848"/>
      <c r="Y162" s="847"/>
      <c r="Z162" s="848"/>
      <c r="AA162" s="847"/>
      <c r="AB162" s="848"/>
      <c r="AC162" s="373"/>
      <c r="AD162" s="804"/>
      <c r="AE162" s="805"/>
      <c r="AF162" s="804"/>
      <c r="AG162" s="805"/>
      <c r="AH162" s="804"/>
      <c r="AI162" s="805"/>
      <c r="AJ162" s="804"/>
      <c r="AK162" s="805"/>
      <c r="AL162" s="804"/>
      <c r="AM162" s="805"/>
      <c r="AN162" s="362"/>
      <c r="AO162" s="814">
        <f t="shared" si="286"/>
        <v>0</v>
      </c>
      <c r="AP162" s="815"/>
      <c r="AQ162" s="814">
        <f t="shared" si="287"/>
        <v>0</v>
      </c>
      <c r="AR162" s="815"/>
      <c r="AS162" s="814">
        <f t="shared" si="279"/>
        <v>0</v>
      </c>
      <c r="AT162" s="815"/>
      <c r="AU162" s="814">
        <f t="shared" si="288"/>
        <v>0</v>
      </c>
      <c r="AV162" s="815"/>
      <c r="AW162" s="814">
        <f t="shared" si="289"/>
        <v>0</v>
      </c>
      <c r="AX162" s="815"/>
      <c r="AY162" s="296">
        <f t="shared" si="290"/>
        <v>0</v>
      </c>
      <c r="AZ162" s="820"/>
      <c r="BA162" s="821"/>
      <c r="BB162" s="820"/>
      <c r="BC162" s="821"/>
      <c r="BD162" s="820"/>
      <c r="BE162" s="821"/>
      <c r="BF162" s="820"/>
      <c r="BG162" s="821"/>
      <c r="BH162" s="820"/>
      <c r="BI162" s="821"/>
      <c r="BJ162" s="364"/>
      <c r="BK162" s="849"/>
      <c r="BL162" s="850"/>
      <c r="BM162" s="849"/>
      <c r="BN162" s="850"/>
      <c r="BO162" s="849"/>
      <c r="BP162" s="850"/>
      <c r="BQ162" s="849"/>
      <c r="BR162" s="850"/>
      <c r="BS162" s="849"/>
      <c r="BT162" s="850"/>
      <c r="BU162" s="365"/>
      <c r="BV162" s="339">
        <f t="shared" si="280"/>
        <v>0</v>
      </c>
      <c r="BW162" s="339">
        <f t="shared" si="281"/>
        <v>0</v>
      </c>
      <c r="BX162" s="339">
        <f t="shared" si="282"/>
        <v>0</v>
      </c>
      <c r="BY162" s="339">
        <f t="shared" si="283"/>
        <v>0</v>
      </c>
      <c r="BZ162" s="339">
        <f t="shared" si="284"/>
        <v>0</v>
      </c>
      <c r="CA162" s="327">
        <f t="shared" si="285"/>
        <v>0</v>
      </c>
    </row>
    <row r="163" spans="1:79" s="51" customFormat="1" ht="15" customHeight="1">
      <c r="A163" s="78"/>
      <c r="B163" s="78"/>
      <c r="C163" s="77" t="s">
        <v>353</v>
      </c>
      <c r="D163" s="700" t="s">
        <v>378</v>
      </c>
      <c r="E163" s="72"/>
      <c r="F163" s="72"/>
      <c r="G163" s="72"/>
      <c r="H163" s="72"/>
      <c r="I163" s="72"/>
      <c r="J163" s="72"/>
      <c r="K163" s="72"/>
      <c r="L163" s="72"/>
      <c r="M163" s="72"/>
      <c r="N163" s="72"/>
      <c r="O163" s="616"/>
      <c r="P163" s="72"/>
      <c r="Q163" s="146"/>
      <c r="R163" s="70">
        <f t="shared" si="278"/>
        <v>1.1000000000000001</v>
      </c>
      <c r="S163" s="847"/>
      <c r="T163" s="848"/>
      <c r="U163" s="847"/>
      <c r="V163" s="848"/>
      <c r="W163" s="847"/>
      <c r="X163" s="848"/>
      <c r="Y163" s="847"/>
      <c r="Z163" s="848"/>
      <c r="AA163" s="847"/>
      <c r="AB163" s="848"/>
      <c r="AC163" s="373"/>
      <c r="AD163" s="804"/>
      <c r="AE163" s="805"/>
      <c r="AF163" s="804"/>
      <c r="AG163" s="805"/>
      <c r="AH163" s="804"/>
      <c r="AI163" s="805"/>
      <c r="AJ163" s="804"/>
      <c r="AK163" s="805"/>
      <c r="AL163" s="804"/>
      <c r="AM163" s="805"/>
      <c r="AN163" s="362"/>
      <c r="AO163" s="814">
        <f t="shared" si="286"/>
        <v>0</v>
      </c>
      <c r="AP163" s="815"/>
      <c r="AQ163" s="814">
        <f t="shared" si="287"/>
        <v>0</v>
      </c>
      <c r="AR163" s="815"/>
      <c r="AS163" s="814">
        <f t="shared" si="279"/>
        <v>0</v>
      </c>
      <c r="AT163" s="815"/>
      <c r="AU163" s="814">
        <f t="shared" si="288"/>
        <v>0</v>
      </c>
      <c r="AV163" s="815"/>
      <c r="AW163" s="814">
        <f t="shared" si="289"/>
        <v>0</v>
      </c>
      <c r="AX163" s="815"/>
      <c r="AY163" s="296">
        <f t="shared" si="290"/>
        <v>0</v>
      </c>
      <c r="AZ163" s="820"/>
      <c r="BA163" s="821"/>
      <c r="BB163" s="820"/>
      <c r="BC163" s="821"/>
      <c r="BD163" s="820"/>
      <c r="BE163" s="821"/>
      <c r="BF163" s="820"/>
      <c r="BG163" s="821"/>
      <c r="BH163" s="820"/>
      <c r="BI163" s="821"/>
      <c r="BJ163" s="364"/>
      <c r="BK163" s="849"/>
      <c r="BL163" s="850"/>
      <c r="BM163" s="849"/>
      <c r="BN163" s="850"/>
      <c r="BO163" s="849"/>
      <c r="BP163" s="850"/>
      <c r="BQ163" s="849"/>
      <c r="BR163" s="850"/>
      <c r="BS163" s="849"/>
      <c r="BT163" s="850"/>
      <c r="BU163" s="365"/>
      <c r="BV163" s="339">
        <f t="shared" si="280"/>
        <v>0</v>
      </c>
      <c r="BW163" s="339">
        <f t="shared" si="281"/>
        <v>0</v>
      </c>
      <c r="BX163" s="339">
        <f t="shared" si="282"/>
        <v>0</v>
      </c>
      <c r="BY163" s="339">
        <f t="shared" si="283"/>
        <v>0</v>
      </c>
      <c r="BZ163" s="339">
        <f t="shared" si="284"/>
        <v>0</v>
      </c>
      <c r="CA163" s="327">
        <f t="shared" si="285"/>
        <v>0</v>
      </c>
    </row>
    <row r="164" spans="1:79" s="51" customFormat="1" ht="15" customHeight="1">
      <c r="A164" s="78"/>
      <c r="B164" s="78"/>
      <c r="C164" s="77" t="s">
        <v>264</v>
      </c>
      <c r="D164" s="700"/>
      <c r="E164" s="72"/>
      <c r="F164" s="72"/>
      <c r="G164" s="72"/>
      <c r="H164" s="72"/>
      <c r="I164" s="72"/>
      <c r="J164" s="72"/>
      <c r="K164" s="72"/>
      <c r="L164" s="72"/>
      <c r="M164" s="72"/>
      <c r="N164" s="72"/>
      <c r="O164" s="616"/>
      <c r="P164" s="72"/>
      <c r="Q164" s="146"/>
      <c r="R164" s="70">
        <f t="shared" si="278"/>
        <v>1</v>
      </c>
      <c r="S164" s="847"/>
      <c r="T164" s="848"/>
      <c r="U164" s="847"/>
      <c r="V164" s="848"/>
      <c r="W164" s="847"/>
      <c r="X164" s="848"/>
      <c r="Y164" s="847"/>
      <c r="Z164" s="848"/>
      <c r="AA164" s="847"/>
      <c r="AB164" s="848"/>
      <c r="AC164" s="373"/>
      <c r="AD164" s="804"/>
      <c r="AE164" s="805"/>
      <c r="AF164" s="804"/>
      <c r="AG164" s="805"/>
      <c r="AH164" s="804"/>
      <c r="AI164" s="805"/>
      <c r="AJ164" s="804"/>
      <c r="AK164" s="805"/>
      <c r="AL164" s="804"/>
      <c r="AM164" s="805"/>
      <c r="AN164" s="362"/>
      <c r="AO164" s="814">
        <f t="shared" si="286"/>
        <v>0</v>
      </c>
      <c r="AP164" s="815"/>
      <c r="AQ164" s="814">
        <f t="shared" si="287"/>
        <v>0</v>
      </c>
      <c r="AR164" s="815"/>
      <c r="AS164" s="814">
        <f t="shared" si="279"/>
        <v>0</v>
      </c>
      <c r="AT164" s="815"/>
      <c r="AU164" s="814">
        <f t="shared" si="288"/>
        <v>0</v>
      </c>
      <c r="AV164" s="815"/>
      <c r="AW164" s="814">
        <f t="shared" si="289"/>
        <v>0</v>
      </c>
      <c r="AX164" s="815"/>
      <c r="AY164" s="296">
        <f t="shared" si="290"/>
        <v>0</v>
      </c>
      <c r="AZ164" s="820"/>
      <c r="BA164" s="821"/>
      <c r="BB164" s="820"/>
      <c r="BC164" s="821"/>
      <c r="BD164" s="820"/>
      <c r="BE164" s="821"/>
      <c r="BF164" s="820"/>
      <c r="BG164" s="821"/>
      <c r="BH164" s="820"/>
      <c r="BI164" s="821"/>
      <c r="BJ164" s="364"/>
      <c r="BK164" s="849"/>
      <c r="BL164" s="850"/>
      <c r="BM164" s="849"/>
      <c r="BN164" s="850"/>
      <c r="BO164" s="849"/>
      <c r="BP164" s="850"/>
      <c r="BQ164" s="849"/>
      <c r="BR164" s="850"/>
      <c r="BS164" s="849"/>
      <c r="BT164" s="850"/>
      <c r="BU164" s="365"/>
      <c r="BV164" s="339">
        <f t="shared" si="280"/>
        <v>0</v>
      </c>
      <c r="BW164" s="339">
        <f t="shared" si="281"/>
        <v>0</v>
      </c>
      <c r="BX164" s="339">
        <f t="shared" si="282"/>
        <v>0</v>
      </c>
      <c r="BY164" s="339">
        <f t="shared" si="283"/>
        <v>0</v>
      </c>
      <c r="BZ164" s="339">
        <f t="shared" si="284"/>
        <v>0</v>
      </c>
      <c r="CA164" s="327">
        <f t="shared" si="285"/>
        <v>0</v>
      </c>
    </row>
    <row r="165" spans="1:79" s="51" customFormat="1" ht="15" customHeight="1">
      <c r="A165" s="78"/>
      <c r="B165" s="78"/>
      <c r="C165" s="77" t="s">
        <v>28</v>
      </c>
      <c r="D165" s="700"/>
      <c r="E165" s="72"/>
      <c r="F165" s="72"/>
      <c r="G165" s="72"/>
      <c r="H165" s="72"/>
      <c r="I165" s="72"/>
      <c r="J165" s="72"/>
      <c r="K165" s="72"/>
      <c r="L165" s="72"/>
      <c r="M165" s="72"/>
      <c r="N165" s="72"/>
      <c r="O165" s="616"/>
      <c r="P165" s="72"/>
      <c r="Q165" s="146"/>
      <c r="R165" s="70">
        <f t="shared" si="278"/>
        <v>1</v>
      </c>
      <c r="S165" s="847"/>
      <c r="T165" s="848"/>
      <c r="U165" s="847"/>
      <c r="V165" s="848"/>
      <c r="W165" s="847"/>
      <c r="X165" s="848"/>
      <c r="Y165" s="847"/>
      <c r="Z165" s="848"/>
      <c r="AA165" s="847"/>
      <c r="AB165" s="848"/>
      <c r="AC165" s="373"/>
      <c r="AD165" s="804"/>
      <c r="AE165" s="805"/>
      <c r="AF165" s="804"/>
      <c r="AG165" s="805"/>
      <c r="AH165" s="804"/>
      <c r="AI165" s="805"/>
      <c r="AJ165" s="804"/>
      <c r="AK165" s="805"/>
      <c r="AL165" s="804"/>
      <c r="AM165" s="805"/>
      <c r="AN165" s="362"/>
      <c r="AO165" s="814">
        <f t="shared" si="286"/>
        <v>0</v>
      </c>
      <c r="AP165" s="815"/>
      <c r="AQ165" s="814">
        <f t="shared" si="287"/>
        <v>0</v>
      </c>
      <c r="AR165" s="815"/>
      <c r="AS165" s="814">
        <f t="shared" si="279"/>
        <v>0</v>
      </c>
      <c r="AT165" s="815"/>
      <c r="AU165" s="814">
        <f t="shared" si="288"/>
        <v>0</v>
      </c>
      <c r="AV165" s="815"/>
      <c r="AW165" s="814">
        <f t="shared" si="289"/>
        <v>0</v>
      </c>
      <c r="AX165" s="815"/>
      <c r="AY165" s="296">
        <f t="shared" si="290"/>
        <v>0</v>
      </c>
      <c r="AZ165" s="820"/>
      <c r="BA165" s="821"/>
      <c r="BB165" s="820"/>
      <c r="BC165" s="821"/>
      <c r="BD165" s="820"/>
      <c r="BE165" s="821"/>
      <c r="BF165" s="820"/>
      <c r="BG165" s="821"/>
      <c r="BH165" s="820"/>
      <c r="BI165" s="821"/>
      <c r="BJ165" s="364"/>
      <c r="BK165" s="849"/>
      <c r="BL165" s="850"/>
      <c r="BM165" s="849"/>
      <c r="BN165" s="850"/>
      <c r="BO165" s="849"/>
      <c r="BP165" s="850"/>
      <c r="BQ165" s="849"/>
      <c r="BR165" s="850"/>
      <c r="BS165" s="849"/>
      <c r="BT165" s="850"/>
      <c r="BU165" s="365"/>
      <c r="BV165" s="339">
        <f t="shared" si="280"/>
        <v>0</v>
      </c>
      <c r="BW165" s="339">
        <f t="shared" si="281"/>
        <v>0</v>
      </c>
      <c r="BX165" s="339">
        <f t="shared" si="282"/>
        <v>0</v>
      </c>
      <c r="BY165" s="339">
        <f t="shared" si="283"/>
        <v>0</v>
      </c>
      <c r="BZ165" s="339">
        <f t="shared" si="284"/>
        <v>0</v>
      </c>
      <c r="CA165" s="327">
        <f t="shared" si="285"/>
        <v>0</v>
      </c>
    </row>
    <row r="166" spans="1:79" s="51" customFormat="1" ht="15" customHeight="1">
      <c r="A166" s="78"/>
      <c r="B166" s="78"/>
      <c r="C166" s="77" t="s">
        <v>54</v>
      </c>
      <c r="D166" s="700"/>
      <c r="E166" s="72"/>
      <c r="F166" s="72"/>
      <c r="G166" s="72"/>
      <c r="H166" s="72"/>
      <c r="I166" s="72"/>
      <c r="J166" s="72"/>
      <c r="K166" s="72"/>
      <c r="L166" s="72"/>
      <c r="M166" s="72"/>
      <c r="N166" s="72"/>
      <c r="O166" s="616"/>
      <c r="P166" s="72"/>
      <c r="Q166" s="146"/>
      <c r="R166" s="70">
        <f t="shared" si="278"/>
        <v>1.1000000000000001</v>
      </c>
      <c r="S166" s="847"/>
      <c r="T166" s="848"/>
      <c r="U166" s="847"/>
      <c r="V166" s="848"/>
      <c r="W166" s="847"/>
      <c r="X166" s="848"/>
      <c r="Y166" s="847"/>
      <c r="Z166" s="848"/>
      <c r="AA166" s="847"/>
      <c r="AB166" s="848"/>
      <c r="AC166" s="373"/>
      <c r="AD166" s="804"/>
      <c r="AE166" s="805"/>
      <c r="AF166" s="804"/>
      <c r="AG166" s="805"/>
      <c r="AH166" s="804"/>
      <c r="AI166" s="805"/>
      <c r="AJ166" s="804"/>
      <c r="AK166" s="805"/>
      <c r="AL166" s="804"/>
      <c r="AM166" s="805"/>
      <c r="AN166" s="362"/>
      <c r="AO166" s="814">
        <f t="shared" si="286"/>
        <v>0</v>
      </c>
      <c r="AP166" s="815"/>
      <c r="AQ166" s="814">
        <f t="shared" si="287"/>
        <v>0</v>
      </c>
      <c r="AR166" s="815"/>
      <c r="AS166" s="814">
        <f t="shared" si="279"/>
        <v>0</v>
      </c>
      <c r="AT166" s="815"/>
      <c r="AU166" s="814">
        <f t="shared" si="288"/>
        <v>0</v>
      </c>
      <c r="AV166" s="815"/>
      <c r="AW166" s="814">
        <f t="shared" si="289"/>
        <v>0</v>
      </c>
      <c r="AX166" s="815"/>
      <c r="AY166" s="296">
        <f t="shared" si="290"/>
        <v>0</v>
      </c>
      <c r="AZ166" s="820"/>
      <c r="BA166" s="821"/>
      <c r="BB166" s="820"/>
      <c r="BC166" s="821"/>
      <c r="BD166" s="820"/>
      <c r="BE166" s="821"/>
      <c r="BF166" s="820"/>
      <c r="BG166" s="821"/>
      <c r="BH166" s="820"/>
      <c r="BI166" s="821"/>
      <c r="BJ166" s="364"/>
      <c r="BK166" s="849"/>
      <c r="BL166" s="850"/>
      <c r="BM166" s="849"/>
      <c r="BN166" s="850"/>
      <c r="BO166" s="849"/>
      <c r="BP166" s="850"/>
      <c r="BQ166" s="849"/>
      <c r="BR166" s="850"/>
      <c r="BS166" s="849"/>
      <c r="BT166" s="850"/>
      <c r="BU166" s="365"/>
      <c r="BV166" s="339">
        <f t="shared" si="280"/>
        <v>0</v>
      </c>
      <c r="BW166" s="339">
        <f t="shared" si="281"/>
        <v>0</v>
      </c>
      <c r="BX166" s="339">
        <f t="shared" si="282"/>
        <v>0</v>
      </c>
      <c r="BY166" s="339">
        <f t="shared" si="283"/>
        <v>0</v>
      </c>
      <c r="BZ166" s="339">
        <f t="shared" si="284"/>
        <v>0</v>
      </c>
      <c r="CA166" s="327">
        <f t="shared" si="285"/>
        <v>0</v>
      </c>
    </row>
    <row r="167" spans="1:79" s="51" customFormat="1" ht="15" customHeight="1">
      <c r="A167" s="78"/>
      <c r="B167" s="78"/>
      <c r="C167" s="77" t="s">
        <v>353</v>
      </c>
      <c r="D167" s="700" t="s">
        <v>378</v>
      </c>
      <c r="E167" s="72"/>
      <c r="F167" s="72"/>
      <c r="G167" s="72"/>
      <c r="H167" s="72"/>
      <c r="I167" s="72"/>
      <c r="J167" s="72"/>
      <c r="K167" s="72"/>
      <c r="L167" s="72"/>
      <c r="M167" s="72"/>
      <c r="N167" s="72"/>
      <c r="O167" s="616"/>
      <c r="P167" s="72"/>
      <c r="Q167" s="146"/>
      <c r="R167" s="70">
        <f t="shared" si="278"/>
        <v>1.1000000000000001</v>
      </c>
      <c r="S167" s="847"/>
      <c r="T167" s="848"/>
      <c r="U167" s="847"/>
      <c r="V167" s="848"/>
      <c r="W167" s="847"/>
      <c r="X167" s="848"/>
      <c r="Y167" s="847"/>
      <c r="Z167" s="848"/>
      <c r="AA167" s="847"/>
      <c r="AB167" s="848"/>
      <c r="AC167" s="373"/>
      <c r="AD167" s="804"/>
      <c r="AE167" s="805"/>
      <c r="AF167" s="804"/>
      <c r="AG167" s="805"/>
      <c r="AH167" s="804"/>
      <c r="AI167" s="805"/>
      <c r="AJ167" s="804"/>
      <c r="AK167" s="805"/>
      <c r="AL167" s="804"/>
      <c r="AM167" s="805"/>
      <c r="AN167" s="362"/>
      <c r="AO167" s="814">
        <f t="shared" si="286"/>
        <v>0</v>
      </c>
      <c r="AP167" s="815"/>
      <c r="AQ167" s="814">
        <f t="shared" si="287"/>
        <v>0</v>
      </c>
      <c r="AR167" s="815"/>
      <c r="AS167" s="814">
        <f t="shared" si="279"/>
        <v>0</v>
      </c>
      <c r="AT167" s="815"/>
      <c r="AU167" s="814">
        <f t="shared" si="288"/>
        <v>0</v>
      </c>
      <c r="AV167" s="815"/>
      <c r="AW167" s="814">
        <f t="shared" si="289"/>
        <v>0</v>
      </c>
      <c r="AX167" s="815"/>
      <c r="AY167" s="296">
        <f t="shared" si="290"/>
        <v>0</v>
      </c>
      <c r="AZ167" s="820"/>
      <c r="BA167" s="821"/>
      <c r="BB167" s="820"/>
      <c r="BC167" s="821"/>
      <c r="BD167" s="820"/>
      <c r="BE167" s="821"/>
      <c r="BF167" s="820"/>
      <c r="BG167" s="821"/>
      <c r="BH167" s="820"/>
      <c r="BI167" s="821"/>
      <c r="BJ167" s="364"/>
      <c r="BK167" s="849"/>
      <c r="BL167" s="850"/>
      <c r="BM167" s="849"/>
      <c r="BN167" s="850"/>
      <c r="BO167" s="849"/>
      <c r="BP167" s="850"/>
      <c r="BQ167" s="849"/>
      <c r="BR167" s="850"/>
      <c r="BS167" s="849"/>
      <c r="BT167" s="850"/>
      <c r="BU167" s="365"/>
      <c r="BV167" s="339">
        <f t="shared" si="280"/>
        <v>0</v>
      </c>
      <c r="BW167" s="339">
        <f t="shared" si="281"/>
        <v>0</v>
      </c>
      <c r="BX167" s="339">
        <f t="shared" si="282"/>
        <v>0</v>
      </c>
      <c r="BY167" s="339">
        <f t="shared" si="283"/>
        <v>0</v>
      </c>
      <c r="BZ167" s="339">
        <f t="shared" si="284"/>
        <v>0</v>
      </c>
      <c r="CA167" s="327">
        <f t="shared" si="285"/>
        <v>0</v>
      </c>
    </row>
    <row r="168" spans="1:79" s="51" customFormat="1" ht="15" customHeight="1">
      <c r="A168" s="78"/>
      <c r="B168" s="78"/>
      <c r="C168" s="77" t="s">
        <v>264</v>
      </c>
      <c r="D168" s="700"/>
      <c r="E168" s="72"/>
      <c r="F168" s="72"/>
      <c r="G168" s="72"/>
      <c r="H168" s="72"/>
      <c r="I168" s="72"/>
      <c r="J168" s="72"/>
      <c r="K168" s="72"/>
      <c r="L168" s="72"/>
      <c r="M168" s="72"/>
      <c r="N168" s="72"/>
      <c r="O168" s="616"/>
      <c r="P168" s="72"/>
      <c r="Q168" s="146"/>
      <c r="R168" s="70">
        <f t="shared" si="278"/>
        <v>1</v>
      </c>
      <c r="S168" s="847"/>
      <c r="T168" s="848"/>
      <c r="U168" s="847"/>
      <c r="V168" s="848"/>
      <c r="W168" s="847"/>
      <c r="X168" s="848"/>
      <c r="Y168" s="847"/>
      <c r="Z168" s="848"/>
      <c r="AA168" s="847"/>
      <c r="AB168" s="848"/>
      <c r="AC168" s="373"/>
      <c r="AD168" s="804"/>
      <c r="AE168" s="805"/>
      <c r="AF168" s="804"/>
      <c r="AG168" s="805"/>
      <c r="AH168" s="804"/>
      <c r="AI168" s="805"/>
      <c r="AJ168" s="804"/>
      <c r="AK168" s="805"/>
      <c r="AL168" s="804"/>
      <c r="AM168" s="805"/>
      <c r="AN168" s="362"/>
      <c r="AO168" s="814">
        <f t="shared" si="286"/>
        <v>0</v>
      </c>
      <c r="AP168" s="815"/>
      <c r="AQ168" s="814">
        <f t="shared" si="287"/>
        <v>0</v>
      </c>
      <c r="AR168" s="815"/>
      <c r="AS168" s="814">
        <f t="shared" si="279"/>
        <v>0</v>
      </c>
      <c r="AT168" s="815"/>
      <c r="AU168" s="814">
        <f t="shared" si="288"/>
        <v>0</v>
      </c>
      <c r="AV168" s="815"/>
      <c r="AW168" s="814">
        <f t="shared" si="289"/>
        <v>0</v>
      </c>
      <c r="AX168" s="815"/>
      <c r="AY168" s="296">
        <f t="shared" si="290"/>
        <v>0</v>
      </c>
      <c r="AZ168" s="820"/>
      <c r="BA168" s="821"/>
      <c r="BB168" s="820"/>
      <c r="BC168" s="821"/>
      <c r="BD168" s="820"/>
      <c r="BE168" s="821"/>
      <c r="BF168" s="820"/>
      <c r="BG168" s="821"/>
      <c r="BH168" s="820"/>
      <c r="BI168" s="821"/>
      <c r="BJ168" s="364"/>
      <c r="BK168" s="849"/>
      <c r="BL168" s="850"/>
      <c r="BM168" s="849"/>
      <c r="BN168" s="850"/>
      <c r="BO168" s="849"/>
      <c r="BP168" s="850"/>
      <c r="BQ168" s="849"/>
      <c r="BR168" s="850"/>
      <c r="BS168" s="849"/>
      <c r="BT168" s="850"/>
      <c r="BU168" s="365"/>
      <c r="BV168" s="339">
        <f t="shared" si="280"/>
        <v>0</v>
      </c>
      <c r="BW168" s="339">
        <f t="shared" si="281"/>
        <v>0</v>
      </c>
      <c r="BX168" s="339">
        <f t="shared" si="282"/>
        <v>0</v>
      </c>
      <c r="BY168" s="339">
        <f t="shared" si="283"/>
        <v>0</v>
      </c>
      <c r="BZ168" s="339">
        <f t="shared" si="284"/>
        <v>0</v>
      </c>
      <c r="CA168" s="327">
        <f t="shared" si="285"/>
        <v>0</v>
      </c>
    </row>
    <row r="169" spans="1:79" s="51" customFormat="1" ht="15" customHeight="1">
      <c r="A169" s="78"/>
      <c r="B169" s="78"/>
      <c r="C169" s="77" t="s">
        <v>28</v>
      </c>
      <c r="D169" s="700"/>
      <c r="E169" s="72"/>
      <c r="F169" s="72"/>
      <c r="G169" s="72"/>
      <c r="H169" s="72"/>
      <c r="I169" s="72"/>
      <c r="J169" s="72"/>
      <c r="K169" s="72"/>
      <c r="L169" s="72"/>
      <c r="M169" s="72"/>
      <c r="N169" s="72"/>
      <c r="O169" s="616"/>
      <c r="P169" s="72"/>
      <c r="Q169" s="146"/>
      <c r="R169" s="70">
        <f t="shared" si="278"/>
        <v>1</v>
      </c>
      <c r="S169" s="847"/>
      <c r="T169" s="848"/>
      <c r="U169" s="847"/>
      <c r="V169" s="848"/>
      <c r="W169" s="847"/>
      <c r="X169" s="848"/>
      <c r="Y169" s="847"/>
      <c r="Z169" s="848"/>
      <c r="AA169" s="847"/>
      <c r="AB169" s="848"/>
      <c r="AC169" s="373"/>
      <c r="AD169" s="804"/>
      <c r="AE169" s="805"/>
      <c r="AF169" s="804"/>
      <c r="AG169" s="805"/>
      <c r="AH169" s="804"/>
      <c r="AI169" s="805"/>
      <c r="AJ169" s="804"/>
      <c r="AK169" s="805"/>
      <c r="AL169" s="804"/>
      <c r="AM169" s="805"/>
      <c r="AN169" s="362"/>
      <c r="AO169" s="814">
        <f t="shared" si="286"/>
        <v>0</v>
      </c>
      <c r="AP169" s="815"/>
      <c r="AQ169" s="814">
        <f t="shared" si="287"/>
        <v>0</v>
      </c>
      <c r="AR169" s="815"/>
      <c r="AS169" s="814">
        <f t="shared" si="279"/>
        <v>0</v>
      </c>
      <c r="AT169" s="815"/>
      <c r="AU169" s="814">
        <f t="shared" si="288"/>
        <v>0</v>
      </c>
      <c r="AV169" s="815"/>
      <c r="AW169" s="814">
        <f t="shared" si="289"/>
        <v>0</v>
      </c>
      <c r="AX169" s="815"/>
      <c r="AY169" s="296">
        <f t="shared" si="290"/>
        <v>0</v>
      </c>
      <c r="AZ169" s="820"/>
      <c r="BA169" s="821"/>
      <c r="BB169" s="820"/>
      <c r="BC169" s="821"/>
      <c r="BD169" s="820"/>
      <c r="BE169" s="821"/>
      <c r="BF169" s="820"/>
      <c r="BG169" s="821"/>
      <c r="BH169" s="820"/>
      <c r="BI169" s="821"/>
      <c r="BJ169" s="364"/>
      <c r="BK169" s="849"/>
      <c r="BL169" s="850"/>
      <c r="BM169" s="849"/>
      <c r="BN169" s="850"/>
      <c r="BO169" s="849"/>
      <c r="BP169" s="850"/>
      <c r="BQ169" s="849"/>
      <c r="BR169" s="850"/>
      <c r="BS169" s="849"/>
      <c r="BT169" s="850"/>
      <c r="BU169" s="365"/>
      <c r="BV169" s="339">
        <f t="shared" si="280"/>
        <v>0</v>
      </c>
      <c r="BW169" s="339">
        <f t="shared" si="281"/>
        <v>0</v>
      </c>
      <c r="BX169" s="339">
        <f t="shared" si="282"/>
        <v>0</v>
      </c>
      <c r="BY169" s="339">
        <f t="shared" si="283"/>
        <v>0</v>
      </c>
      <c r="BZ169" s="339">
        <f t="shared" si="284"/>
        <v>0</v>
      </c>
      <c r="CA169" s="327">
        <f t="shared" si="285"/>
        <v>0</v>
      </c>
    </row>
    <row r="170" spans="1:79" s="51" customFormat="1" ht="15" customHeight="1">
      <c r="A170" s="78"/>
      <c r="B170" s="78"/>
      <c r="C170" s="77" t="s">
        <v>54</v>
      </c>
      <c r="D170" s="700"/>
      <c r="E170" s="72"/>
      <c r="F170" s="72"/>
      <c r="G170" s="72"/>
      <c r="H170" s="72"/>
      <c r="I170" s="72"/>
      <c r="J170" s="72"/>
      <c r="K170" s="72"/>
      <c r="L170" s="72"/>
      <c r="M170" s="72"/>
      <c r="N170" s="72"/>
      <c r="O170" s="616"/>
      <c r="P170" s="72"/>
      <c r="Q170" s="146"/>
      <c r="R170" s="70">
        <f t="shared" si="278"/>
        <v>1.1000000000000001</v>
      </c>
      <c r="S170" s="847"/>
      <c r="T170" s="848"/>
      <c r="U170" s="847"/>
      <c r="V170" s="848"/>
      <c r="W170" s="847"/>
      <c r="X170" s="848"/>
      <c r="Y170" s="847"/>
      <c r="Z170" s="848"/>
      <c r="AA170" s="847"/>
      <c r="AB170" s="848"/>
      <c r="AC170" s="373"/>
      <c r="AD170" s="804"/>
      <c r="AE170" s="805"/>
      <c r="AF170" s="804"/>
      <c r="AG170" s="805"/>
      <c r="AH170" s="804"/>
      <c r="AI170" s="805"/>
      <c r="AJ170" s="804"/>
      <c r="AK170" s="805"/>
      <c r="AL170" s="804"/>
      <c r="AM170" s="805"/>
      <c r="AN170" s="362"/>
      <c r="AO170" s="814">
        <f t="shared" si="286"/>
        <v>0</v>
      </c>
      <c r="AP170" s="815"/>
      <c r="AQ170" s="814">
        <f t="shared" si="287"/>
        <v>0</v>
      </c>
      <c r="AR170" s="815"/>
      <c r="AS170" s="814">
        <f t="shared" si="279"/>
        <v>0</v>
      </c>
      <c r="AT170" s="815"/>
      <c r="AU170" s="814">
        <f t="shared" si="288"/>
        <v>0</v>
      </c>
      <c r="AV170" s="815"/>
      <c r="AW170" s="814">
        <f t="shared" si="289"/>
        <v>0</v>
      </c>
      <c r="AX170" s="815"/>
      <c r="AY170" s="296">
        <f t="shared" si="290"/>
        <v>0</v>
      </c>
      <c r="AZ170" s="820"/>
      <c r="BA170" s="821"/>
      <c r="BB170" s="820"/>
      <c r="BC170" s="821"/>
      <c r="BD170" s="820"/>
      <c r="BE170" s="821"/>
      <c r="BF170" s="820"/>
      <c r="BG170" s="821"/>
      <c r="BH170" s="820"/>
      <c r="BI170" s="821"/>
      <c r="BJ170" s="364"/>
      <c r="BK170" s="849"/>
      <c r="BL170" s="850"/>
      <c r="BM170" s="849"/>
      <c r="BN170" s="850"/>
      <c r="BO170" s="849"/>
      <c r="BP170" s="850"/>
      <c r="BQ170" s="849"/>
      <c r="BR170" s="850"/>
      <c r="BS170" s="849"/>
      <c r="BT170" s="850"/>
      <c r="BU170" s="365"/>
      <c r="BV170" s="339">
        <f t="shared" si="280"/>
        <v>0</v>
      </c>
      <c r="BW170" s="339">
        <f t="shared" si="281"/>
        <v>0</v>
      </c>
      <c r="BX170" s="339">
        <f t="shared" si="282"/>
        <v>0</v>
      </c>
      <c r="BY170" s="339">
        <f t="shared" si="283"/>
        <v>0</v>
      </c>
      <c r="BZ170" s="339">
        <f t="shared" si="284"/>
        <v>0</v>
      </c>
      <c r="CA170" s="327">
        <f t="shared" si="285"/>
        <v>0</v>
      </c>
    </row>
    <row r="171" spans="1:79" s="51" customFormat="1" ht="15" customHeight="1">
      <c r="A171" s="78"/>
      <c r="B171" s="78"/>
      <c r="C171" s="77" t="s">
        <v>353</v>
      </c>
      <c r="D171" s="700" t="s">
        <v>378</v>
      </c>
      <c r="E171" s="72"/>
      <c r="F171" s="72"/>
      <c r="G171" s="72"/>
      <c r="H171" s="72"/>
      <c r="I171" s="72"/>
      <c r="J171" s="72"/>
      <c r="K171" s="72"/>
      <c r="L171" s="72"/>
      <c r="M171" s="72"/>
      <c r="N171" s="72"/>
      <c r="O171" s="616"/>
      <c r="P171" s="72"/>
      <c r="Q171" s="146"/>
      <c r="R171" s="70">
        <f t="shared" si="278"/>
        <v>1.1000000000000001</v>
      </c>
      <c r="S171" s="847"/>
      <c r="T171" s="848"/>
      <c r="U171" s="847"/>
      <c r="V171" s="848"/>
      <c r="W171" s="847"/>
      <c r="X171" s="848"/>
      <c r="Y171" s="847"/>
      <c r="Z171" s="848"/>
      <c r="AA171" s="847"/>
      <c r="AB171" s="848"/>
      <c r="AC171" s="373"/>
      <c r="AD171" s="804"/>
      <c r="AE171" s="805"/>
      <c r="AF171" s="804"/>
      <c r="AG171" s="805"/>
      <c r="AH171" s="804"/>
      <c r="AI171" s="805"/>
      <c r="AJ171" s="804"/>
      <c r="AK171" s="805"/>
      <c r="AL171" s="804"/>
      <c r="AM171" s="805"/>
      <c r="AN171" s="362"/>
      <c r="AO171" s="814">
        <f t="shared" si="286"/>
        <v>0</v>
      </c>
      <c r="AP171" s="815"/>
      <c r="AQ171" s="814">
        <f t="shared" si="287"/>
        <v>0</v>
      </c>
      <c r="AR171" s="815"/>
      <c r="AS171" s="814">
        <f t="shared" si="279"/>
        <v>0</v>
      </c>
      <c r="AT171" s="815"/>
      <c r="AU171" s="814">
        <f t="shared" si="288"/>
        <v>0</v>
      </c>
      <c r="AV171" s="815"/>
      <c r="AW171" s="814">
        <f t="shared" si="289"/>
        <v>0</v>
      </c>
      <c r="AX171" s="815"/>
      <c r="AY171" s="296">
        <f t="shared" si="290"/>
        <v>0</v>
      </c>
      <c r="AZ171" s="820"/>
      <c r="BA171" s="821"/>
      <c r="BB171" s="820"/>
      <c r="BC171" s="821"/>
      <c r="BD171" s="820"/>
      <c r="BE171" s="821"/>
      <c r="BF171" s="820"/>
      <c r="BG171" s="821"/>
      <c r="BH171" s="820"/>
      <c r="BI171" s="821"/>
      <c r="BJ171" s="364"/>
      <c r="BK171" s="849"/>
      <c r="BL171" s="850"/>
      <c r="BM171" s="849"/>
      <c r="BN171" s="850"/>
      <c r="BO171" s="849"/>
      <c r="BP171" s="850"/>
      <c r="BQ171" s="849"/>
      <c r="BR171" s="850"/>
      <c r="BS171" s="849"/>
      <c r="BT171" s="850"/>
      <c r="BU171" s="365"/>
      <c r="BV171" s="339">
        <f t="shared" si="280"/>
        <v>0</v>
      </c>
      <c r="BW171" s="339">
        <f t="shared" si="281"/>
        <v>0</v>
      </c>
      <c r="BX171" s="339">
        <f t="shared" si="282"/>
        <v>0</v>
      </c>
      <c r="BY171" s="339">
        <f t="shared" si="283"/>
        <v>0</v>
      </c>
      <c r="BZ171" s="339">
        <f t="shared" si="284"/>
        <v>0</v>
      </c>
      <c r="CA171" s="327">
        <f t="shared" si="285"/>
        <v>0</v>
      </c>
    </row>
    <row r="172" spans="1:79" s="51" customFormat="1" ht="15" customHeight="1">
      <c r="A172" s="78"/>
      <c r="B172" s="78"/>
      <c r="C172" s="77" t="s">
        <v>264</v>
      </c>
      <c r="D172" s="700"/>
      <c r="E172" s="72"/>
      <c r="F172" s="72"/>
      <c r="G172" s="72"/>
      <c r="H172" s="72"/>
      <c r="I172" s="72"/>
      <c r="J172" s="72"/>
      <c r="K172" s="72"/>
      <c r="L172" s="72"/>
      <c r="M172" s="72"/>
      <c r="N172" s="72"/>
      <c r="O172" s="616"/>
      <c r="P172" s="72"/>
      <c r="Q172" s="146"/>
      <c r="R172" s="70">
        <f t="shared" si="278"/>
        <v>1</v>
      </c>
      <c r="S172" s="847"/>
      <c r="T172" s="848"/>
      <c r="U172" s="847"/>
      <c r="V172" s="848"/>
      <c r="W172" s="847"/>
      <c r="X172" s="848"/>
      <c r="Y172" s="847"/>
      <c r="Z172" s="848"/>
      <c r="AA172" s="847"/>
      <c r="AB172" s="848"/>
      <c r="AC172" s="373"/>
      <c r="AD172" s="804"/>
      <c r="AE172" s="805"/>
      <c r="AF172" s="804"/>
      <c r="AG172" s="805"/>
      <c r="AH172" s="804"/>
      <c r="AI172" s="805"/>
      <c r="AJ172" s="804"/>
      <c r="AK172" s="805"/>
      <c r="AL172" s="804"/>
      <c r="AM172" s="805"/>
      <c r="AN172" s="362"/>
      <c r="AO172" s="814">
        <f t="shared" si="286"/>
        <v>0</v>
      </c>
      <c r="AP172" s="815"/>
      <c r="AQ172" s="814">
        <f t="shared" si="287"/>
        <v>0</v>
      </c>
      <c r="AR172" s="815"/>
      <c r="AS172" s="814">
        <f t="shared" si="279"/>
        <v>0</v>
      </c>
      <c r="AT172" s="815"/>
      <c r="AU172" s="814">
        <f t="shared" si="288"/>
        <v>0</v>
      </c>
      <c r="AV172" s="815"/>
      <c r="AW172" s="814">
        <f t="shared" si="289"/>
        <v>0</v>
      </c>
      <c r="AX172" s="815"/>
      <c r="AY172" s="296">
        <f t="shared" si="290"/>
        <v>0</v>
      </c>
      <c r="AZ172" s="820"/>
      <c r="BA172" s="821"/>
      <c r="BB172" s="820"/>
      <c r="BC172" s="821"/>
      <c r="BD172" s="820"/>
      <c r="BE172" s="821"/>
      <c r="BF172" s="820"/>
      <c r="BG172" s="821"/>
      <c r="BH172" s="820"/>
      <c r="BI172" s="821"/>
      <c r="BJ172" s="364"/>
      <c r="BK172" s="849"/>
      <c r="BL172" s="850"/>
      <c r="BM172" s="849"/>
      <c r="BN172" s="850"/>
      <c r="BO172" s="849"/>
      <c r="BP172" s="850"/>
      <c r="BQ172" s="849"/>
      <c r="BR172" s="850"/>
      <c r="BS172" s="849"/>
      <c r="BT172" s="850"/>
      <c r="BU172" s="365"/>
      <c r="BV172" s="339">
        <f t="shared" si="280"/>
        <v>0</v>
      </c>
      <c r="BW172" s="339">
        <f t="shared" si="281"/>
        <v>0</v>
      </c>
      <c r="BX172" s="339">
        <f t="shared" si="282"/>
        <v>0</v>
      </c>
      <c r="BY172" s="339">
        <f t="shared" si="283"/>
        <v>0</v>
      </c>
      <c r="BZ172" s="339">
        <f t="shared" si="284"/>
        <v>0</v>
      </c>
      <c r="CA172" s="327">
        <f t="shared" si="285"/>
        <v>0</v>
      </c>
    </row>
    <row r="173" spans="1:79" s="51" customFormat="1" ht="15" customHeight="1">
      <c r="A173" s="78"/>
      <c r="B173" s="78"/>
      <c r="C173" s="77" t="s">
        <v>28</v>
      </c>
      <c r="D173" s="700"/>
      <c r="E173" s="72"/>
      <c r="F173" s="72"/>
      <c r="G173" s="72"/>
      <c r="H173" s="72"/>
      <c r="I173" s="72"/>
      <c r="J173" s="72"/>
      <c r="K173" s="72"/>
      <c r="L173" s="72"/>
      <c r="M173" s="72"/>
      <c r="N173" s="72"/>
      <c r="O173" s="616"/>
      <c r="P173" s="72"/>
      <c r="Q173" s="146"/>
      <c r="R173" s="70">
        <f t="shared" si="278"/>
        <v>1</v>
      </c>
      <c r="S173" s="847"/>
      <c r="T173" s="848"/>
      <c r="U173" s="847"/>
      <c r="V173" s="848"/>
      <c r="W173" s="847"/>
      <c r="X173" s="848"/>
      <c r="Y173" s="847"/>
      <c r="Z173" s="848"/>
      <c r="AA173" s="847"/>
      <c r="AB173" s="848"/>
      <c r="AC173" s="373"/>
      <c r="AD173" s="804"/>
      <c r="AE173" s="805"/>
      <c r="AF173" s="804"/>
      <c r="AG173" s="805"/>
      <c r="AH173" s="804"/>
      <c r="AI173" s="805"/>
      <c r="AJ173" s="804"/>
      <c r="AK173" s="805"/>
      <c r="AL173" s="804"/>
      <c r="AM173" s="805"/>
      <c r="AN173" s="362"/>
      <c r="AO173" s="814">
        <f t="shared" si="286"/>
        <v>0</v>
      </c>
      <c r="AP173" s="815"/>
      <c r="AQ173" s="814">
        <f t="shared" si="287"/>
        <v>0</v>
      </c>
      <c r="AR173" s="815"/>
      <c r="AS173" s="814">
        <f t="shared" si="279"/>
        <v>0</v>
      </c>
      <c r="AT173" s="815"/>
      <c r="AU173" s="814">
        <f t="shared" si="288"/>
        <v>0</v>
      </c>
      <c r="AV173" s="815"/>
      <c r="AW173" s="814">
        <f t="shared" si="289"/>
        <v>0</v>
      </c>
      <c r="AX173" s="815"/>
      <c r="AY173" s="296">
        <f t="shared" si="290"/>
        <v>0</v>
      </c>
      <c r="AZ173" s="820"/>
      <c r="BA173" s="821"/>
      <c r="BB173" s="820"/>
      <c r="BC173" s="821"/>
      <c r="BD173" s="820"/>
      <c r="BE173" s="821"/>
      <c r="BF173" s="820"/>
      <c r="BG173" s="821"/>
      <c r="BH173" s="820"/>
      <c r="BI173" s="821"/>
      <c r="BJ173" s="364"/>
      <c r="BK173" s="849"/>
      <c r="BL173" s="850"/>
      <c r="BM173" s="849"/>
      <c r="BN173" s="850"/>
      <c r="BO173" s="849"/>
      <c r="BP173" s="850"/>
      <c r="BQ173" s="849"/>
      <c r="BR173" s="850"/>
      <c r="BS173" s="849"/>
      <c r="BT173" s="850"/>
      <c r="BU173" s="365"/>
      <c r="BV173" s="339">
        <f t="shared" si="280"/>
        <v>0</v>
      </c>
      <c r="BW173" s="339">
        <f t="shared" si="281"/>
        <v>0</v>
      </c>
      <c r="BX173" s="339">
        <f t="shared" si="282"/>
        <v>0</v>
      </c>
      <c r="BY173" s="339">
        <f t="shared" si="283"/>
        <v>0</v>
      </c>
      <c r="BZ173" s="339">
        <f t="shared" si="284"/>
        <v>0</v>
      </c>
      <c r="CA173" s="327">
        <f t="shared" si="285"/>
        <v>0</v>
      </c>
    </row>
    <row r="174" spans="1:79" s="51" customFormat="1" ht="15" customHeight="1">
      <c r="A174" s="78"/>
      <c r="B174" s="78"/>
      <c r="C174" s="77" t="s">
        <v>54</v>
      </c>
      <c r="D174" s="700"/>
      <c r="E174" s="72"/>
      <c r="F174" s="72"/>
      <c r="G174" s="72"/>
      <c r="H174" s="72"/>
      <c r="I174" s="72"/>
      <c r="J174" s="72"/>
      <c r="K174" s="72"/>
      <c r="L174" s="72"/>
      <c r="M174" s="72"/>
      <c r="N174" s="72"/>
      <c r="O174" s="616"/>
      <c r="P174" s="72"/>
      <c r="Q174" s="146"/>
      <c r="R174" s="70">
        <f t="shared" si="278"/>
        <v>1.1000000000000001</v>
      </c>
      <c r="S174" s="847"/>
      <c r="T174" s="848"/>
      <c r="U174" s="847"/>
      <c r="V174" s="848"/>
      <c r="W174" s="847"/>
      <c r="X174" s="848"/>
      <c r="Y174" s="847"/>
      <c r="Z174" s="848"/>
      <c r="AA174" s="847"/>
      <c r="AB174" s="848"/>
      <c r="AC174" s="373"/>
      <c r="AD174" s="804"/>
      <c r="AE174" s="805"/>
      <c r="AF174" s="804"/>
      <c r="AG174" s="805"/>
      <c r="AH174" s="804"/>
      <c r="AI174" s="805"/>
      <c r="AJ174" s="804"/>
      <c r="AK174" s="805"/>
      <c r="AL174" s="804"/>
      <c r="AM174" s="805"/>
      <c r="AN174" s="362"/>
      <c r="AO174" s="814">
        <f t="shared" si="286"/>
        <v>0</v>
      </c>
      <c r="AP174" s="815"/>
      <c r="AQ174" s="814">
        <f t="shared" si="287"/>
        <v>0</v>
      </c>
      <c r="AR174" s="815"/>
      <c r="AS174" s="814">
        <f t="shared" si="279"/>
        <v>0</v>
      </c>
      <c r="AT174" s="815"/>
      <c r="AU174" s="814">
        <f t="shared" si="288"/>
        <v>0</v>
      </c>
      <c r="AV174" s="815"/>
      <c r="AW174" s="814">
        <f t="shared" si="289"/>
        <v>0</v>
      </c>
      <c r="AX174" s="815"/>
      <c r="AY174" s="296">
        <f t="shared" si="290"/>
        <v>0</v>
      </c>
      <c r="AZ174" s="820"/>
      <c r="BA174" s="821"/>
      <c r="BB174" s="820"/>
      <c r="BC174" s="821"/>
      <c r="BD174" s="820"/>
      <c r="BE174" s="821"/>
      <c r="BF174" s="820"/>
      <c r="BG174" s="821"/>
      <c r="BH174" s="820"/>
      <c r="BI174" s="821"/>
      <c r="BJ174" s="364"/>
      <c r="BK174" s="849"/>
      <c r="BL174" s="850"/>
      <c r="BM174" s="849"/>
      <c r="BN174" s="850"/>
      <c r="BO174" s="849"/>
      <c r="BP174" s="850"/>
      <c r="BQ174" s="849"/>
      <c r="BR174" s="850"/>
      <c r="BS174" s="849"/>
      <c r="BT174" s="850"/>
      <c r="BU174" s="365"/>
      <c r="BV174" s="339">
        <f t="shared" si="280"/>
        <v>0</v>
      </c>
      <c r="BW174" s="339">
        <f t="shared" si="281"/>
        <v>0</v>
      </c>
      <c r="BX174" s="339">
        <f t="shared" si="282"/>
        <v>0</v>
      </c>
      <c r="BY174" s="339">
        <f t="shared" si="283"/>
        <v>0</v>
      </c>
      <c r="BZ174" s="339">
        <f t="shared" si="284"/>
        <v>0</v>
      </c>
      <c r="CA174" s="327">
        <f t="shared" si="285"/>
        <v>0</v>
      </c>
    </row>
    <row r="175" spans="1:79" s="51" customFormat="1" ht="15" customHeight="1">
      <c r="A175" s="78"/>
      <c r="B175" s="78"/>
      <c r="C175" s="144"/>
      <c r="D175" s="48"/>
      <c r="E175" s="88"/>
      <c r="F175" s="88"/>
      <c r="G175" s="88"/>
      <c r="H175" s="88"/>
      <c r="I175" s="88"/>
      <c r="J175" s="88"/>
      <c r="K175" s="88"/>
      <c r="L175" s="88"/>
      <c r="M175" s="88"/>
      <c r="N175" s="88"/>
      <c r="O175" s="648" t="s">
        <v>186</v>
      </c>
      <c r="P175" s="649"/>
      <c r="Q175" s="649"/>
      <c r="R175" s="650"/>
      <c r="S175" s="614"/>
      <c r="T175" s="615"/>
      <c r="U175" s="614"/>
      <c r="V175" s="615"/>
      <c r="W175" s="614"/>
      <c r="X175" s="615"/>
      <c r="Y175" s="614"/>
      <c r="Z175" s="615"/>
      <c r="AA175" s="614"/>
      <c r="AB175" s="615"/>
      <c r="AC175" s="130"/>
      <c r="AD175" s="614"/>
      <c r="AE175" s="615"/>
      <c r="AF175" s="614"/>
      <c r="AG175" s="615"/>
      <c r="AH175" s="614"/>
      <c r="AI175" s="615"/>
      <c r="AJ175" s="614"/>
      <c r="AK175" s="615"/>
      <c r="AL175" s="614"/>
      <c r="AM175" s="615"/>
      <c r="AN175" s="130"/>
      <c r="AO175" s="614">
        <f>SUM(AO155:AO174)</f>
        <v>0</v>
      </c>
      <c r="AP175" s="615"/>
      <c r="AQ175" s="614">
        <f>SUM(AQ155:AQ174)</f>
        <v>0</v>
      </c>
      <c r="AR175" s="615"/>
      <c r="AS175" s="614">
        <f>SUM(AS155:AS174)</f>
        <v>0</v>
      </c>
      <c r="AT175" s="615"/>
      <c r="AU175" s="614">
        <f>SUM(AU155:AU174)</f>
        <v>0</v>
      </c>
      <c r="AV175" s="615"/>
      <c r="AW175" s="614">
        <f>SUM(AW155:AW174)</f>
        <v>0</v>
      </c>
      <c r="AX175" s="615"/>
      <c r="AY175" s="130">
        <f>SUM(AO175:AX175)</f>
        <v>0</v>
      </c>
      <c r="AZ175" s="614"/>
      <c r="BA175" s="615"/>
      <c r="BB175" s="614"/>
      <c r="BC175" s="615"/>
      <c r="BD175" s="614"/>
      <c r="BE175" s="615"/>
      <c r="BF175" s="614"/>
      <c r="BG175" s="615"/>
      <c r="BH175" s="614"/>
      <c r="BI175" s="615"/>
      <c r="BJ175" s="130"/>
      <c r="BK175" s="614"/>
      <c r="BL175" s="615"/>
      <c r="BM175" s="614"/>
      <c r="BN175" s="615"/>
      <c r="BO175" s="614"/>
      <c r="BP175" s="615"/>
      <c r="BQ175" s="614"/>
      <c r="BR175" s="615"/>
      <c r="BS175" s="614"/>
      <c r="BT175" s="615"/>
      <c r="BU175" s="130"/>
      <c r="BV175" s="340">
        <f t="shared" ref="BV175:BZ175" si="291">SUM(BV155:BV174)</f>
        <v>0</v>
      </c>
      <c r="BW175" s="340">
        <f t="shared" si="291"/>
        <v>0</v>
      </c>
      <c r="BX175" s="340">
        <f t="shared" si="291"/>
        <v>0</v>
      </c>
      <c r="BY175" s="340">
        <f t="shared" si="291"/>
        <v>0</v>
      </c>
      <c r="BZ175" s="340">
        <f t="shared" si="291"/>
        <v>0</v>
      </c>
      <c r="CA175" s="340">
        <f t="shared" si="285"/>
        <v>0</v>
      </c>
    </row>
    <row r="176" spans="1:79" s="51" customFormat="1" ht="25.5" customHeight="1">
      <c r="A176" s="78"/>
      <c r="B176" s="78"/>
      <c r="C176" s="144"/>
      <c r="D176" s="48"/>
      <c r="E176" s="651" t="s">
        <v>221</v>
      </c>
      <c r="F176" s="651"/>
      <c r="G176" s="651"/>
      <c r="H176" s="651"/>
      <c r="I176" s="651"/>
      <c r="J176" s="651"/>
      <c r="K176" s="651"/>
      <c r="L176" s="651"/>
      <c r="M176" s="651"/>
      <c r="N176" s="651"/>
      <c r="O176" s="48"/>
      <c r="P176" s="48"/>
      <c r="Q176" s="371"/>
      <c r="R176" s="172"/>
      <c r="S176" s="173"/>
      <c r="T176" s="174"/>
      <c r="U176" s="173"/>
      <c r="V176" s="174"/>
      <c r="W176" s="173"/>
      <c r="X176" s="174"/>
      <c r="Y176" s="173"/>
      <c r="Z176" s="174"/>
      <c r="AA176" s="173"/>
      <c r="AB176" s="174"/>
      <c r="AC176" s="175"/>
      <c r="AD176" s="173"/>
      <c r="AE176" s="174"/>
      <c r="AF176" s="173"/>
      <c r="AG176" s="174"/>
      <c r="AH176" s="173"/>
      <c r="AI176" s="174"/>
      <c r="AJ176" s="173"/>
      <c r="AK176" s="174"/>
      <c r="AL176" s="173"/>
      <c r="AM176" s="174"/>
      <c r="AN176" s="175"/>
      <c r="AO176" s="173"/>
      <c r="AP176" s="174"/>
      <c r="AQ176" s="173"/>
      <c r="AR176" s="174"/>
      <c r="AS176" s="173"/>
      <c r="AT176" s="174"/>
      <c r="AU176" s="173"/>
      <c r="AV176" s="174"/>
      <c r="AW176" s="173"/>
      <c r="AX176" s="174"/>
      <c r="AY176" s="175"/>
      <c r="AZ176" s="173"/>
      <c r="BA176" s="174"/>
      <c r="BB176" s="173"/>
      <c r="BC176" s="174"/>
      <c r="BD176" s="173"/>
      <c r="BE176" s="174"/>
      <c r="BF176" s="173"/>
      <c r="BG176" s="174"/>
      <c r="BH176" s="173"/>
      <c r="BI176" s="174"/>
      <c r="BJ176" s="175"/>
      <c r="BK176" s="173"/>
      <c r="BL176" s="174"/>
      <c r="BM176" s="173"/>
      <c r="BN176" s="174"/>
      <c r="BO176" s="173"/>
      <c r="BP176" s="174"/>
      <c r="BQ176" s="173"/>
      <c r="BR176" s="174"/>
      <c r="BS176" s="173"/>
      <c r="BT176" s="174"/>
      <c r="BU176" s="175"/>
      <c r="BV176" s="372"/>
      <c r="BW176" s="372"/>
      <c r="BX176" s="372"/>
      <c r="BY176" s="372"/>
      <c r="BZ176" s="372"/>
      <c r="CA176" s="342"/>
    </row>
    <row r="177" spans="1:79" s="51" customFormat="1" ht="36" customHeight="1">
      <c r="A177" s="78"/>
      <c r="B177" s="78"/>
      <c r="C177" s="131" t="s">
        <v>77</v>
      </c>
      <c r="D177" s="79" t="s">
        <v>184</v>
      </c>
      <c r="E177" s="83" t="str">
        <f>AO9</f>
        <v>Year 1</v>
      </c>
      <c r="F177" s="83" t="str">
        <f>AQ9</f>
        <v>Year 2</v>
      </c>
      <c r="G177" s="83" t="str">
        <f>AS9</f>
        <v>Year 3</v>
      </c>
      <c r="H177" s="83" t="str">
        <f>AU9</f>
        <v>Year 4</v>
      </c>
      <c r="I177" s="83" t="str">
        <f>AW9</f>
        <v>Year 5</v>
      </c>
      <c r="J177" s="83"/>
      <c r="K177" s="83"/>
      <c r="L177" s="83"/>
      <c r="M177" s="83"/>
      <c r="N177" s="83"/>
      <c r="O177" s="81" t="s">
        <v>376</v>
      </c>
      <c r="P177" s="81" t="s">
        <v>377</v>
      </c>
      <c r="Q177" s="81" t="s">
        <v>76</v>
      </c>
      <c r="R177" s="81" t="s">
        <v>355</v>
      </c>
      <c r="S177" s="170"/>
      <c r="T177" s="139"/>
      <c r="U177" s="170"/>
      <c r="V177" s="139"/>
      <c r="W177" s="170"/>
      <c r="X177" s="139"/>
      <c r="Y177" s="170"/>
      <c r="Z177" s="139"/>
      <c r="AA177" s="170"/>
      <c r="AB177" s="139"/>
      <c r="AC177" s="140"/>
      <c r="AD177" s="170"/>
      <c r="AE177" s="139"/>
      <c r="AF177" s="170"/>
      <c r="AG177" s="139"/>
      <c r="AH177" s="170"/>
      <c r="AI177" s="139"/>
      <c r="AJ177" s="170"/>
      <c r="AK177" s="139"/>
      <c r="AL177" s="170"/>
      <c r="AM177" s="139"/>
      <c r="AN177" s="140"/>
      <c r="AO177" s="170"/>
      <c r="AP177" s="139"/>
      <c r="AQ177" s="170"/>
      <c r="AR177" s="139"/>
      <c r="AS177" s="170"/>
      <c r="AT177" s="139"/>
      <c r="AU177" s="170"/>
      <c r="AV177" s="139"/>
      <c r="AW177" s="170"/>
      <c r="AX177" s="139"/>
      <c r="AY177" s="140"/>
      <c r="AZ177" s="170"/>
      <c r="BA177" s="139"/>
      <c r="BB177" s="170"/>
      <c r="BC177" s="139"/>
      <c r="BD177" s="170"/>
      <c r="BE177" s="139"/>
      <c r="BF177" s="170"/>
      <c r="BG177" s="139"/>
      <c r="BH177" s="170"/>
      <c r="BI177" s="139"/>
      <c r="BJ177" s="140"/>
      <c r="BK177" s="170"/>
      <c r="BL177" s="139"/>
      <c r="BM177" s="170"/>
      <c r="BN177" s="139"/>
      <c r="BO177" s="170"/>
      <c r="BP177" s="139"/>
      <c r="BQ177" s="170"/>
      <c r="BR177" s="139"/>
      <c r="BS177" s="170"/>
      <c r="BT177" s="139"/>
      <c r="BU177" s="140"/>
      <c r="BV177" s="372"/>
      <c r="BW177" s="372"/>
      <c r="BX177" s="372"/>
      <c r="BY177" s="372"/>
      <c r="BZ177" s="372"/>
      <c r="CA177" s="342"/>
    </row>
    <row r="178" spans="1:79" ht="15" customHeight="1">
      <c r="C178" s="77" t="s">
        <v>353</v>
      </c>
      <c r="D178" s="700" t="s">
        <v>378</v>
      </c>
      <c r="E178" s="72"/>
      <c r="F178" s="72"/>
      <c r="G178" s="72"/>
      <c r="H178" s="72"/>
      <c r="I178" s="72"/>
      <c r="J178" s="72"/>
      <c r="K178" s="72"/>
      <c r="L178" s="72"/>
      <c r="M178" s="72"/>
      <c r="N178" s="72"/>
      <c r="O178" s="616"/>
      <c r="P178" s="72"/>
      <c r="Q178" s="146"/>
      <c r="R178" s="70">
        <f t="shared" ref="R178:R197" si="292">VLOOKUP(C178,TravelIncrease,2,0)</f>
        <v>1.1000000000000001</v>
      </c>
      <c r="S178" s="847"/>
      <c r="T178" s="848"/>
      <c r="U178" s="847"/>
      <c r="V178" s="848"/>
      <c r="W178" s="847"/>
      <c r="X178" s="848"/>
      <c r="Y178" s="847"/>
      <c r="Z178" s="848"/>
      <c r="AA178" s="847"/>
      <c r="AB178" s="848"/>
      <c r="AC178" s="373"/>
      <c r="AD178" s="804"/>
      <c r="AE178" s="805"/>
      <c r="AF178" s="804"/>
      <c r="AG178" s="805"/>
      <c r="AH178" s="804"/>
      <c r="AI178" s="805"/>
      <c r="AJ178" s="804"/>
      <c r="AK178" s="805"/>
      <c r="AL178" s="804"/>
      <c r="AM178" s="805"/>
      <c r="AN178" s="362"/>
      <c r="AO178" s="814">
        <f>$E178*$P178*$Q178</f>
        <v>0</v>
      </c>
      <c r="AP178" s="815"/>
      <c r="AQ178" s="814">
        <f>$F178*$P178*$Q178*$R178</f>
        <v>0</v>
      </c>
      <c r="AR178" s="815"/>
      <c r="AS178" s="814">
        <f>$G178*$P178*$Q178*($R178^2)</f>
        <v>0</v>
      </c>
      <c r="AT178" s="815"/>
      <c r="AU178" s="814">
        <f>$H178*$P178*$Q178*($R178^3)</f>
        <v>0</v>
      </c>
      <c r="AV178" s="815"/>
      <c r="AW178" s="814">
        <f>$I178*$P178*$Q178*($R178^4)</f>
        <v>0</v>
      </c>
      <c r="AX178" s="815"/>
      <c r="AY178" s="296">
        <f>SUM(AO178+AQ178+AS178+AU178+AW178)</f>
        <v>0</v>
      </c>
      <c r="AZ178" s="820"/>
      <c r="BA178" s="821"/>
      <c r="BB178" s="820"/>
      <c r="BC178" s="821"/>
      <c r="BD178" s="820"/>
      <c r="BE178" s="821"/>
      <c r="BF178" s="820"/>
      <c r="BG178" s="821"/>
      <c r="BH178" s="820"/>
      <c r="BI178" s="821"/>
      <c r="BJ178" s="364"/>
      <c r="BK178" s="849"/>
      <c r="BL178" s="850"/>
      <c r="BM178" s="849"/>
      <c r="BN178" s="850"/>
      <c r="BO178" s="849"/>
      <c r="BP178" s="850"/>
      <c r="BQ178" s="849"/>
      <c r="BR178" s="850"/>
      <c r="BS178" s="849"/>
      <c r="BT178" s="850"/>
      <c r="BU178" s="365"/>
      <c r="BV178" s="339">
        <f t="shared" ref="BV178:BV197" si="293">AO178</f>
        <v>0</v>
      </c>
      <c r="BW178" s="339">
        <f t="shared" ref="BW178:BW197" si="294">AQ178</f>
        <v>0</v>
      </c>
      <c r="BX178" s="339">
        <f t="shared" ref="BX178:BX197" si="295">AS178</f>
        <v>0</v>
      </c>
      <c r="BY178" s="339">
        <f t="shared" ref="BY178:BY197" si="296">AU178</f>
        <v>0</v>
      </c>
      <c r="BZ178" s="339">
        <f t="shared" ref="BZ178:BZ197" si="297">AW178</f>
        <v>0</v>
      </c>
      <c r="CA178" s="327">
        <f t="shared" ref="CA178:CA198" si="298">SUM(BV178:BZ178)</f>
        <v>0</v>
      </c>
    </row>
    <row r="179" spans="1:79" ht="15" customHeight="1">
      <c r="C179" s="77" t="s">
        <v>264</v>
      </c>
      <c r="D179" s="700"/>
      <c r="E179" s="72"/>
      <c r="F179" s="72"/>
      <c r="G179" s="72"/>
      <c r="H179" s="72"/>
      <c r="I179" s="72"/>
      <c r="J179" s="72"/>
      <c r="K179" s="72"/>
      <c r="L179" s="72"/>
      <c r="M179" s="72"/>
      <c r="N179" s="72"/>
      <c r="O179" s="616"/>
      <c r="P179" s="72"/>
      <c r="Q179" s="146"/>
      <c r="R179" s="70">
        <f t="shared" si="292"/>
        <v>1</v>
      </c>
      <c r="S179" s="847"/>
      <c r="T179" s="848"/>
      <c r="U179" s="847"/>
      <c r="V179" s="848"/>
      <c r="W179" s="847"/>
      <c r="X179" s="848"/>
      <c r="Y179" s="847"/>
      <c r="Z179" s="848"/>
      <c r="AA179" s="847"/>
      <c r="AB179" s="848"/>
      <c r="AC179" s="373"/>
      <c r="AD179" s="804"/>
      <c r="AE179" s="805"/>
      <c r="AF179" s="804"/>
      <c r="AG179" s="805"/>
      <c r="AH179" s="804"/>
      <c r="AI179" s="805"/>
      <c r="AJ179" s="804"/>
      <c r="AK179" s="805"/>
      <c r="AL179" s="804"/>
      <c r="AM179" s="805"/>
      <c r="AN179" s="362"/>
      <c r="AO179" s="814">
        <f t="shared" ref="AO179:AO197" si="299">$E179*$P179*$Q179</f>
        <v>0</v>
      </c>
      <c r="AP179" s="815"/>
      <c r="AQ179" s="814">
        <f t="shared" ref="AQ179:AQ197" si="300">$F179*$P179*$Q179*$R179</f>
        <v>0</v>
      </c>
      <c r="AR179" s="815"/>
      <c r="AS179" s="814">
        <f t="shared" ref="AS179:AS197" si="301">$G179*$P179*$Q179*($R179^2)</f>
        <v>0</v>
      </c>
      <c r="AT179" s="815"/>
      <c r="AU179" s="814">
        <f t="shared" ref="AU179:AU197" si="302">$H179*$P179*$Q179*($R179^3)</f>
        <v>0</v>
      </c>
      <c r="AV179" s="815"/>
      <c r="AW179" s="814">
        <f t="shared" ref="AW179:AW197" si="303">$I179*$P179*$Q179*($R179^4)</f>
        <v>0</v>
      </c>
      <c r="AX179" s="815"/>
      <c r="AY179" s="296">
        <f t="shared" ref="AY179:AY197" si="304">SUM(AO179+AQ179+AS179+AU179+AW179)</f>
        <v>0</v>
      </c>
      <c r="AZ179" s="820"/>
      <c r="BA179" s="821"/>
      <c r="BB179" s="820"/>
      <c r="BC179" s="821"/>
      <c r="BD179" s="820"/>
      <c r="BE179" s="821"/>
      <c r="BF179" s="820"/>
      <c r="BG179" s="821"/>
      <c r="BH179" s="820"/>
      <c r="BI179" s="821"/>
      <c r="BJ179" s="364"/>
      <c r="BK179" s="849"/>
      <c r="BL179" s="850"/>
      <c r="BM179" s="849"/>
      <c r="BN179" s="850"/>
      <c r="BO179" s="849"/>
      <c r="BP179" s="850"/>
      <c r="BQ179" s="849"/>
      <c r="BR179" s="850"/>
      <c r="BS179" s="849"/>
      <c r="BT179" s="850"/>
      <c r="BU179" s="365"/>
      <c r="BV179" s="339">
        <f t="shared" si="293"/>
        <v>0</v>
      </c>
      <c r="BW179" s="339">
        <f t="shared" si="294"/>
        <v>0</v>
      </c>
      <c r="BX179" s="339">
        <f t="shared" si="295"/>
        <v>0</v>
      </c>
      <c r="BY179" s="339">
        <f t="shared" si="296"/>
        <v>0</v>
      </c>
      <c r="BZ179" s="339">
        <f t="shared" si="297"/>
        <v>0</v>
      </c>
      <c r="CA179" s="327">
        <f t="shared" si="298"/>
        <v>0</v>
      </c>
    </row>
    <row r="180" spans="1:79" ht="15" customHeight="1">
      <c r="C180" s="77" t="s">
        <v>28</v>
      </c>
      <c r="D180" s="700"/>
      <c r="E180" s="72"/>
      <c r="F180" s="72"/>
      <c r="G180" s="72"/>
      <c r="H180" s="72"/>
      <c r="I180" s="72"/>
      <c r="J180" s="72"/>
      <c r="K180" s="72"/>
      <c r="L180" s="72"/>
      <c r="M180" s="72"/>
      <c r="N180" s="72"/>
      <c r="O180" s="616"/>
      <c r="P180" s="72"/>
      <c r="Q180" s="146"/>
      <c r="R180" s="70">
        <f t="shared" si="292"/>
        <v>1</v>
      </c>
      <c r="S180" s="847"/>
      <c r="T180" s="848"/>
      <c r="U180" s="847"/>
      <c r="V180" s="848"/>
      <c r="W180" s="847"/>
      <c r="X180" s="848"/>
      <c r="Y180" s="847"/>
      <c r="Z180" s="848"/>
      <c r="AA180" s="847"/>
      <c r="AB180" s="848"/>
      <c r="AC180" s="373"/>
      <c r="AD180" s="804"/>
      <c r="AE180" s="805"/>
      <c r="AF180" s="804"/>
      <c r="AG180" s="805"/>
      <c r="AH180" s="804"/>
      <c r="AI180" s="805"/>
      <c r="AJ180" s="804"/>
      <c r="AK180" s="805"/>
      <c r="AL180" s="804"/>
      <c r="AM180" s="805"/>
      <c r="AN180" s="362"/>
      <c r="AO180" s="814">
        <f t="shared" si="299"/>
        <v>0</v>
      </c>
      <c r="AP180" s="815"/>
      <c r="AQ180" s="814">
        <f t="shared" si="300"/>
        <v>0</v>
      </c>
      <c r="AR180" s="815"/>
      <c r="AS180" s="814">
        <f t="shared" si="301"/>
        <v>0</v>
      </c>
      <c r="AT180" s="815"/>
      <c r="AU180" s="814">
        <f t="shared" si="302"/>
        <v>0</v>
      </c>
      <c r="AV180" s="815"/>
      <c r="AW180" s="814">
        <f t="shared" si="303"/>
        <v>0</v>
      </c>
      <c r="AX180" s="815"/>
      <c r="AY180" s="296">
        <f t="shared" si="304"/>
        <v>0</v>
      </c>
      <c r="AZ180" s="820"/>
      <c r="BA180" s="821"/>
      <c r="BB180" s="820"/>
      <c r="BC180" s="821"/>
      <c r="BD180" s="820"/>
      <c r="BE180" s="821"/>
      <c r="BF180" s="820"/>
      <c r="BG180" s="821"/>
      <c r="BH180" s="820"/>
      <c r="BI180" s="821"/>
      <c r="BJ180" s="364"/>
      <c r="BK180" s="849"/>
      <c r="BL180" s="850"/>
      <c r="BM180" s="849"/>
      <c r="BN180" s="850"/>
      <c r="BO180" s="849"/>
      <c r="BP180" s="850"/>
      <c r="BQ180" s="849"/>
      <c r="BR180" s="850"/>
      <c r="BS180" s="849"/>
      <c r="BT180" s="850"/>
      <c r="BU180" s="365"/>
      <c r="BV180" s="339">
        <f t="shared" si="293"/>
        <v>0</v>
      </c>
      <c r="BW180" s="339">
        <f t="shared" si="294"/>
        <v>0</v>
      </c>
      <c r="BX180" s="339">
        <f t="shared" si="295"/>
        <v>0</v>
      </c>
      <c r="BY180" s="339">
        <f t="shared" si="296"/>
        <v>0</v>
      </c>
      <c r="BZ180" s="339">
        <f t="shared" si="297"/>
        <v>0</v>
      </c>
      <c r="CA180" s="327">
        <f t="shared" si="298"/>
        <v>0</v>
      </c>
    </row>
    <row r="181" spans="1:79" ht="15" customHeight="1">
      <c r="C181" s="77" t="s">
        <v>54</v>
      </c>
      <c r="D181" s="700"/>
      <c r="E181" s="72"/>
      <c r="F181" s="72"/>
      <c r="G181" s="72"/>
      <c r="H181" s="72"/>
      <c r="I181" s="72"/>
      <c r="J181" s="72"/>
      <c r="K181" s="72"/>
      <c r="L181" s="72"/>
      <c r="M181" s="72"/>
      <c r="N181" s="72"/>
      <c r="O181" s="616"/>
      <c r="P181" s="72"/>
      <c r="Q181" s="146"/>
      <c r="R181" s="70">
        <f t="shared" si="292"/>
        <v>1.1000000000000001</v>
      </c>
      <c r="S181" s="847"/>
      <c r="T181" s="848"/>
      <c r="U181" s="847"/>
      <c r="V181" s="848"/>
      <c r="W181" s="847"/>
      <c r="X181" s="848"/>
      <c r="Y181" s="847"/>
      <c r="Z181" s="848"/>
      <c r="AA181" s="847"/>
      <c r="AB181" s="848"/>
      <c r="AC181" s="373"/>
      <c r="AD181" s="804"/>
      <c r="AE181" s="805"/>
      <c r="AF181" s="804"/>
      <c r="AG181" s="805"/>
      <c r="AH181" s="804"/>
      <c r="AI181" s="805"/>
      <c r="AJ181" s="804"/>
      <c r="AK181" s="805"/>
      <c r="AL181" s="804"/>
      <c r="AM181" s="805"/>
      <c r="AN181" s="362"/>
      <c r="AO181" s="814">
        <f t="shared" si="299"/>
        <v>0</v>
      </c>
      <c r="AP181" s="815"/>
      <c r="AQ181" s="814">
        <f t="shared" si="300"/>
        <v>0</v>
      </c>
      <c r="AR181" s="815"/>
      <c r="AS181" s="814">
        <f t="shared" si="301"/>
        <v>0</v>
      </c>
      <c r="AT181" s="815"/>
      <c r="AU181" s="814">
        <f t="shared" si="302"/>
        <v>0</v>
      </c>
      <c r="AV181" s="815"/>
      <c r="AW181" s="814">
        <f t="shared" si="303"/>
        <v>0</v>
      </c>
      <c r="AX181" s="815"/>
      <c r="AY181" s="296">
        <f t="shared" si="304"/>
        <v>0</v>
      </c>
      <c r="AZ181" s="820"/>
      <c r="BA181" s="821"/>
      <c r="BB181" s="820"/>
      <c r="BC181" s="821"/>
      <c r="BD181" s="820"/>
      <c r="BE181" s="821"/>
      <c r="BF181" s="820"/>
      <c r="BG181" s="821"/>
      <c r="BH181" s="820"/>
      <c r="BI181" s="821"/>
      <c r="BJ181" s="364"/>
      <c r="BK181" s="849"/>
      <c r="BL181" s="850"/>
      <c r="BM181" s="849"/>
      <c r="BN181" s="850"/>
      <c r="BO181" s="849"/>
      <c r="BP181" s="850"/>
      <c r="BQ181" s="849"/>
      <c r="BR181" s="850"/>
      <c r="BS181" s="849"/>
      <c r="BT181" s="850"/>
      <c r="BU181" s="365"/>
      <c r="BV181" s="339">
        <f t="shared" si="293"/>
        <v>0</v>
      </c>
      <c r="BW181" s="339">
        <f t="shared" si="294"/>
        <v>0</v>
      </c>
      <c r="BX181" s="339">
        <f t="shared" si="295"/>
        <v>0</v>
      </c>
      <c r="BY181" s="339">
        <f t="shared" si="296"/>
        <v>0</v>
      </c>
      <c r="BZ181" s="339">
        <f t="shared" si="297"/>
        <v>0</v>
      </c>
      <c r="CA181" s="327">
        <f t="shared" si="298"/>
        <v>0</v>
      </c>
    </row>
    <row r="182" spans="1:79" ht="15" customHeight="1">
      <c r="C182" s="77" t="s">
        <v>353</v>
      </c>
      <c r="D182" s="700" t="s">
        <v>378</v>
      </c>
      <c r="E182" s="72"/>
      <c r="F182" s="72"/>
      <c r="G182" s="72"/>
      <c r="H182" s="72"/>
      <c r="I182" s="72"/>
      <c r="J182" s="72"/>
      <c r="K182" s="72"/>
      <c r="L182" s="72"/>
      <c r="M182" s="72"/>
      <c r="N182" s="72"/>
      <c r="O182" s="616"/>
      <c r="P182" s="72"/>
      <c r="Q182" s="146"/>
      <c r="R182" s="70">
        <f t="shared" si="292"/>
        <v>1.1000000000000001</v>
      </c>
      <c r="S182" s="847"/>
      <c r="T182" s="848"/>
      <c r="U182" s="847"/>
      <c r="V182" s="848"/>
      <c r="W182" s="847"/>
      <c r="X182" s="848"/>
      <c r="Y182" s="847"/>
      <c r="Z182" s="848"/>
      <c r="AA182" s="847"/>
      <c r="AB182" s="848"/>
      <c r="AC182" s="373"/>
      <c r="AD182" s="804"/>
      <c r="AE182" s="805"/>
      <c r="AF182" s="804"/>
      <c r="AG182" s="805"/>
      <c r="AH182" s="804"/>
      <c r="AI182" s="805"/>
      <c r="AJ182" s="804"/>
      <c r="AK182" s="805"/>
      <c r="AL182" s="804"/>
      <c r="AM182" s="805"/>
      <c r="AN182" s="362"/>
      <c r="AO182" s="814">
        <f t="shared" si="299"/>
        <v>0</v>
      </c>
      <c r="AP182" s="815"/>
      <c r="AQ182" s="814">
        <f t="shared" si="300"/>
        <v>0</v>
      </c>
      <c r="AR182" s="815"/>
      <c r="AS182" s="814">
        <f t="shared" si="301"/>
        <v>0</v>
      </c>
      <c r="AT182" s="815"/>
      <c r="AU182" s="814">
        <f t="shared" si="302"/>
        <v>0</v>
      </c>
      <c r="AV182" s="815"/>
      <c r="AW182" s="814">
        <f t="shared" si="303"/>
        <v>0</v>
      </c>
      <c r="AX182" s="815"/>
      <c r="AY182" s="296">
        <f t="shared" si="304"/>
        <v>0</v>
      </c>
      <c r="AZ182" s="820"/>
      <c r="BA182" s="821"/>
      <c r="BB182" s="820"/>
      <c r="BC182" s="821"/>
      <c r="BD182" s="820"/>
      <c r="BE182" s="821"/>
      <c r="BF182" s="820"/>
      <c r="BG182" s="821"/>
      <c r="BH182" s="820"/>
      <c r="BI182" s="821"/>
      <c r="BJ182" s="364"/>
      <c r="BK182" s="849"/>
      <c r="BL182" s="850"/>
      <c r="BM182" s="849"/>
      <c r="BN182" s="850"/>
      <c r="BO182" s="849"/>
      <c r="BP182" s="850"/>
      <c r="BQ182" s="849"/>
      <c r="BR182" s="850"/>
      <c r="BS182" s="849"/>
      <c r="BT182" s="850"/>
      <c r="BU182" s="365"/>
      <c r="BV182" s="339">
        <f t="shared" si="293"/>
        <v>0</v>
      </c>
      <c r="BW182" s="339">
        <f t="shared" si="294"/>
        <v>0</v>
      </c>
      <c r="BX182" s="339">
        <f t="shared" si="295"/>
        <v>0</v>
      </c>
      <c r="BY182" s="339">
        <f t="shared" si="296"/>
        <v>0</v>
      </c>
      <c r="BZ182" s="339">
        <f t="shared" si="297"/>
        <v>0</v>
      </c>
      <c r="CA182" s="327">
        <f t="shared" si="298"/>
        <v>0</v>
      </c>
    </row>
    <row r="183" spans="1:79" ht="15" customHeight="1">
      <c r="C183" s="77" t="s">
        <v>264</v>
      </c>
      <c r="D183" s="700"/>
      <c r="E183" s="72"/>
      <c r="F183" s="72"/>
      <c r="G183" s="72"/>
      <c r="H183" s="72"/>
      <c r="I183" s="72"/>
      <c r="J183" s="72"/>
      <c r="K183" s="72"/>
      <c r="L183" s="72"/>
      <c r="M183" s="72"/>
      <c r="N183" s="72"/>
      <c r="O183" s="616"/>
      <c r="P183" s="72"/>
      <c r="Q183" s="146"/>
      <c r="R183" s="70">
        <f t="shared" si="292"/>
        <v>1</v>
      </c>
      <c r="S183" s="847"/>
      <c r="T183" s="848"/>
      <c r="U183" s="847"/>
      <c r="V183" s="848"/>
      <c r="W183" s="847"/>
      <c r="X183" s="848"/>
      <c r="Y183" s="847"/>
      <c r="Z183" s="848"/>
      <c r="AA183" s="847"/>
      <c r="AB183" s="848"/>
      <c r="AC183" s="373"/>
      <c r="AD183" s="804"/>
      <c r="AE183" s="805"/>
      <c r="AF183" s="804"/>
      <c r="AG183" s="805"/>
      <c r="AH183" s="804"/>
      <c r="AI183" s="805"/>
      <c r="AJ183" s="804"/>
      <c r="AK183" s="805"/>
      <c r="AL183" s="804"/>
      <c r="AM183" s="805"/>
      <c r="AN183" s="362"/>
      <c r="AO183" s="814">
        <f t="shared" si="299"/>
        <v>0</v>
      </c>
      <c r="AP183" s="815"/>
      <c r="AQ183" s="814">
        <f t="shared" si="300"/>
        <v>0</v>
      </c>
      <c r="AR183" s="815"/>
      <c r="AS183" s="814">
        <f t="shared" si="301"/>
        <v>0</v>
      </c>
      <c r="AT183" s="815"/>
      <c r="AU183" s="814">
        <f t="shared" si="302"/>
        <v>0</v>
      </c>
      <c r="AV183" s="815"/>
      <c r="AW183" s="814">
        <f t="shared" si="303"/>
        <v>0</v>
      </c>
      <c r="AX183" s="815"/>
      <c r="AY183" s="296">
        <f t="shared" si="304"/>
        <v>0</v>
      </c>
      <c r="AZ183" s="820"/>
      <c r="BA183" s="821"/>
      <c r="BB183" s="820"/>
      <c r="BC183" s="821"/>
      <c r="BD183" s="820"/>
      <c r="BE183" s="821"/>
      <c r="BF183" s="820"/>
      <c r="BG183" s="821"/>
      <c r="BH183" s="820"/>
      <c r="BI183" s="821"/>
      <c r="BJ183" s="364"/>
      <c r="BK183" s="849"/>
      <c r="BL183" s="850"/>
      <c r="BM183" s="849"/>
      <c r="BN183" s="850"/>
      <c r="BO183" s="849"/>
      <c r="BP183" s="850"/>
      <c r="BQ183" s="849"/>
      <c r="BR183" s="850"/>
      <c r="BS183" s="849"/>
      <c r="BT183" s="850"/>
      <c r="BU183" s="365"/>
      <c r="BV183" s="339">
        <f t="shared" si="293"/>
        <v>0</v>
      </c>
      <c r="BW183" s="339">
        <f t="shared" si="294"/>
        <v>0</v>
      </c>
      <c r="BX183" s="339">
        <f t="shared" si="295"/>
        <v>0</v>
      </c>
      <c r="BY183" s="339">
        <f t="shared" si="296"/>
        <v>0</v>
      </c>
      <c r="BZ183" s="339">
        <f t="shared" si="297"/>
        <v>0</v>
      </c>
      <c r="CA183" s="327">
        <f t="shared" si="298"/>
        <v>0</v>
      </c>
    </row>
    <row r="184" spans="1:79" ht="15" customHeight="1">
      <c r="C184" s="77" t="s">
        <v>28</v>
      </c>
      <c r="D184" s="700"/>
      <c r="E184" s="72"/>
      <c r="F184" s="72"/>
      <c r="G184" s="72"/>
      <c r="H184" s="72"/>
      <c r="I184" s="72"/>
      <c r="J184" s="72"/>
      <c r="K184" s="72"/>
      <c r="L184" s="72"/>
      <c r="M184" s="72"/>
      <c r="N184" s="72"/>
      <c r="O184" s="616"/>
      <c r="P184" s="72"/>
      <c r="Q184" s="146"/>
      <c r="R184" s="70">
        <f t="shared" si="292"/>
        <v>1</v>
      </c>
      <c r="S184" s="847"/>
      <c r="T184" s="848"/>
      <c r="U184" s="847"/>
      <c r="V184" s="848"/>
      <c r="W184" s="847"/>
      <c r="X184" s="848"/>
      <c r="Y184" s="847"/>
      <c r="Z184" s="848"/>
      <c r="AA184" s="847"/>
      <c r="AB184" s="848"/>
      <c r="AC184" s="373"/>
      <c r="AD184" s="804"/>
      <c r="AE184" s="805"/>
      <c r="AF184" s="804"/>
      <c r="AG184" s="805"/>
      <c r="AH184" s="804"/>
      <c r="AI184" s="805"/>
      <c r="AJ184" s="804"/>
      <c r="AK184" s="805"/>
      <c r="AL184" s="804"/>
      <c r="AM184" s="805"/>
      <c r="AN184" s="362"/>
      <c r="AO184" s="814">
        <f t="shared" si="299"/>
        <v>0</v>
      </c>
      <c r="AP184" s="815"/>
      <c r="AQ184" s="814">
        <f t="shared" si="300"/>
        <v>0</v>
      </c>
      <c r="AR184" s="815"/>
      <c r="AS184" s="814">
        <f t="shared" si="301"/>
        <v>0</v>
      </c>
      <c r="AT184" s="815"/>
      <c r="AU184" s="814">
        <f t="shared" si="302"/>
        <v>0</v>
      </c>
      <c r="AV184" s="815"/>
      <c r="AW184" s="814">
        <f t="shared" si="303"/>
        <v>0</v>
      </c>
      <c r="AX184" s="815"/>
      <c r="AY184" s="296">
        <f t="shared" si="304"/>
        <v>0</v>
      </c>
      <c r="AZ184" s="820"/>
      <c r="BA184" s="821"/>
      <c r="BB184" s="820"/>
      <c r="BC184" s="821"/>
      <c r="BD184" s="820"/>
      <c r="BE184" s="821"/>
      <c r="BF184" s="820"/>
      <c r="BG184" s="821"/>
      <c r="BH184" s="820"/>
      <c r="BI184" s="821"/>
      <c r="BJ184" s="364"/>
      <c r="BK184" s="849"/>
      <c r="BL184" s="850"/>
      <c r="BM184" s="849"/>
      <c r="BN184" s="850"/>
      <c r="BO184" s="849"/>
      <c r="BP184" s="850"/>
      <c r="BQ184" s="849"/>
      <c r="BR184" s="850"/>
      <c r="BS184" s="849"/>
      <c r="BT184" s="850"/>
      <c r="BU184" s="365"/>
      <c r="BV184" s="339">
        <f t="shared" si="293"/>
        <v>0</v>
      </c>
      <c r="BW184" s="339">
        <f t="shared" si="294"/>
        <v>0</v>
      </c>
      <c r="BX184" s="339">
        <f t="shared" si="295"/>
        <v>0</v>
      </c>
      <c r="BY184" s="339">
        <f t="shared" si="296"/>
        <v>0</v>
      </c>
      <c r="BZ184" s="339">
        <f t="shared" si="297"/>
        <v>0</v>
      </c>
      <c r="CA184" s="327">
        <f t="shared" si="298"/>
        <v>0</v>
      </c>
    </row>
    <row r="185" spans="1:79" ht="15" customHeight="1">
      <c r="C185" s="77" t="s">
        <v>54</v>
      </c>
      <c r="D185" s="700"/>
      <c r="E185" s="72"/>
      <c r="F185" s="72"/>
      <c r="G185" s="72"/>
      <c r="H185" s="72"/>
      <c r="I185" s="72"/>
      <c r="J185" s="72"/>
      <c r="K185" s="72"/>
      <c r="L185" s="72"/>
      <c r="M185" s="72"/>
      <c r="N185" s="72"/>
      <c r="O185" s="616"/>
      <c r="P185" s="72"/>
      <c r="Q185" s="146"/>
      <c r="R185" s="70">
        <f t="shared" si="292"/>
        <v>1.1000000000000001</v>
      </c>
      <c r="S185" s="847"/>
      <c r="T185" s="848"/>
      <c r="U185" s="847"/>
      <c r="V185" s="848"/>
      <c r="W185" s="847"/>
      <c r="X185" s="848"/>
      <c r="Y185" s="847"/>
      <c r="Z185" s="848"/>
      <c r="AA185" s="847"/>
      <c r="AB185" s="848"/>
      <c r="AC185" s="373"/>
      <c r="AD185" s="804"/>
      <c r="AE185" s="805"/>
      <c r="AF185" s="804"/>
      <c r="AG185" s="805"/>
      <c r="AH185" s="804"/>
      <c r="AI185" s="805"/>
      <c r="AJ185" s="804"/>
      <c r="AK185" s="805"/>
      <c r="AL185" s="804"/>
      <c r="AM185" s="805"/>
      <c r="AN185" s="362"/>
      <c r="AO185" s="814">
        <f t="shared" si="299"/>
        <v>0</v>
      </c>
      <c r="AP185" s="815"/>
      <c r="AQ185" s="814">
        <f t="shared" si="300"/>
        <v>0</v>
      </c>
      <c r="AR185" s="815"/>
      <c r="AS185" s="814">
        <f t="shared" si="301"/>
        <v>0</v>
      </c>
      <c r="AT185" s="815"/>
      <c r="AU185" s="814">
        <f t="shared" si="302"/>
        <v>0</v>
      </c>
      <c r="AV185" s="815"/>
      <c r="AW185" s="814">
        <f t="shared" si="303"/>
        <v>0</v>
      </c>
      <c r="AX185" s="815"/>
      <c r="AY185" s="296">
        <f t="shared" si="304"/>
        <v>0</v>
      </c>
      <c r="AZ185" s="820"/>
      <c r="BA185" s="821"/>
      <c r="BB185" s="820"/>
      <c r="BC185" s="821"/>
      <c r="BD185" s="820"/>
      <c r="BE185" s="821"/>
      <c r="BF185" s="820"/>
      <c r="BG185" s="821"/>
      <c r="BH185" s="820"/>
      <c r="BI185" s="821"/>
      <c r="BJ185" s="364"/>
      <c r="BK185" s="849"/>
      <c r="BL185" s="850"/>
      <c r="BM185" s="849"/>
      <c r="BN185" s="850"/>
      <c r="BO185" s="849"/>
      <c r="BP185" s="850"/>
      <c r="BQ185" s="849"/>
      <c r="BR185" s="850"/>
      <c r="BS185" s="849"/>
      <c r="BT185" s="850"/>
      <c r="BU185" s="365"/>
      <c r="BV185" s="339">
        <f t="shared" si="293"/>
        <v>0</v>
      </c>
      <c r="BW185" s="339">
        <f t="shared" si="294"/>
        <v>0</v>
      </c>
      <c r="BX185" s="339">
        <f t="shared" si="295"/>
        <v>0</v>
      </c>
      <c r="BY185" s="339">
        <f t="shared" si="296"/>
        <v>0</v>
      </c>
      <c r="BZ185" s="339">
        <f t="shared" si="297"/>
        <v>0</v>
      </c>
      <c r="CA185" s="327">
        <f t="shared" si="298"/>
        <v>0</v>
      </c>
    </row>
    <row r="186" spans="1:79" ht="15" customHeight="1">
      <c r="C186" s="77" t="s">
        <v>353</v>
      </c>
      <c r="D186" s="700" t="s">
        <v>378</v>
      </c>
      <c r="E186" s="72"/>
      <c r="F186" s="72"/>
      <c r="G186" s="72"/>
      <c r="H186" s="72"/>
      <c r="I186" s="72"/>
      <c r="J186" s="72"/>
      <c r="K186" s="72"/>
      <c r="L186" s="72"/>
      <c r="M186" s="72"/>
      <c r="N186" s="72"/>
      <c r="O186" s="616"/>
      <c r="P186" s="72"/>
      <c r="Q186" s="146"/>
      <c r="R186" s="70">
        <f t="shared" si="292"/>
        <v>1.1000000000000001</v>
      </c>
      <c r="S186" s="847"/>
      <c r="T186" s="848"/>
      <c r="U186" s="847"/>
      <c r="V186" s="848"/>
      <c r="W186" s="847"/>
      <c r="X186" s="848"/>
      <c r="Y186" s="847"/>
      <c r="Z186" s="848"/>
      <c r="AA186" s="847"/>
      <c r="AB186" s="848"/>
      <c r="AC186" s="373"/>
      <c r="AD186" s="804"/>
      <c r="AE186" s="805"/>
      <c r="AF186" s="804"/>
      <c r="AG186" s="805"/>
      <c r="AH186" s="804"/>
      <c r="AI186" s="805"/>
      <c r="AJ186" s="804"/>
      <c r="AK186" s="805"/>
      <c r="AL186" s="804"/>
      <c r="AM186" s="805"/>
      <c r="AN186" s="362"/>
      <c r="AO186" s="814">
        <f t="shared" si="299"/>
        <v>0</v>
      </c>
      <c r="AP186" s="815"/>
      <c r="AQ186" s="814">
        <f t="shared" si="300"/>
        <v>0</v>
      </c>
      <c r="AR186" s="815"/>
      <c r="AS186" s="814">
        <f t="shared" si="301"/>
        <v>0</v>
      </c>
      <c r="AT186" s="815"/>
      <c r="AU186" s="814">
        <f t="shared" si="302"/>
        <v>0</v>
      </c>
      <c r="AV186" s="815"/>
      <c r="AW186" s="814">
        <f t="shared" si="303"/>
        <v>0</v>
      </c>
      <c r="AX186" s="815"/>
      <c r="AY186" s="296">
        <f t="shared" si="304"/>
        <v>0</v>
      </c>
      <c r="AZ186" s="820"/>
      <c r="BA186" s="821"/>
      <c r="BB186" s="820"/>
      <c r="BC186" s="821"/>
      <c r="BD186" s="820"/>
      <c r="BE186" s="821"/>
      <c r="BF186" s="820"/>
      <c r="BG186" s="821"/>
      <c r="BH186" s="820"/>
      <c r="BI186" s="821"/>
      <c r="BJ186" s="364"/>
      <c r="BK186" s="849"/>
      <c r="BL186" s="850"/>
      <c r="BM186" s="849"/>
      <c r="BN186" s="850"/>
      <c r="BO186" s="849"/>
      <c r="BP186" s="850"/>
      <c r="BQ186" s="849"/>
      <c r="BR186" s="850"/>
      <c r="BS186" s="849"/>
      <c r="BT186" s="850"/>
      <c r="BU186" s="365"/>
      <c r="BV186" s="339">
        <f t="shared" si="293"/>
        <v>0</v>
      </c>
      <c r="BW186" s="339">
        <f t="shared" si="294"/>
        <v>0</v>
      </c>
      <c r="BX186" s="339">
        <f t="shared" si="295"/>
        <v>0</v>
      </c>
      <c r="BY186" s="339">
        <f t="shared" si="296"/>
        <v>0</v>
      </c>
      <c r="BZ186" s="339">
        <f t="shared" si="297"/>
        <v>0</v>
      </c>
      <c r="CA186" s="327">
        <f t="shared" si="298"/>
        <v>0</v>
      </c>
    </row>
    <row r="187" spans="1:79" ht="15" customHeight="1">
      <c r="C187" s="77" t="s">
        <v>264</v>
      </c>
      <c r="D187" s="700"/>
      <c r="E187" s="72"/>
      <c r="F187" s="72"/>
      <c r="G187" s="72"/>
      <c r="H187" s="72"/>
      <c r="I187" s="72"/>
      <c r="J187" s="72"/>
      <c r="K187" s="72"/>
      <c r="L187" s="72"/>
      <c r="M187" s="72"/>
      <c r="N187" s="72"/>
      <c r="O187" s="616"/>
      <c r="P187" s="72"/>
      <c r="Q187" s="146"/>
      <c r="R187" s="70">
        <f t="shared" si="292"/>
        <v>1</v>
      </c>
      <c r="S187" s="847"/>
      <c r="T187" s="848"/>
      <c r="U187" s="847"/>
      <c r="V187" s="848"/>
      <c r="W187" s="847"/>
      <c r="X187" s="848"/>
      <c r="Y187" s="847"/>
      <c r="Z187" s="848"/>
      <c r="AA187" s="847"/>
      <c r="AB187" s="848"/>
      <c r="AC187" s="373"/>
      <c r="AD187" s="804"/>
      <c r="AE187" s="805"/>
      <c r="AF187" s="804"/>
      <c r="AG187" s="805"/>
      <c r="AH187" s="804"/>
      <c r="AI187" s="805"/>
      <c r="AJ187" s="804"/>
      <c r="AK187" s="805"/>
      <c r="AL187" s="804"/>
      <c r="AM187" s="805"/>
      <c r="AN187" s="362"/>
      <c r="AO187" s="814">
        <f t="shared" si="299"/>
        <v>0</v>
      </c>
      <c r="AP187" s="815"/>
      <c r="AQ187" s="814">
        <f t="shared" si="300"/>
        <v>0</v>
      </c>
      <c r="AR187" s="815"/>
      <c r="AS187" s="814">
        <f t="shared" si="301"/>
        <v>0</v>
      </c>
      <c r="AT187" s="815"/>
      <c r="AU187" s="814">
        <f t="shared" si="302"/>
        <v>0</v>
      </c>
      <c r="AV187" s="815"/>
      <c r="AW187" s="814">
        <f t="shared" si="303"/>
        <v>0</v>
      </c>
      <c r="AX187" s="815"/>
      <c r="AY187" s="296">
        <f t="shared" si="304"/>
        <v>0</v>
      </c>
      <c r="AZ187" s="820"/>
      <c r="BA187" s="821"/>
      <c r="BB187" s="820"/>
      <c r="BC187" s="821"/>
      <c r="BD187" s="820"/>
      <c r="BE187" s="821"/>
      <c r="BF187" s="820"/>
      <c r="BG187" s="821"/>
      <c r="BH187" s="820"/>
      <c r="BI187" s="821"/>
      <c r="BJ187" s="364"/>
      <c r="BK187" s="849"/>
      <c r="BL187" s="850"/>
      <c r="BM187" s="849"/>
      <c r="BN187" s="850"/>
      <c r="BO187" s="849"/>
      <c r="BP187" s="850"/>
      <c r="BQ187" s="849"/>
      <c r="BR187" s="850"/>
      <c r="BS187" s="849"/>
      <c r="BT187" s="850"/>
      <c r="BU187" s="365"/>
      <c r="BV187" s="339">
        <f t="shared" si="293"/>
        <v>0</v>
      </c>
      <c r="BW187" s="339">
        <f t="shared" si="294"/>
        <v>0</v>
      </c>
      <c r="BX187" s="339">
        <f t="shared" si="295"/>
        <v>0</v>
      </c>
      <c r="BY187" s="339">
        <f t="shared" si="296"/>
        <v>0</v>
      </c>
      <c r="BZ187" s="339">
        <f t="shared" si="297"/>
        <v>0</v>
      </c>
      <c r="CA187" s="327">
        <f t="shared" si="298"/>
        <v>0</v>
      </c>
    </row>
    <row r="188" spans="1:79" ht="15" customHeight="1">
      <c r="C188" s="77" t="s">
        <v>28</v>
      </c>
      <c r="D188" s="700"/>
      <c r="E188" s="72"/>
      <c r="F188" s="72"/>
      <c r="G188" s="72"/>
      <c r="H188" s="72"/>
      <c r="I188" s="72"/>
      <c r="J188" s="72"/>
      <c r="K188" s="72"/>
      <c r="L188" s="72"/>
      <c r="M188" s="72"/>
      <c r="N188" s="72"/>
      <c r="O188" s="616"/>
      <c r="P188" s="72"/>
      <c r="Q188" s="146"/>
      <c r="R188" s="70">
        <f t="shared" si="292"/>
        <v>1</v>
      </c>
      <c r="S188" s="847"/>
      <c r="T188" s="848"/>
      <c r="U188" s="847"/>
      <c r="V188" s="848"/>
      <c r="W188" s="847"/>
      <c r="X188" s="848"/>
      <c r="Y188" s="847"/>
      <c r="Z188" s="848"/>
      <c r="AA188" s="847"/>
      <c r="AB188" s="848"/>
      <c r="AC188" s="373"/>
      <c r="AD188" s="804"/>
      <c r="AE188" s="805"/>
      <c r="AF188" s="804"/>
      <c r="AG188" s="805"/>
      <c r="AH188" s="804"/>
      <c r="AI188" s="805"/>
      <c r="AJ188" s="804"/>
      <c r="AK188" s="805"/>
      <c r="AL188" s="804"/>
      <c r="AM188" s="805"/>
      <c r="AN188" s="362"/>
      <c r="AO188" s="814">
        <f t="shared" si="299"/>
        <v>0</v>
      </c>
      <c r="AP188" s="815"/>
      <c r="AQ188" s="814">
        <f t="shared" si="300"/>
        <v>0</v>
      </c>
      <c r="AR188" s="815"/>
      <c r="AS188" s="814">
        <f t="shared" si="301"/>
        <v>0</v>
      </c>
      <c r="AT188" s="815"/>
      <c r="AU188" s="814">
        <f t="shared" si="302"/>
        <v>0</v>
      </c>
      <c r="AV188" s="815"/>
      <c r="AW188" s="814">
        <f t="shared" si="303"/>
        <v>0</v>
      </c>
      <c r="AX188" s="815"/>
      <c r="AY188" s="296">
        <f t="shared" si="304"/>
        <v>0</v>
      </c>
      <c r="AZ188" s="820"/>
      <c r="BA188" s="821"/>
      <c r="BB188" s="820"/>
      <c r="BC188" s="821"/>
      <c r="BD188" s="820"/>
      <c r="BE188" s="821"/>
      <c r="BF188" s="820"/>
      <c r="BG188" s="821"/>
      <c r="BH188" s="820"/>
      <c r="BI188" s="821"/>
      <c r="BJ188" s="364"/>
      <c r="BK188" s="849"/>
      <c r="BL188" s="850"/>
      <c r="BM188" s="849"/>
      <c r="BN188" s="850"/>
      <c r="BO188" s="849"/>
      <c r="BP188" s="850"/>
      <c r="BQ188" s="849"/>
      <c r="BR188" s="850"/>
      <c r="BS188" s="849"/>
      <c r="BT188" s="850"/>
      <c r="BU188" s="365"/>
      <c r="BV188" s="339">
        <f t="shared" si="293"/>
        <v>0</v>
      </c>
      <c r="BW188" s="339">
        <f t="shared" si="294"/>
        <v>0</v>
      </c>
      <c r="BX188" s="339">
        <f t="shared" si="295"/>
        <v>0</v>
      </c>
      <c r="BY188" s="339">
        <f t="shared" si="296"/>
        <v>0</v>
      </c>
      <c r="BZ188" s="339">
        <f t="shared" si="297"/>
        <v>0</v>
      </c>
      <c r="CA188" s="327">
        <f t="shared" si="298"/>
        <v>0</v>
      </c>
    </row>
    <row r="189" spans="1:79" ht="15" customHeight="1">
      <c r="C189" s="77" t="s">
        <v>54</v>
      </c>
      <c r="D189" s="700"/>
      <c r="E189" s="72"/>
      <c r="F189" s="72"/>
      <c r="G189" s="72"/>
      <c r="H189" s="72"/>
      <c r="I189" s="72"/>
      <c r="J189" s="72"/>
      <c r="K189" s="72"/>
      <c r="L189" s="72"/>
      <c r="M189" s="72"/>
      <c r="N189" s="72"/>
      <c r="O189" s="616"/>
      <c r="P189" s="72"/>
      <c r="Q189" s="146"/>
      <c r="R189" s="70">
        <f t="shared" si="292"/>
        <v>1.1000000000000001</v>
      </c>
      <c r="S189" s="847"/>
      <c r="T189" s="848"/>
      <c r="U189" s="847"/>
      <c r="V189" s="848"/>
      <c r="W189" s="847"/>
      <c r="X189" s="848"/>
      <c r="Y189" s="847"/>
      <c r="Z189" s="848"/>
      <c r="AA189" s="847"/>
      <c r="AB189" s="848"/>
      <c r="AC189" s="373"/>
      <c r="AD189" s="804"/>
      <c r="AE189" s="805"/>
      <c r="AF189" s="804"/>
      <c r="AG189" s="805"/>
      <c r="AH189" s="804"/>
      <c r="AI189" s="805"/>
      <c r="AJ189" s="804"/>
      <c r="AK189" s="805"/>
      <c r="AL189" s="804"/>
      <c r="AM189" s="805"/>
      <c r="AN189" s="362"/>
      <c r="AO189" s="814">
        <f t="shared" si="299"/>
        <v>0</v>
      </c>
      <c r="AP189" s="815"/>
      <c r="AQ189" s="814">
        <f t="shared" si="300"/>
        <v>0</v>
      </c>
      <c r="AR189" s="815"/>
      <c r="AS189" s="814">
        <f t="shared" si="301"/>
        <v>0</v>
      </c>
      <c r="AT189" s="815"/>
      <c r="AU189" s="814">
        <f t="shared" si="302"/>
        <v>0</v>
      </c>
      <c r="AV189" s="815"/>
      <c r="AW189" s="814">
        <f t="shared" si="303"/>
        <v>0</v>
      </c>
      <c r="AX189" s="815"/>
      <c r="AY189" s="296">
        <f t="shared" si="304"/>
        <v>0</v>
      </c>
      <c r="AZ189" s="820"/>
      <c r="BA189" s="821"/>
      <c r="BB189" s="820"/>
      <c r="BC189" s="821"/>
      <c r="BD189" s="820"/>
      <c r="BE189" s="821"/>
      <c r="BF189" s="820"/>
      <c r="BG189" s="821"/>
      <c r="BH189" s="820"/>
      <c r="BI189" s="821"/>
      <c r="BJ189" s="364"/>
      <c r="BK189" s="849"/>
      <c r="BL189" s="850"/>
      <c r="BM189" s="849"/>
      <c r="BN189" s="850"/>
      <c r="BO189" s="849"/>
      <c r="BP189" s="850"/>
      <c r="BQ189" s="849"/>
      <c r="BR189" s="850"/>
      <c r="BS189" s="849"/>
      <c r="BT189" s="850"/>
      <c r="BU189" s="365"/>
      <c r="BV189" s="339">
        <f t="shared" si="293"/>
        <v>0</v>
      </c>
      <c r="BW189" s="339">
        <f t="shared" si="294"/>
        <v>0</v>
      </c>
      <c r="BX189" s="339">
        <f t="shared" si="295"/>
        <v>0</v>
      </c>
      <c r="BY189" s="339">
        <f t="shared" si="296"/>
        <v>0</v>
      </c>
      <c r="BZ189" s="339">
        <f t="shared" si="297"/>
        <v>0</v>
      </c>
      <c r="CA189" s="327">
        <f t="shared" si="298"/>
        <v>0</v>
      </c>
    </row>
    <row r="190" spans="1:79" ht="15" customHeight="1">
      <c r="C190" s="77" t="s">
        <v>353</v>
      </c>
      <c r="D190" s="700" t="s">
        <v>378</v>
      </c>
      <c r="E190" s="72"/>
      <c r="F190" s="72"/>
      <c r="G190" s="72"/>
      <c r="H190" s="72"/>
      <c r="I190" s="72"/>
      <c r="J190" s="72"/>
      <c r="K190" s="72"/>
      <c r="L190" s="72"/>
      <c r="M190" s="72"/>
      <c r="N190" s="72"/>
      <c r="O190" s="616"/>
      <c r="P190" s="72"/>
      <c r="Q190" s="146"/>
      <c r="R190" s="70">
        <f t="shared" si="292"/>
        <v>1.1000000000000001</v>
      </c>
      <c r="S190" s="847"/>
      <c r="T190" s="848"/>
      <c r="U190" s="847"/>
      <c r="V190" s="848"/>
      <c r="W190" s="847"/>
      <c r="X190" s="848"/>
      <c r="Y190" s="847"/>
      <c r="Z190" s="848"/>
      <c r="AA190" s="847"/>
      <c r="AB190" s="848"/>
      <c r="AC190" s="373"/>
      <c r="AD190" s="804"/>
      <c r="AE190" s="805"/>
      <c r="AF190" s="804"/>
      <c r="AG190" s="805"/>
      <c r="AH190" s="804"/>
      <c r="AI190" s="805"/>
      <c r="AJ190" s="804"/>
      <c r="AK190" s="805"/>
      <c r="AL190" s="804"/>
      <c r="AM190" s="805"/>
      <c r="AN190" s="362"/>
      <c r="AO190" s="814">
        <f t="shared" si="299"/>
        <v>0</v>
      </c>
      <c r="AP190" s="815"/>
      <c r="AQ190" s="814">
        <f t="shared" si="300"/>
        <v>0</v>
      </c>
      <c r="AR190" s="815"/>
      <c r="AS190" s="814">
        <f t="shared" si="301"/>
        <v>0</v>
      </c>
      <c r="AT190" s="815"/>
      <c r="AU190" s="814">
        <f t="shared" si="302"/>
        <v>0</v>
      </c>
      <c r="AV190" s="815"/>
      <c r="AW190" s="814">
        <f t="shared" si="303"/>
        <v>0</v>
      </c>
      <c r="AX190" s="815"/>
      <c r="AY190" s="296">
        <f t="shared" si="304"/>
        <v>0</v>
      </c>
      <c r="AZ190" s="820"/>
      <c r="BA190" s="821"/>
      <c r="BB190" s="820"/>
      <c r="BC190" s="821"/>
      <c r="BD190" s="820"/>
      <c r="BE190" s="821"/>
      <c r="BF190" s="820"/>
      <c r="BG190" s="821"/>
      <c r="BH190" s="820"/>
      <c r="BI190" s="821"/>
      <c r="BJ190" s="364"/>
      <c r="BK190" s="849"/>
      <c r="BL190" s="850"/>
      <c r="BM190" s="849"/>
      <c r="BN190" s="850"/>
      <c r="BO190" s="849"/>
      <c r="BP190" s="850"/>
      <c r="BQ190" s="849"/>
      <c r="BR190" s="850"/>
      <c r="BS190" s="849"/>
      <c r="BT190" s="850"/>
      <c r="BU190" s="365"/>
      <c r="BV190" s="339">
        <f t="shared" si="293"/>
        <v>0</v>
      </c>
      <c r="BW190" s="339">
        <f t="shared" si="294"/>
        <v>0</v>
      </c>
      <c r="BX190" s="339">
        <f t="shared" si="295"/>
        <v>0</v>
      </c>
      <c r="BY190" s="339">
        <f t="shared" si="296"/>
        <v>0</v>
      </c>
      <c r="BZ190" s="339">
        <f t="shared" si="297"/>
        <v>0</v>
      </c>
      <c r="CA190" s="327">
        <f t="shared" si="298"/>
        <v>0</v>
      </c>
    </row>
    <row r="191" spans="1:79" ht="15" customHeight="1">
      <c r="C191" s="77" t="s">
        <v>264</v>
      </c>
      <c r="D191" s="700"/>
      <c r="E191" s="72"/>
      <c r="F191" s="72"/>
      <c r="G191" s="72"/>
      <c r="H191" s="72"/>
      <c r="I191" s="72"/>
      <c r="J191" s="72"/>
      <c r="K191" s="72"/>
      <c r="L191" s="72"/>
      <c r="M191" s="72"/>
      <c r="N191" s="72"/>
      <c r="O191" s="616"/>
      <c r="P191" s="72"/>
      <c r="Q191" s="146"/>
      <c r="R191" s="70">
        <f t="shared" si="292"/>
        <v>1</v>
      </c>
      <c r="S191" s="847"/>
      <c r="T191" s="848"/>
      <c r="U191" s="847"/>
      <c r="V191" s="848"/>
      <c r="W191" s="847"/>
      <c r="X191" s="848"/>
      <c r="Y191" s="847"/>
      <c r="Z191" s="848"/>
      <c r="AA191" s="847"/>
      <c r="AB191" s="848"/>
      <c r="AC191" s="373"/>
      <c r="AD191" s="804"/>
      <c r="AE191" s="805"/>
      <c r="AF191" s="804"/>
      <c r="AG191" s="805"/>
      <c r="AH191" s="804"/>
      <c r="AI191" s="805"/>
      <c r="AJ191" s="804"/>
      <c r="AK191" s="805"/>
      <c r="AL191" s="804"/>
      <c r="AM191" s="805"/>
      <c r="AN191" s="362"/>
      <c r="AO191" s="814">
        <f t="shared" si="299"/>
        <v>0</v>
      </c>
      <c r="AP191" s="815"/>
      <c r="AQ191" s="814">
        <f t="shared" si="300"/>
        <v>0</v>
      </c>
      <c r="AR191" s="815"/>
      <c r="AS191" s="814">
        <f t="shared" si="301"/>
        <v>0</v>
      </c>
      <c r="AT191" s="815"/>
      <c r="AU191" s="814">
        <f t="shared" si="302"/>
        <v>0</v>
      </c>
      <c r="AV191" s="815"/>
      <c r="AW191" s="814">
        <f t="shared" si="303"/>
        <v>0</v>
      </c>
      <c r="AX191" s="815"/>
      <c r="AY191" s="296">
        <f t="shared" si="304"/>
        <v>0</v>
      </c>
      <c r="AZ191" s="820"/>
      <c r="BA191" s="821"/>
      <c r="BB191" s="820"/>
      <c r="BC191" s="821"/>
      <c r="BD191" s="820"/>
      <c r="BE191" s="821"/>
      <c r="BF191" s="820"/>
      <c r="BG191" s="821"/>
      <c r="BH191" s="820"/>
      <c r="BI191" s="821"/>
      <c r="BJ191" s="364"/>
      <c r="BK191" s="849"/>
      <c r="BL191" s="850"/>
      <c r="BM191" s="849"/>
      <c r="BN191" s="850"/>
      <c r="BO191" s="849"/>
      <c r="BP191" s="850"/>
      <c r="BQ191" s="849"/>
      <c r="BR191" s="850"/>
      <c r="BS191" s="849"/>
      <c r="BT191" s="850"/>
      <c r="BU191" s="365"/>
      <c r="BV191" s="339">
        <f t="shared" si="293"/>
        <v>0</v>
      </c>
      <c r="BW191" s="339">
        <f t="shared" si="294"/>
        <v>0</v>
      </c>
      <c r="BX191" s="339">
        <f t="shared" si="295"/>
        <v>0</v>
      </c>
      <c r="BY191" s="339">
        <f t="shared" si="296"/>
        <v>0</v>
      </c>
      <c r="BZ191" s="339">
        <f t="shared" si="297"/>
        <v>0</v>
      </c>
      <c r="CA191" s="327">
        <f t="shared" si="298"/>
        <v>0</v>
      </c>
    </row>
    <row r="192" spans="1:79" ht="15" customHeight="1">
      <c r="C192" s="77" t="s">
        <v>28</v>
      </c>
      <c r="D192" s="700"/>
      <c r="E192" s="72"/>
      <c r="F192" s="72"/>
      <c r="G192" s="72"/>
      <c r="H192" s="72"/>
      <c r="I192" s="72"/>
      <c r="J192" s="72"/>
      <c r="K192" s="72"/>
      <c r="L192" s="72"/>
      <c r="M192" s="72"/>
      <c r="N192" s="72"/>
      <c r="O192" s="616"/>
      <c r="P192" s="72"/>
      <c r="Q192" s="146"/>
      <c r="R192" s="70">
        <f t="shared" si="292"/>
        <v>1</v>
      </c>
      <c r="S192" s="847"/>
      <c r="T192" s="848"/>
      <c r="U192" s="847"/>
      <c r="V192" s="848"/>
      <c r="W192" s="847"/>
      <c r="X192" s="848"/>
      <c r="Y192" s="847"/>
      <c r="Z192" s="848"/>
      <c r="AA192" s="847"/>
      <c r="AB192" s="848"/>
      <c r="AC192" s="373"/>
      <c r="AD192" s="804"/>
      <c r="AE192" s="805"/>
      <c r="AF192" s="804"/>
      <c r="AG192" s="805"/>
      <c r="AH192" s="804"/>
      <c r="AI192" s="805"/>
      <c r="AJ192" s="804"/>
      <c r="AK192" s="805"/>
      <c r="AL192" s="804"/>
      <c r="AM192" s="805"/>
      <c r="AN192" s="362"/>
      <c r="AO192" s="814">
        <f t="shared" si="299"/>
        <v>0</v>
      </c>
      <c r="AP192" s="815"/>
      <c r="AQ192" s="814">
        <f t="shared" si="300"/>
        <v>0</v>
      </c>
      <c r="AR192" s="815"/>
      <c r="AS192" s="814">
        <f t="shared" si="301"/>
        <v>0</v>
      </c>
      <c r="AT192" s="815"/>
      <c r="AU192" s="814">
        <f t="shared" si="302"/>
        <v>0</v>
      </c>
      <c r="AV192" s="815"/>
      <c r="AW192" s="814">
        <f t="shared" si="303"/>
        <v>0</v>
      </c>
      <c r="AX192" s="815"/>
      <c r="AY192" s="296">
        <f t="shared" si="304"/>
        <v>0</v>
      </c>
      <c r="AZ192" s="820"/>
      <c r="BA192" s="821"/>
      <c r="BB192" s="820"/>
      <c r="BC192" s="821"/>
      <c r="BD192" s="820"/>
      <c r="BE192" s="821"/>
      <c r="BF192" s="820"/>
      <c r="BG192" s="821"/>
      <c r="BH192" s="820"/>
      <c r="BI192" s="821"/>
      <c r="BJ192" s="364"/>
      <c r="BK192" s="849"/>
      <c r="BL192" s="850"/>
      <c r="BM192" s="849"/>
      <c r="BN192" s="850"/>
      <c r="BO192" s="849"/>
      <c r="BP192" s="850"/>
      <c r="BQ192" s="849"/>
      <c r="BR192" s="850"/>
      <c r="BS192" s="849"/>
      <c r="BT192" s="850"/>
      <c r="BU192" s="365"/>
      <c r="BV192" s="339">
        <f t="shared" si="293"/>
        <v>0</v>
      </c>
      <c r="BW192" s="339">
        <f t="shared" si="294"/>
        <v>0</v>
      </c>
      <c r="BX192" s="339">
        <f t="shared" si="295"/>
        <v>0</v>
      </c>
      <c r="BY192" s="339">
        <f t="shared" si="296"/>
        <v>0</v>
      </c>
      <c r="BZ192" s="339">
        <f t="shared" si="297"/>
        <v>0</v>
      </c>
      <c r="CA192" s="327">
        <f t="shared" si="298"/>
        <v>0</v>
      </c>
    </row>
    <row r="193" spans="1:79" ht="15" customHeight="1">
      <c r="C193" s="77" t="s">
        <v>54</v>
      </c>
      <c r="D193" s="700"/>
      <c r="E193" s="72"/>
      <c r="F193" s="72"/>
      <c r="G193" s="72"/>
      <c r="H193" s="72"/>
      <c r="I193" s="72"/>
      <c r="J193" s="72"/>
      <c r="K193" s="72"/>
      <c r="L193" s="72"/>
      <c r="M193" s="72"/>
      <c r="N193" s="72"/>
      <c r="O193" s="616"/>
      <c r="P193" s="72"/>
      <c r="Q193" s="146"/>
      <c r="R193" s="70">
        <f t="shared" si="292"/>
        <v>1.1000000000000001</v>
      </c>
      <c r="S193" s="847"/>
      <c r="T193" s="848"/>
      <c r="U193" s="847"/>
      <c r="V193" s="848"/>
      <c r="W193" s="847"/>
      <c r="X193" s="848"/>
      <c r="Y193" s="847"/>
      <c r="Z193" s="848"/>
      <c r="AA193" s="847"/>
      <c r="AB193" s="848"/>
      <c r="AC193" s="373"/>
      <c r="AD193" s="804"/>
      <c r="AE193" s="805"/>
      <c r="AF193" s="804"/>
      <c r="AG193" s="805"/>
      <c r="AH193" s="804"/>
      <c r="AI193" s="805"/>
      <c r="AJ193" s="804"/>
      <c r="AK193" s="805"/>
      <c r="AL193" s="804"/>
      <c r="AM193" s="805"/>
      <c r="AN193" s="362"/>
      <c r="AO193" s="814">
        <f t="shared" si="299"/>
        <v>0</v>
      </c>
      <c r="AP193" s="815"/>
      <c r="AQ193" s="814">
        <f t="shared" si="300"/>
        <v>0</v>
      </c>
      <c r="AR193" s="815"/>
      <c r="AS193" s="814">
        <f t="shared" si="301"/>
        <v>0</v>
      </c>
      <c r="AT193" s="815"/>
      <c r="AU193" s="814">
        <f t="shared" si="302"/>
        <v>0</v>
      </c>
      <c r="AV193" s="815"/>
      <c r="AW193" s="814">
        <f t="shared" si="303"/>
        <v>0</v>
      </c>
      <c r="AX193" s="815"/>
      <c r="AY193" s="296">
        <f t="shared" si="304"/>
        <v>0</v>
      </c>
      <c r="AZ193" s="820"/>
      <c r="BA193" s="821"/>
      <c r="BB193" s="820"/>
      <c r="BC193" s="821"/>
      <c r="BD193" s="820"/>
      <c r="BE193" s="821"/>
      <c r="BF193" s="820"/>
      <c r="BG193" s="821"/>
      <c r="BH193" s="820"/>
      <c r="BI193" s="821"/>
      <c r="BJ193" s="364"/>
      <c r="BK193" s="849"/>
      <c r="BL193" s="850"/>
      <c r="BM193" s="849"/>
      <c r="BN193" s="850"/>
      <c r="BO193" s="849"/>
      <c r="BP193" s="850"/>
      <c r="BQ193" s="849"/>
      <c r="BR193" s="850"/>
      <c r="BS193" s="849"/>
      <c r="BT193" s="850"/>
      <c r="BU193" s="365"/>
      <c r="BV193" s="339">
        <f t="shared" si="293"/>
        <v>0</v>
      </c>
      <c r="BW193" s="339">
        <f t="shared" si="294"/>
        <v>0</v>
      </c>
      <c r="BX193" s="339">
        <f t="shared" si="295"/>
        <v>0</v>
      </c>
      <c r="BY193" s="339">
        <f t="shared" si="296"/>
        <v>0</v>
      </c>
      <c r="BZ193" s="339">
        <f t="shared" si="297"/>
        <v>0</v>
      </c>
      <c r="CA193" s="327">
        <f t="shared" si="298"/>
        <v>0</v>
      </c>
    </row>
    <row r="194" spans="1:79" ht="15" customHeight="1">
      <c r="C194" s="77" t="s">
        <v>353</v>
      </c>
      <c r="D194" s="700" t="s">
        <v>378</v>
      </c>
      <c r="E194" s="72"/>
      <c r="F194" s="72"/>
      <c r="G194" s="72"/>
      <c r="H194" s="72"/>
      <c r="I194" s="72"/>
      <c r="J194" s="72"/>
      <c r="K194" s="72"/>
      <c r="L194" s="72"/>
      <c r="M194" s="72"/>
      <c r="N194" s="72"/>
      <c r="O194" s="616"/>
      <c r="P194" s="72"/>
      <c r="Q194" s="146"/>
      <c r="R194" s="70">
        <f t="shared" si="292"/>
        <v>1.1000000000000001</v>
      </c>
      <c r="S194" s="847"/>
      <c r="T194" s="848"/>
      <c r="U194" s="847"/>
      <c r="V194" s="848"/>
      <c r="W194" s="847"/>
      <c r="X194" s="848"/>
      <c r="Y194" s="847"/>
      <c r="Z194" s="848"/>
      <c r="AA194" s="847"/>
      <c r="AB194" s="848"/>
      <c r="AC194" s="373"/>
      <c r="AD194" s="804"/>
      <c r="AE194" s="805"/>
      <c r="AF194" s="804"/>
      <c r="AG194" s="805"/>
      <c r="AH194" s="804"/>
      <c r="AI194" s="805"/>
      <c r="AJ194" s="804"/>
      <c r="AK194" s="805"/>
      <c r="AL194" s="804"/>
      <c r="AM194" s="805"/>
      <c r="AN194" s="362"/>
      <c r="AO194" s="814">
        <f t="shared" si="299"/>
        <v>0</v>
      </c>
      <c r="AP194" s="815"/>
      <c r="AQ194" s="814">
        <f t="shared" si="300"/>
        <v>0</v>
      </c>
      <c r="AR194" s="815"/>
      <c r="AS194" s="814">
        <f t="shared" si="301"/>
        <v>0</v>
      </c>
      <c r="AT194" s="815"/>
      <c r="AU194" s="814">
        <f t="shared" si="302"/>
        <v>0</v>
      </c>
      <c r="AV194" s="815"/>
      <c r="AW194" s="814">
        <f t="shared" si="303"/>
        <v>0</v>
      </c>
      <c r="AX194" s="815"/>
      <c r="AY194" s="296">
        <f t="shared" si="304"/>
        <v>0</v>
      </c>
      <c r="AZ194" s="820"/>
      <c r="BA194" s="821"/>
      <c r="BB194" s="820"/>
      <c r="BC194" s="821"/>
      <c r="BD194" s="820"/>
      <c r="BE194" s="821"/>
      <c r="BF194" s="820"/>
      <c r="BG194" s="821"/>
      <c r="BH194" s="820"/>
      <c r="BI194" s="821"/>
      <c r="BJ194" s="364"/>
      <c r="BK194" s="849"/>
      <c r="BL194" s="850"/>
      <c r="BM194" s="849"/>
      <c r="BN194" s="850"/>
      <c r="BO194" s="849"/>
      <c r="BP194" s="850"/>
      <c r="BQ194" s="849"/>
      <c r="BR194" s="850"/>
      <c r="BS194" s="849"/>
      <c r="BT194" s="850"/>
      <c r="BU194" s="365"/>
      <c r="BV194" s="339">
        <f t="shared" si="293"/>
        <v>0</v>
      </c>
      <c r="BW194" s="339">
        <f t="shared" si="294"/>
        <v>0</v>
      </c>
      <c r="BX194" s="339">
        <f t="shared" si="295"/>
        <v>0</v>
      </c>
      <c r="BY194" s="339">
        <f t="shared" si="296"/>
        <v>0</v>
      </c>
      <c r="BZ194" s="339">
        <f t="shared" si="297"/>
        <v>0</v>
      </c>
      <c r="CA194" s="327">
        <f t="shared" si="298"/>
        <v>0</v>
      </c>
    </row>
    <row r="195" spans="1:79" ht="15" customHeight="1">
      <c r="C195" s="77" t="s">
        <v>264</v>
      </c>
      <c r="D195" s="700"/>
      <c r="E195" s="72"/>
      <c r="F195" s="72"/>
      <c r="G195" s="72"/>
      <c r="H195" s="72"/>
      <c r="I195" s="72"/>
      <c r="J195" s="72"/>
      <c r="K195" s="72"/>
      <c r="L195" s="72"/>
      <c r="M195" s="72"/>
      <c r="N195" s="72"/>
      <c r="O195" s="616"/>
      <c r="P195" s="72"/>
      <c r="Q195" s="146"/>
      <c r="R195" s="70">
        <f t="shared" si="292"/>
        <v>1</v>
      </c>
      <c r="S195" s="847"/>
      <c r="T195" s="848"/>
      <c r="U195" s="847"/>
      <c r="V195" s="848"/>
      <c r="W195" s="847"/>
      <c r="X195" s="848"/>
      <c r="Y195" s="847"/>
      <c r="Z195" s="848"/>
      <c r="AA195" s="847"/>
      <c r="AB195" s="848"/>
      <c r="AC195" s="373"/>
      <c r="AD195" s="804"/>
      <c r="AE195" s="805"/>
      <c r="AF195" s="804"/>
      <c r="AG195" s="805"/>
      <c r="AH195" s="804"/>
      <c r="AI195" s="805"/>
      <c r="AJ195" s="804"/>
      <c r="AK195" s="805"/>
      <c r="AL195" s="804"/>
      <c r="AM195" s="805"/>
      <c r="AN195" s="362"/>
      <c r="AO195" s="814">
        <f t="shared" si="299"/>
        <v>0</v>
      </c>
      <c r="AP195" s="815"/>
      <c r="AQ195" s="814">
        <f t="shared" si="300"/>
        <v>0</v>
      </c>
      <c r="AR195" s="815"/>
      <c r="AS195" s="814">
        <f t="shared" si="301"/>
        <v>0</v>
      </c>
      <c r="AT195" s="815"/>
      <c r="AU195" s="814">
        <f t="shared" si="302"/>
        <v>0</v>
      </c>
      <c r="AV195" s="815"/>
      <c r="AW195" s="814">
        <f t="shared" si="303"/>
        <v>0</v>
      </c>
      <c r="AX195" s="815"/>
      <c r="AY195" s="296">
        <f t="shared" si="304"/>
        <v>0</v>
      </c>
      <c r="AZ195" s="820"/>
      <c r="BA195" s="821"/>
      <c r="BB195" s="820"/>
      <c r="BC195" s="821"/>
      <c r="BD195" s="820"/>
      <c r="BE195" s="821"/>
      <c r="BF195" s="820"/>
      <c r="BG195" s="821"/>
      <c r="BH195" s="820"/>
      <c r="BI195" s="821"/>
      <c r="BJ195" s="364"/>
      <c r="BK195" s="849"/>
      <c r="BL195" s="850"/>
      <c r="BM195" s="849"/>
      <c r="BN195" s="850"/>
      <c r="BO195" s="849"/>
      <c r="BP195" s="850"/>
      <c r="BQ195" s="849"/>
      <c r="BR195" s="850"/>
      <c r="BS195" s="849"/>
      <c r="BT195" s="850"/>
      <c r="BU195" s="365"/>
      <c r="BV195" s="339">
        <f t="shared" si="293"/>
        <v>0</v>
      </c>
      <c r="BW195" s="339">
        <f t="shared" si="294"/>
        <v>0</v>
      </c>
      <c r="BX195" s="339">
        <f t="shared" si="295"/>
        <v>0</v>
      </c>
      <c r="BY195" s="339">
        <f t="shared" si="296"/>
        <v>0</v>
      </c>
      <c r="BZ195" s="339">
        <f t="shared" si="297"/>
        <v>0</v>
      </c>
      <c r="CA195" s="327">
        <f t="shared" si="298"/>
        <v>0</v>
      </c>
    </row>
    <row r="196" spans="1:79" ht="15" customHeight="1">
      <c r="C196" s="77" t="s">
        <v>28</v>
      </c>
      <c r="D196" s="700"/>
      <c r="E196" s="72"/>
      <c r="F196" s="72"/>
      <c r="G196" s="72"/>
      <c r="H196" s="72"/>
      <c r="I196" s="72"/>
      <c r="J196" s="72"/>
      <c r="K196" s="72"/>
      <c r="L196" s="72"/>
      <c r="M196" s="72"/>
      <c r="N196" s="72"/>
      <c r="O196" s="616"/>
      <c r="P196" s="72"/>
      <c r="Q196" s="146"/>
      <c r="R196" s="70">
        <f t="shared" si="292"/>
        <v>1</v>
      </c>
      <c r="S196" s="847"/>
      <c r="T196" s="848"/>
      <c r="U196" s="847"/>
      <c r="V196" s="848"/>
      <c r="W196" s="847"/>
      <c r="X196" s="848"/>
      <c r="Y196" s="847"/>
      <c r="Z196" s="848"/>
      <c r="AA196" s="847"/>
      <c r="AB196" s="848"/>
      <c r="AC196" s="373"/>
      <c r="AD196" s="804"/>
      <c r="AE196" s="805"/>
      <c r="AF196" s="804"/>
      <c r="AG196" s="805"/>
      <c r="AH196" s="804"/>
      <c r="AI196" s="805"/>
      <c r="AJ196" s="804"/>
      <c r="AK196" s="805"/>
      <c r="AL196" s="804"/>
      <c r="AM196" s="805"/>
      <c r="AN196" s="362"/>
      <c r="AO196" s="814">
        <f t="shared" si="299"/>
        <v>0</v>
      </c>
      <c r="AP196" s="815"/>
      <c r="AQ196" s="814">
        <f t="shared" si="300"/>
        <v>0</v>
      </c>
      <c r="AR196" s="815"/>
      <c r="AS196" s="814">
        <f t="shared" si="301"/>
        <v>0</v>
      </c>
      <c r="AT196" s="815"/>
      <c r="AU196" s="814">
        <f t="shared" si="302"/>
        <v>0</v>
      </c>
      <c r="AV196" s="815"/>
      <c r="AW196" s="814">
        <f t="shared" si="303"/>
        <v>0</v>
      </c>
      <c r="AX196" s="815"/>
      <c r="AY196" s="296">
        <f t="shared" si="304"/>
        <v>0</v>
      </c>
      <c r="AZ196" s="820"/>
      <c r="BA196" s="821"/>
      <c r="BB196" s="820"/>
      <c r="BC196" s="821"/>
      <c r="BD196" s="820"/>
      <c r="BE196" s="821"/>
      <c r="BF196" s="820"/>
      <c r="BG196" s="821"/>
      <c r="BH196" s="820"/>
      <c r="BI196" s="821"/>
      <c r="BJ196" s="364"/>
      <c r="BK196" s="849"/>
      <c r="BL196" s="850"/>
      <c r="BM196" s="849"/>
      <c r="BN196" s="850"/>
      <c r="BO196" s="849"/>
      <c r="BP196" s="850"/>
      <c r="BQ196" s="849"/>
      <c r="BR196" s="850"/>
      <c r="BS196" s="849"/>
      <c r="BT196" s="850"/>
      <c r="BU196" s="365"/>
      <c r="BV196" s="339">
        <f t="shared" si="293"/>
        <v>0</v>
      </c>
      <c r="BW196" s="339">
        <f t="shared" si="294"/>
        <v>0</v>
      </c>
      <c r="BX196" s="339">
        <f t="shared" si="295"/>
        <v>0</v>
      </c>
      <c r="BY196" s="339">
        <f t="shared" si="296"/>
        <v>0</v>
      </c>
      <c r="BZ196" s="339">
        <f t="shared" si="297"/>
        <v>0</v>
      </c>
      <c r="CA196" s="327">
        <f t="shared" si="298"/>
        <v>0</v>
      </c>
    </row>
    <row r="197" spans="1:79" ht="15" customHeight="1">
      <c r="C197" s="77" t="s">
        <v>54</v>
      </c>
      <c r="D197" s="700"/>
      <c r="E197" s="72"/>
      <c r="F197" s="72"/>
      <c r="G197" s="72"/>
      <c r="H197" s="72"/>
      <c r="I197" s="72"/>
      <c r="J197" s="72"/>
      <c r="K197" s="72"/>
      <c r="L197" s="72"/>
      <c r="M197" s="72"/>
      <c r="N197" s="72"/>
      <c r="O197" s="616"/>
      <c r="P197" s="72"/>
      <c r="Q197" s="146"/>
      <c r="R197" s="70">
        <f t="shared" si="292"/>
        <v>1.1000000000000001</v>
      </c>
      <c r="S197" s="847"/>
      <c r="T197" s="848"/>
      <c r="U197" s="847"/>
      <c r="V197" s="848"/>
      <c r="W197" s="847"/>
      <c r="X197" s="848"/>
      <c r="Y197" s="847"/>
      <c r="Z197" s="848"/>
      <c r="AA197" s="847"/>
      <c r="AB197" s="848"/>
      <c r="AC197" s="373"/>
      <c r="AD197" s="804"/>
      <c r="AE197" s="805"/>
      <c r="AF197" s="804"/>
      <c r="AG197" s="805"/>
      <c r="AH197" s="804"/>
      <c r="AI197" s="805"/>
      <c r="AJ197" s="804"/>
      <c r="AK197" s="805"/>
      <c r="AL197" s="804"/>
      <c r="AM197" s="805"/>
      <c r="AN197" s="362"/>
      <c r="AO197" s="814">
        <f t="shared" si="299"/>
        <v>0</v>
      </c>
      <c r="AP197" s="815"/>
      <c r="AQ197" s="814">
        <f t="shared" si="300"/>
        <v>0</v>
      </c>
      <c r="AR197" s="815"/>
      <c r="AS197" s="814">
        <f t="shared" si="301"/>
        <v>0</v>
      </c>
      <c r="AT197" s="815"/>
      <c r="AU197" s="814">
        <f t="shared" si="302"/>
        <v>0</v>
      </c>
      <c r="AV197" s="815"/>
      <c r="AW197" s="814">
        <f t="shared" si="303"/>
        <v>0</v>
      </c>
      <c r="AX197" s="815"/>
      <c r="AY197" s="296">
        <f t="shared" si="304"/>
        <v>0</v>
      </c>
      <c r="AZ197" s="820"/>
      <c r="BA197" s="821"/>
      <c r="BB197" s="820"/>
      <c r="BC197" s="821"/>
      <c r="BD197" s="820"/>
      <c r="BE197" s="821"/>
      <c r="BF197" s="820"/>
      <c r="BG197" s="821"/>
      <c r="BH197" s="820"/>
      <c r="BI197" s="821"/>
      <c r="BJ197" s="364"/>
      <c r="BK197" s="849"/>
      <c r="BL197" s="850"/>
      <c r="BM197" s="849"/>
      <c r="BN197" s="850"/>
      <c r="BO197" s="849"/>
      <c r="BP197" s="850"/>
      <c r="BQ197" s="849"/>
      <c r="BR197" s="850"/>
      <c r="BS197" s="849"/>
      <c r="BT197" s="850"/>
      <c r="BU197" s="365"/>
      <c r="BV197" s="339">
        <f t="shared" si="293"/>
        <v>0</v>
      </c>
      <c r="BW197" s="339">
        <f t="shared" si="294"/>
        <v>0</v>
      </c>
      <c r="BX197" s="339">
        <f t="shared" si="295"/>
        <v>0</v>
      </c>
      <c r="BY197" s="339">
        <f t="shared" si="296"/>
        <v>0</v>
      </c>
      <c r="BZ197" s="339">
        <f t="shared" si="297"/>
        <v>0</v>
      </c>
      <c r="CA197" s="327">
        <f t="shared" si="298"/>
        <v>0</v>
      </c>
    </row>
    <row r="198" spans="1:79" ht="15" customHeight="1">
      <c r="C198" s="144"/>
      <c r="D198" s="70"/>
      <c r="E198" s="48"/>
      <c r="F198" s="48"/>
      <c r="G198" s="48"/>
      <c r="H198" s="48"/>
      <c r="I198" s="48"/>
      <c r="J198" s="48"/>
      <c r="K198" s="48"/>
      <c r="L198" s="48"/>
      <c r="M198" s="48"/>
      <c r="N198" s="48"/>
      <c r="O198" s="648" t="s">
        <v>185</v>
      </c>
      <c r="P198" s="649"/>
      <c r="Q198" s="649"/>
      <c r="R198" s="650"/>
      <c r="S198" s="614"/>
      <c r="T198" s="615"/>
      <c r="U198" s="614"/>
      <c r="V198" s="615"/>
      <c r="W198" s="614"/>
      <c r="X198" s="615"/>
      <c r="Y198" s="614"/>
      <c r="Z198" s="615"/>
      <c r="AA198" s="614"/>
      <c r="AB198" s="615"/>
      <c r="AC198" s="149"/>
      <c r="AD198" s="614"/>
      <c r="AE198" s="615"/>
      <c r="AF198" s="614"/>
      <c r="AG198" s="615"/>
      <c r="AH198" s="614"/>
      <c r="AI198" s="615"/>
      <c r="AJ198" s="614"/>
      <c r="AK198" s="615"/>
      <c r="AL198" s="614"/>
      <c r="AM198" s="615"/>
      <c r="AN198" s="149"/>
      <c r="AO198" s="614">
        <f>SUM(AO178:AO197)</f>
        <v>0</v>
      </c>
      <c r="AP198" s="615"/>
      <c r="AQ198" s="614">
        <f>SUM(AQ178:AQ197)</f>
        <v>0</v>
      </c>
      <c r="AR198" s="615"/>
      <c r="AS198" s="614">
        <f>SUM(AS178:AS197)</f>
        <v>0</v>
      </c>
      <c r="AT198" s="615"/>
      <c r="AU198" s="614">
        <f>SUM(AU178:AU197)</f>
        <v>0</v>
      </c>
      <c r="AV198" s="615"/>
      <c r="AW198" s="614">
        <f>SUM(AW178:AW197)</f>
        <v>0</v>
      </c>
      <c r="AX198" s="615"/>
      <c r="AY198" s="149">
        <f>SUM(AO198:AX198)</f>
        <v>0</v>
      </c>
      <c r="AZ198" s="614"/>
      <c r="BA198" s="615"/>
      <c r="BB198" s="614"/>
      <c r="BC198" s="615"/>
      <c r="BD198" s="614"/>
      <c r="BE198" s="615"/>
      <c r="BF198" s="614"/>
      <c r="BG198" s="615"/>
      <c r="BH198" s="614"/>
      <c r="BI198" s="615"/>
      <c r="BJ198" s="149"/>
      <c r="BK198" s="614"/>
      <c r="BL198" s="615"/>
      <c r="BM198" s="614"/>
      <c r="BN198" s="615"/>
      <c r="BO198" s="614"/>
      <c r="BP198" s="615"/>
      <c r="BQ198" s="614"/>
      <c r="BR198" s="615"/>
      <c r="BS198" s="614"/>
      <c r="BT198" s="615"/>
      <c r="BU198" s="149"/>
      <c r="BV198" s="340">
        <f t="shared" ref="BV198:BZ198" si="305">SUM(BV178:BV197)</f>
        <v>0</v>
      </c>
      <c r="BW198" s="340">
        <f t="shared" si="305"/>
        <v>0</v>
      </c>
      <c r="BX198" s="340">
        <f t="shared" si="305"/>
        <v>0</v>
      </c>
      <c r="BY198" s="340">
        <f t="shared" si="305"/>
        <v>0</v>
      </c>
      <c r="BZ198" s="340">
        <f t="shared" si="305"/>
        <v>0</v>
      </c>
      <c r="CA198" s="340">
        <f t="shared" si="298"/>
        <v>0</v>
      </c>
    </row>
    <row r="199" spans="1:79" s="101" customFormat="1" ht="26.25" customHeight="1">
      <c r="A199" s="162">
        <v>2000</v>
      </c>
      <c r="B199" s="162"/>
      <c r="C199" s="831" t="str">
        <f>CONCATENATE(AZ8," Travel")</f>
        <v>Dept #4 Travel</v>
      </c>
      <c r="D199" s="832"/>
      <c r="E199" s="656" t="s">
        <v>221</v>
      </c>
      <c r="F199" s="656"/>
      <c r="G199" s="656"/>
      <c r="H199" s="656"/>
      <c r="I199" s="656"/>
      <c r="J199" s="656"/>
      <c r="K199" s="656"/>
      <c r="L199" s="656"/>
      <c r="M199" s="656"/>
      <c r="N199" s="656"/>
      <c r="O199" s="110"/>
      <c r="P199" s="110"/>
      <c r="Q199" s="110"/>
      <c r="R199" s="164"/>
      <c r="S199" s="170"/>
      <c r="T199" s="255"/>
      <c r="U199" s="170"/>
      <c r="V199" s="255"/>
      <c r="W199" s="170"/>
      <c r="X199" s="255"/>
      <c r="Y199" s="170"/>
      <c r="Z199" s="255"/>
      <c r="AA199" s="170"/>
      <c r="AB199" s="255"/>
      <c r="AC199" s="140"/>
      <c r="AD199" s="170"/>
      <c r="AE199" s="255"/>
      <c r="AF199" s="170"/>
      <c r="AG199" s="255"/>
      <c r="AH199" s="170"/>
      <c r="AI199" s="255"/>
      <c r="AJ199" s="170"/>
      <c r="AK199" s="255"/>
      <c r="AL199" s="170"/>
      <c r="AM199" s="255"/>
      <c r="AN199" s="140"/>
      <c r="AO199" s="170"/>
      <c r="AP199" s="255"/>
      <c r="AQ199" s="170"/>
      <c r="AR199" s="255"/>
      <c r="AS199" s="170"/>
      <c r="AT199" s="255"/>
      <c r="AU199" s="170"/>
      <c r="AV199" s="255"/>
      <c r="AW199" s="170"/>
      <c r="AX199" s="255"/>
      <c r="AY199" s="140"/>
      <c r="AZ199" s="170"/>
      <c r="BA199" s="255"/>
      <c r="BB199" s="170"/>
      <c r="BC199" s="255"/>
      <c r="BD199" s="170"/>
      <c r="BE199" s="255"/>
      <c r="BF199" s="170"/>
      <c r="BG199" s="255"/>
      <c r="BH199" s="170"/>
      <c r="BI199" s="255"/>
      <c r="BJ199" s="140"/>
      <c r="BK199" s="170"/>
      <c r="BL199" s="255"/>
      <c r="BM199" s="170"/>
      <c r="BN199" s="255"/>
      <c r="BO199" s="170"/>
      <c r="BP199" s="255"/>
      <c r="BQ199" s="170"/>
      <c r="BR199" s="255"/>
      <c r="BS199" s="170"/>
      <c r="BT199" s="255"/>
      <c r="BU199" s="140"/>
      <c r="BV199" s="208"/>
      <c r="BW199" s="208"/>
      <c r="BX199" s="208"/>
      <c r="BY199" s="208"/>
      <c r="BZ199" s="208"/>
      <c r="CA199" s="361"/>
    </row>
    <row r="200" spans="1:79" s="51" customFormat="1" ht="34.5" customHeight="1">
      <c r="A200" s="162"/>
      <c r="B200" s="78"/>
      <c r="C200" s="131" t="s">
        <v>53</v>
      </c>
      <c r="D200" s="79" t="s">
        <v>184</v>
      </c>
      <c r="E200" s="47" t="str">
        <f>AZ9</f>
        <v>Year 1</v>
      </c>
      <c r="F200" s="83" t="str">
        <f>BB9</f>
        <v>Year 2</v>
      </c>
      <c r="G200" s="83" t="str">
        <f>BD9</f>
        <v>Year 3</v>
      </c>
      <c r="H200" s="83" t="str">
        <f>BF9</f>
        <v>Year 4</v>
      </c>
      <c r="I200" s="83" t="str">
        <f>BH9</f>
        <v>Year 5</v>
      </c>
      <c r="J200" s="83"/>
      <c r="K200" s="83"/>
      <c r="L200" s="83"/>
      <c r="M200" s="83"/>
      <c r="N200" s="83"/>
      <c r="O200" s="81" t="s">
        <v>376</v>
      </c>
      <c r="P200" s="81" t="s">
        <v>377</v>
      </c>
      <c r="Q200" s="81" t="s">
        <v>76</v>
      </c>
      <c r="R200" s="81" t="s">
        <v>355</v>
      </c>
      <c r="S200" s="170"/>
      <c r="T200" s="139"/>
      <c r="U200" s="171"/>
      <c r="V200" s="139"/>
      <c r="W200" s="171"/>
      <c r="X200" s="139"/>
      <c r="Y200" s="171"/>
      <c r="Z200" s="139"/>
      <c r="AA200" s="171"/>
      <c r="AB200" s="139"/>
      <c r="AC200" s="140"/>
      <c r="AD200" s="170"/>
      <c r="AE200" s="139"/>
      <c r="AF200" s="171"/>
      <c r="AG200" s="139"/>
      <c r="AH200" s="171"/>
      <c r="AI200" s="139"/>
      <c r="AJ200" s="171"/>
      <c r="AK200" s="139"/>
      <c r="AL200" s="171"/>
      <c r="AM200" s="139"/>
      <c r="AN200" s="140"/>
      <c r="AO200" s="170"/>
      <c r="AP200" s="139"/>
      <c r="AQ200" s="171"/>
      <c r="AR200" s="139"/>
      <c r="AS200" s="171"/>
      <c r="AT200" s="139"/>
      <c r="AU200" s="171"/>
      <c r="AV200" s="139"/>
      <c r="AW200" s="171"/>
      <c r="AX200" s="139"/>
      <c r="AY200" s="140"/>
      <c r="AZ200" s="170"/>
      <c r="BA200" s="139"/>
      <c r="BB200" s="171"/>
      <c r="BC200" s="139"/>
      <c r="BD200" s="171"/>
      <c r="BE200" s="139"/>
      <c r="BF200" s="171"/>
      <c r="BG200" s="139"/>
      <c r="BH200" s="171"/>
      <c r="BI200" s="139"/>
      <c r="BJ200" s="140"/>
      <c r="BK200" s="170"/>
      <c r="BL200" s="139"/>
      <c r="BM200" s="171"/>
      <c r="BN200" s="139"/>
      <c r="BO200" s="171"/>
      <c r="BP200" s="139"/>
      <c r="BQ200" s="171"/>
      <c r="BR200" s="139"/>
      <c r="BS200" s="171"/>
      <c r="BT200" s="139"/>
      <c r="BU200" s="140"/>
      <c r="BV200" s="287"/>
      <c r="BW200" s="287"/>
      <c r="BX200" s="287"/>
      <c r="BY200" s="287"/>
      <c r="BZ200" s="287"/>
      <c r="CA200" s="287"/>
    </row>
    <row r="201" spans="1:79" s="51" customFormat="1" ht="15" customHeight="1">
      <c r="A201" s="78"/>
      <c r="B201" s="78"/>
      <c r="C201" s="77" t="s">
        <v>353</v>
      </c>
      <c r="D201" s="700" t="s">
        <v>378</v>
      </c>
      <c r="E201" s="72"/>
      <c r="F201" s="72"/>
      <c r="G201" s="72"/>
      <c r="H201" s="72"/>
      <c r="I201" s="72"/>
      <c r="J201" s="72"/>
      <c r="K201" s="72"/>
      <c r="L201" s="72"/>
      <c r="M201" s="72"/>
      <c r="N201" s="72"/>
      <c r="O201" s="616"/>
      <c r="P201" s="72"/>
      <c r="Q201" s="146"/>
      <c r="R201" s="70">
        <f t="shared" ref="R201:R220" si="306">VLOOKUP(C201,TravelIncrease,2,0)</f>
        <v>1.1000000000000001</v>
      </c>
      <c r="S201" s="847"/>
      <c r="T201" s="848"/>
      <c r="U201" s="847"/>
      <c r="V201" s="848"/>
      <c r="W201" s="847"/>
      <c r="X201" s="848"/>
      <c r="Y201" s="847"/>
      <c r="Z201" s="848"/>
      <c r="AA201" s="847"/>
      <c r="AB201" s="848"/>
      <c r="AC201" s="373"/>
      <c r="AD201" s="804"/>
      <c r="AE201" s="805"/>
      <c r="AF201" s="804"/>
      <c r="AG201" s="805"/>
      <c r="AH201" s="804"/>
      <c r="AI201" s="805"/>
      <c r="AJ201" s="804"/>
      <c r="AK201" s="805"/>
      <c r="AL201" s="804"/>
      <c r="AM201" s="805"/>
      <c r="AN201" s="362"/>
      <c r="AO201" s="812"/>
      <c r="AP201" s="813"/>
      <c r="AQ201" s="812"/>
      <c r="AR201" s="813"/>
      <c r="AS201" s="812"/>
      <c r="AT201" s="813"/>
      <c r="AU201" s="812"/>
      <c r="AV201" s="813"/>
      <c r="AW201" s="812"/>
      <c r="AX201" s="813"/>
      <c r="AY201" s="363"/>
      <c r="AZ201" s="783">
        <f>$E201*$P201*$Q201</f>
        <v>0</v>
      </c>
      <c r="BA201" s="784"/>
      <c r="BB201" s="783">
        <f>$F201*$P201*$Q201*$R201</f>
        <v>0</v>
      </c>
      <c r="BC201" s="784"/>
      <c r="BD201" s="783">
        <f t="shared" ref="BD201:BD220" si="307">$G201*$P201*Q201*($R201^2)</f>
        <v>0</v>
      </c>
      <c r="BE201" s="784"/>
      <c r="BF201" s="783">
        <f>$H201*$P201*$Q201*($R201^3)</f>
        <v>0</v>
      </c>
      <c r="BG201" s="784"/>
      <c r="BH201" s="783">
        <f>$I201*$P201*$Q201*($R201^4)</f>
        <v>0</v>
      </c>
      <c r="BI201" s="784"/>
      <c r="BJ201" s="299">
        <f>SUM(AZ201+BB201+BD201+BF201+BH201)</f>
        <v>0</v>
      </c>
      <c r="BK201" s="849"/>
      <c r="BL201" s="850"/>
      <c r="BM201" s="849"/>
      <c r="BN201" s="850"/>
      <c r="BO201" s="849"/>
      <c r="BP201" s="850"/>
      <c r="BQ201" s="849"/>
      <c r="BR201" s="850"/>
      <c r="BS201" s="849"/>
      <c r="BT201" s="850"/>
      <c r="BU201" s="365"/>
      <c r="BV201" s="374">
        <f t="shared" ref="BV201:BV220" si="308">AZ201</f>
        <v>0</v>
      </c>
      <c r="BW201" s="374">
        <f t="shared" ref="BW201:BW220" si="309">BB201</f>
        <v>0</v>
      </c>
      <c r="BX201" s="374">
        <f t="shared" ref="BX201:BX220" si="310">BD201</f>
        <v>0</v>
      </c>
      <c r="BY201" s="374">
        <f t="shared" ref="BY201:BY220" si="311">BF201</f>
        <v>0</v>
      </c>
      <c r="BZ201" s="374">
        <f t="shared" ref="BZ201:BZ220" si="312">BH201</f>
        <v>0</v>
      </c>
      <c r="CA201" s="327">
        <f t="shared" ref="CA201:CA221" si="313">SUM(BV201:BZ201)</f>
        <v>0</v>
      </c>
    </row>
    <row r="202" spans="1:79" s="51" customFormat="1" ht="15" customHeight="1">
      <c r="A202" s="78"/>
      <c r="B202" s="78"/>
      <c r="C202" s="77" t="s">
        <v>264</v>
      </c>
      <c r="D202" s="700"/>
      <c r="E202" s="72"/>
      <c r="F202" s="72"/>
      <c r="G202" s="72"/>
      <c r="H202" s="72"/>
      <c r="I202" s="72"/>
      <c r="J202" s="72"/>
      <c r="K202" s="72"/>
      <c r="L202" s="72"/>
      <c r="M202" s="72"/>
      <c r="N202" s="72"/>
      <c r="O202" s="616"/>
      <c r="P202" s="72"/>
      <c r="Q202" s="146"/>
      <c r="R202" s="70">
        <f t="shared" si="306"/>
        <v>1</v>
      </c>
      <c r="S202" s="847"/>
      <c r="T202" s="848"/>
      <c r="U202" s="847"/>
      <c r="V202" s="848"/>
      <c r="W202" s="847"/>
      <c r="X202" s="848"/>
      <c r="Y202" s="847"/>
      <c r="Z202" s="848"/>
      <c r="AA202" s="847"/>
      <c r="AB202" s="848"/>
      <c r="AC202" s="373"/>
      <c r="AD202" s="804"/>
      <c r="AE202" s="805"/>
      <c r="AF202" s="804"/>
      <c r="AG202" s="805"/>
      <c r="AH202" s="804"/>
      <c r="AI202" s="805"/>
      <c r="AJ202" s="804"/>
      <c r="AK202" s="805"/>
      <c r="AL202" s="804"/>
      <c r="AM202" s="805"/>
      <c r="AN202" s="362"/>
      <c r="AO202" s="812"/>
      <c r="AP202" s="813"/>
      <c r="AQ202" s="812"/>
      <c r="AR202" s="813"/>
      <c r="AS202" s="812"/>
      <c r="AT202" s="813"/>
      <c r="AU202" s="812"/>
      <c r="AV202" s="813"/>
      <c r="AW202" s="812"/>
      <c r="AX202" s="813"/>
      <c r="AY202" s="363"/>
      <c r="AZ202" s="783">
        <f t="shared" ref="AZ202:AZ220" si="314">$E202*$P202*$Q202</f>
        <v>0</v>
      </c>
      <c r="BA202" s="784"/>
      <c r="BB202" s="783">
        <f t="shared" ref="BB202:BB220" si="315">$F202*$P202*$Q202*$R202</f>
        <v>0</v>
      </c>
      <c r="BC202" s="784"/>
      <c r="BD202" s="783">
        <f t="shared" si="307"/>
        <v>0</v>
      </c>
      <c r="BE202" s="784"/>
      <c r="BF202" s="783">
        <f t="shared" ref="BF202:BF220" si="316">$H202*$P202*$Q202*($R202^3)</f>
        <v>0</v>
      </c>
      <c r="BG202" s="784"/>
      <c r="BH202" s="783">
        <f t="shared" ref="BH202:BH220" si="317">$I202*$P202*$Q202*($R202^4)</f>
        <v>0</v>
      </c>
      <c r="BI202" s="784"/>
      <c r="BJ202" s="299">
        <f t="shared" ref="BJ202:BJ220" si="318">SUM(AZ202+BB202+BD202+BF202+BH202)</f>
        <v>0</v>
      </c>
      <c r="BK202" s="849"/>
      <c r="BL202" s="850"/>
      <c r="BM202" s="849"/>
      <c r="BN202" s="850"/>
      <c r="BO202" s="849"/>
      <c r="BP202" s="850"/>
      <c r="BQ202" s="849"/>
      <c r="BR202" s="850"/>
      <c r="BS202" s="849"/>
      <c r="BT202" s="850"/>
      <c r="BU202" s="365"/>
      <c r="BV202" s="374">
        <f t="shared" si="308"/>
        <v>0</v>
      </c>
      <c r="BW202" s="374">
        <f t="shared" si="309"/>
        <v>0</v>
      </c>
      <c r="BX202" s="374">
        <f t="shared" si="310"/>
        <v>0</v>
      </c>
      <c r="BY202" s="374">
        <f t="shared" si="311"/>
        <v>0</v>
      </c>
      <c r="BZ202" s="374">
        <f t="shared" si="312"/>
        <v>0</v>
      </c>
      <c r="CA202" s="327">
        <f t="shared" si="313"/>
        <v>0</v>
      </c>
    </row>
    <row r="203" spans="1:79" s="51" customFormat="1" ht="15" customHeight="1">
      <c r="A203" s="78"/>
      <c r="B203" s="78"/>
      <c r="C203" s="77" t="s">
        <v>28</v>
      </c>
      <c r="D203" s="700"/>
      <c r="E203" s="72"/>
      <c r="F203" s="72"/>
      <c r="G203" s="72"/>
      <c r="H203" s="72"/>
      <c r="I203" s="72"/>
      <c r="J203" s="72"/>
      <c r="K203" s="72"/>
      <c r="L203" s="72"/>
      <c r="M203" s="72"/>
      <c r="N203" s="72"/>
      <c r="O203" s="616"/>
      <c r="P203" s="72"/>
      <c r="Q203" s="146"/>
      <c r="R203" s="70">
        <f t="shared" si="306"/>
        <v>1</v>
      </c>
      <c r="S203" s="847"/>
      <c r="T203" s="848"/>
      <c r="U203" s="847"/>
      <c r="V203" s="848"/>
      <c r="W203" s="847"/>
      <c r="X203" s="848"/>
      <c r="Y203" s="847"/>
      <c r="Z203" s="848"/>
      <c r="AA203" s="847"/>
      <c r="AB203" s="848"/>
      <c r="AC203" s="373"/>
      <c r="AD203" s="804"/>
      <c r="AE203" s="805"/>
      <c r="AF203" s="804"/>
      <c r="AG203" s="805"/>
      <c r="AH203" s="804"/>
      <c r="AI203" s="805"/>
      <c r="AJ203" s="804"/>
      <c r="AK203" s="805"/>
      <c r="AL203" s="804"/>
      <c r="AM203" s="805"/>
      <c r="AN203" s="362"/>
      <c r="AO203" s="812"/>
      <c r="AP203" s="813"/>
      <c r="AQ203" s="812"/>
      <c r="AR203" s="813"/>
      <c r="AS203" s="812"/>
      <c r="AT203" s="813"/>
      <c r="AU203" s="812"/>
      <c r="AV203" s="813"/>
      <c r="AW203" s="812"/>
      <c r="AX203" s="813"/>
      <c r="AY203" s="363"/>
      <c r="AZ203" s="783">
        <f t="shared" si="314"/>
        <v>0</v>
      </c>
      <c r="BA203" s="784"/>
      <c r="BB203" s="783">
        <f t="shared" si="315"/>
        <v>0</v>
      </c>
      <c r="BC203" s="784"/>
      <c r="BD203" s="783">
        <f t="shared" si="307"/>
        <v>0</v>
      </c>
      <c r="BE203" s="784"/>
      <c r="BF203" s="783">
        <f t="shared" si="316"/>
        <v>0</v>
      </c>
      <c r="BG203" s="784"/>
      <c r="BH203" s="783">
        <f t="shared" si="317"/>
        <v>0</v>
      </c>
      <c r="BI203" s="784"/>
      <c r="BJ203" s="299">
        <f t="shared" si="318"/>
        <v>0</v>
      </c>
      <c r="BK203" s="849"/>
      <c r="BL203" s="850"/>
      <c r="BM203" s="849"/>
      <c r="BN203" s="850"/>
      <c r="BO203" s="849"/>
      <c r="BP203" s="850"/>
      <c r="BQ203" s="849"/>
      <c r="BR203" s="850"/>
      <c r="BS203" s="849"/>
      <c r="BT203" s="850"/>
      <c r="BU203" s="365"/>
      <c r="BV203" s="374">
        <f t="shared" si="308"/>
        <v>0</v>
      </c>
      <c r="BW203" s="374">
        <f t="shared" si="309"/>
        <v>0</v>
      </c>
      <c r="BX203" s="374">
        <f t="shared" si="310"/>
        <v>0</v>
      </c>
      <c r="BY203" s="374">
        <f t="shared" si="311"/>
        <v>0</v>
      </c>
      <c r="BZ203" s="374">
        <f t="shared" si="312"/>
        <v>0</v>
      </c>
      <c r="CA203" s="327">
        <f t="shared" si="313"/>
        <v>0</v>
      </c>
    </row>
    <row r="204" spans="1:79" s="51" customFormat="1" ht="15" customHeight="1">
      <c r="A204" s="78"/>
      <c r="B204" s="78"/>
      <c r="C204" s="77" t="s">
        <v>54</v>
      </c>
      <c r="D204" s="700"/>
      <c r="E204" s="72"/>
      <c r="F204" s="72"/>
      <c r="G204" s="72"/>
      <c r="H204" s="72"/>
      <c r="I204" s="72"/>
      <c r="J204" s="72"/>
      <c r="K204" s="72"/>
      <c r="L204" s="72"/>
      <c r="M204" s="72"/>
      <c r="N204" s="72"/>
      <c r="O204" s="616"/>
      <c r="P204" s="72"/>
      <c r="Q204" s="146"/>
      <c r="R204" s="70">
        <f t="shared" si="306"/>
        <v>1.1000000000000001</v>
      </c>
      <c r="S204" s="847"/>
      <c r="T204" s="848"/>
      <c r="U204" s="847"/>
      <c r="V204" s="848"/>
      <c r="W204" s="847"/>
      <c r="X204" s="848"/>
      <c r="Y204" s="847"/>
      <c r="Z204" s="848"/>
      <c r="AA204" s="847"/>
      <c r="AB204" s="848"/>
      <c r="AC204" s="373"/>
      <c r="AD204" s="804"/>
      <c r="AE204" s="805"/>
      <c r="AF204" s="804"/>
      <c r="AG204" s="805"/>
      <c r="AH204" s="804"/>
      <c r="AI204" s="805"/>
      <c r="AJ204" s="804"/>
      <c r="AK204" s="805"/>
      <c r="AL204" s="804"/>
      <c r="AM204" s="805"/>
      <c r="AN204" s="362"/>
      <c r="AO204" s="812"/>
      <c r="AP204" s="813"/>
      <c r="AQ204" s="812"/>
      <c r="AR204" s="813"/>
      <c r="AS204" s="812"/>
      <c r="AT204" s="813"/>
      <c r="AU204" s="812"/>
      <c r="AV204" s="813"/>
      <c r="AW204" s="812"/>
      <c r="AX204" s="813"/>
      <c r="AY204" s="363"/>
      <c r="AZ204" s="783">
        <f t="shared" si="314"/>
        <v>0</v>
      </c>
      <c r="BA204" s="784"/>
      <c r="BB204" s="783">
        <f t="shared" si="315"/>
        <v>0</v>
      </c>
      <c r="BC204" s="784"/>
      <c r="BD204" s="783">
        <f t="shared" si="307"/>
        <v>0</v>
      </c>
      <c r="BE204" s="784"/>
      <c r="BF204" s="783">
        <f t="shared" si="316"/>
        <v>0</v>
      </c>
      <c r="BG204" s="784"/>
      <c r="BH204" s="783">
        <f t="shared" si="317"/>
        <v>0</v>
      </c>
      <c r="BI204" s="784"/>
      <c r="BJ204" s="299">
        <f t="shared" si="318"/>
        <v>0</v>
      </c>
      <c r="BK204" s="849"/>
      <c r="BL204" s="850"/>
      <c r="BM204" s="849"/>
      <c r="BN204" s="850"/>
      <c r="BO204" s="849"/>
      <c r="BP204" s="850"/>
      <c r="BQ204" s="849"/>
      <c r="BR204" s="850"/>
      <c r="BS204" s="849"/>
      <c r="BT204" s="850"/>
      <c r="BU204" s="365"/>
      <c r="BV204" s="374">
        <f t="shared" si="308"/>
        <v>0</v>
      </c>
      <c r="BW204" s="374">
        <f t="shared" si="309"/>
        <v>0</v>
      </c>
      <c r="BX204" s="374">
        <f t="shared" si="310"/>
        <v>0</v>
      </c>
      <c r="BY204" s="374">
        <f t="shared" si="311"/>
        <v>0</v>
      </c>
      <c r="BZ204" s="374">
        <f t="shared" si="312"/>
        <v>0</v>
      </c>
      <c r="CA204" s="327">
        <f t="shared" si="313"/>
        <v>0</v>
      </c>
    </row>
    <row r="205" spans="1:79" s="51" customFormat="1" ht="15" customHeight="1">
      <c r="A205" s="78"/>
      <c r="B205" s="78"/>
      <c r="C205" s="77" t="s">
        <v>353</v>
      </c>
      <c r="D205" s="700" t="s">
        <v>378</v>
      </c>
      <c r="E205" s="72"/>
      <c r="F205" s="72"/>
      <c r="G205" s="72"/>
      <c r="H205" s="72"/>
      <c r="I205" s="72"/>
      <c r="J205" s="72"/>
      <c r="K205" s="72"/>
      <c r="L205" s="72"/>
      <c r="M205" s="72"/>
      <c r="N205" s="72"/>
      <c r="O205" s="616"/>
      <c r="P205" s="72"/>
      <c r="Q205" s="146"/>
      <c r="R205" s="70">
        <f t="shared" si="306"/>
        <v>1.1000000000000001</v>
      </c>
      <c r="S205" s="847"/>
      <c r="T205" s="848"/>
      <c r="U205" s="847"/>
      <c r="V205" s="848"/>
      <c r="W205" s="847"/>
      <c r="X205" s="848"/>
      <c r="Y205" s="847"/>
      <c r="Z205" s="848"/>
      <c r="AA205" s="847"/>
      <c r="AB205" s="848"/>
      <c r="AC205" s="373"/>
      <c r="AD205" s="804"/>
      <c r="AE205" s="805"/>
      <c r="AF205" s="804"/>
      <c r="AG205" s="805"/>
      <c r="AH205" s="804"/>
      <c r="AI205" s="805"/>
      <c r="AJ205" s="804"/>
      <c r="AK205" s="805"/>
      <c r="AL205" s="804"/>
      <c r="AM205" s="805"/>
      <c r="AN205" s="362"/>
      <c r="AO205" s="812"/>
      <c r="AP205" s="813"/>
      <c r="AQ205" s="812"/>
      <c r="AR205" s="813"/>
      <c r="AS205" s="812"/>
      <c r="AT205" s="813"/>
      <c r="AU205" s="812"/>
      <c r="AV205" s="813"/>
      <c r="AW205" s="812"/>
      <c r="AX205" s="813"/>
      <c r="AY205" s="363"/>
      <c r="AZ205" s="783">
        <f t="shared" si="314"/>
        <v>0</v>
      </c>
      <c r="BA205" s="784"/>
      <c r="BB205" s="783">
        <f t="shared" si="315"/>
        <v>0</v>
      </c>
      <c r="BC205" s="784"/>
      <c r="BD205" s="783">
        <f t="shared" si="307"/>
        <v>0</v>
      </c>
      <c r="BE205" s="784"/>
      <c r="BF205" s="783">
        <f t="shared" si="316"/>
        <v>0</v>
      </c>
      <c r="BG205" s="784"/>
      <c r="BH205" s="783">
        <f t="shared" si="317"/>
        <v>0</v>
      </c>
      <c r="BI205" s="784"/>
      <c r="BJ205" s="299">
        <f t="shared" si="318"/>
        <v>0</v>
      </c>
      <c r="BK205" s="849"/>
      <c r="BL205" s="850"/>
      <c r="BM205" s="849"/>
      <c r="BN205" s="850"/>
      <c r="BO205" s="849"/>
      <c r="BP205" s="850"/>
      <c r="BQ205" s="849"/>
      <c r="BR205" s="850"/>
      <c r="BS205" s="849"/>
      <c r="BT205" s="850"/>
      <c r="BU205" s="365"/>
      <c r="BV205" s="374">
        <f t="shared" si="308"/>
        <v>0</v>
      </c>
      <c r="BW205" s="374">
        <f t="shared" si="309"/>
        <v>0</v>
      </c>
      <c r="BX205" s="374">
        <f t="shared" si="310"/>
        <v>0</v>
      </c>
      <c r="BY205" s="374">
        <f t="shared" si="311"/>
        <v>0</v>
      </c>
      <c r="BZ205" s="374">
        <f t="shared" si="312"/>
        <v>0</v>
      </c>
      <c r="CA205" s="327">
        <f t="shared" si="313"/>
        <v>0</v>
      </c>
    </row>
    <row r="206" spans="1:79" s="51" customFormat="1" ht="15" customHeight="1">
      <c r="A206" s="78"/>
      <c r="B206" s="78"/>
      <c r="C206" s="77" t="s">
        <v>264</v>
      </c>
      <c r="D206" s="700"/>
      <c r="E206" s="72"/>
      <c r="F206" s="72"/>
      <c r="G206" s="72"/>
      <c r="H206" s="72"/>
      <c r="I206" s="72"/>
      <c r="J206" s="72"/>
      <c r="K206" s="72"/>
      <c r="L206" s="72"/>
      <c r="M206" s="72"/>
      <c r="N206" s="72"/>
      <c r="O206" s="616"/>
      <c r="P206" s="72"/>
      <c r="Q206" s="146"/>
      <c r="R206" s="70">
        <f t="shared" si="306"/>
        <v>1</v>
      </c>
      <c r="S206" s="847"/>
      <c r="T206" s="848"/>
      <c r="U206" s="847"/>
      <c r="V206" s="848"/>
      <c r="W206" s="847"/>
      <c r="X206" s="848"/>
      <c r="Y206" s="847"/>
      <c r="Z206" s="848"/>
      <c r="AA206" s="847"/>
      <c r="AB206" s="848"/>
      <c r="AC206" s="373"/>
      <c r="AD206" s="804"/>
      <c r="AE206" s="805"/>
      <c r="AF206" s="804"/>
      <c r="AG206" s="805"/>
      <c r="AH206" s="804"/>
      <c r="AI206" s="805"/>
      <c r="AJ206" s="804"/>
      <c r="AK206" s="805"/>
      <c r="AL206" s="804"/>
      <c r="AM206" s="805"/>
      <c r="AN206" s="362"/>
      <c r="AO206" s="812"/>
      <c r="AP206" s="813"/>
      <c r="AQ206" s="812"/>
      <c r="AR206" s="813"/>
      <c r="AS206" s="812"/>
      <c r="AT206" s="813"/>
      <c r="AU206" s="812"/>
      <c r="AV206" s="813"/>
      <c r="AW206" s="812"/>
      <c r="AX206" s="813"/>
      <c r="AY206" s="363"/>
      <c r="AZ206" s="783">
        <f t="shared" si="314"/>
        <v>0</v>
      </c>
      <c r="BA206" s="784"/>
      <c r="BB206" s="783">
        <f t="shared" si="315"/>
        <v>0</v>
      </c>
      <c r="BC206" s="784"/>
      <c r="BD206" s="783">
        <f t="shared" si="307"/>
        <v>0</v>
      </c>
      <c r="BE206" s="784"/>
      <c r="BF206" s="783">
        <f t="shared" si="316"/>
        <v>0</v>
      </c>
      <c r="BG206" s="784"/>
      <c r="BH206" s="783">
        <f t="shared" si="317"/>
        <v>0</v>
      </c>
      <c r="BI206" s="784"/>
      <c r="BJ206" s="299">
        <f t="shared" si="318"/>
        <v>0</v>
      </c>
      <c r="BK206" s="849"/>
      <c r="BL206" s="850"/>
      <c r="BM206" s="849"/>
      <c r="BN206" s="850"/>
      <c r="BO206" s="849"/>
      <c r="BP206" s="850"/>
      <c r="BQ206" s="849"/>
      <c r="BR206" s="850"/>
      <c r="BS206" s="849"/>
      <c r="BT206" s="850"/>
      <c r="BU206" s="365"/>
      <c r="BV206" s="374">
        <f t="shared" si="308"/>
        <v>0</v>
      </c>
      <c r="BW206" s="374">
        <f t="shared" si="309"/>
        <v>0</v>
      </c>
      <c r="BX206" s="374">
        <f t="shared" si="310"/>
        <v>0</v>
      </c>
      <c r="BY206" s="374">
        <f t="shared" si="311"/>
        <v>0</v>
      </c>
      <c r="BZ206" s="374">
        <f t="shared" si="312"/>
        <v>0</v>
      </c>
      <c r="CA206" s="327">
        <f t="shared" si="313"/>
        <v>0</v>
      </c>
    </row>
    <row r="207" spans="1:79" s="51" customFormat="1" ht="15" customHeight="1">
      <c r="A207" s="78"/>
      <c r="B207" s="78"/>
      <c r="C207" s="77" t="s">
        <v>28</v>
      </c>
      <c r="D207" s="700"/>
      <c r="E207" s="72"/>
      <c r="F207" s="72"/>
      <c r="G207" s="72"/>
      <c r="H207" s="72"/>
      <c r="I207" s="72"/>
      <c r="J207" s="72"/>
      <c r="K207" s="72"/>
      <c r="L207" s="72"/>
      <c r="M207" s="72"/>
      <c r="N207" s="72"/>
      <c r="O207" s="616"/>
      <c r="P207" s="72"/>
      <c r="Q207" s="146"/>
      <c r="R207" s="70">
        <f t="shared" si="306"/>
        <v>1</v>
      </c>
      <c r="S207" s="847"/>
      <c r="T207" s="848"/>
      <c r="U207" s="847"/>
      <c r="V207" s="848"/>
      <c r="W207" s="847"/>
      <c r="X207" s="848"/>
      <c r="Y207" s="847"/>
      <c r="Z207" s="848"/>
      <c r="AA207" s="847"/>
      <c r="AB207" s="848"/>
      <c r="AC207" s="373"/>
      <c r="AD207" s="804"/>
      <c r="AE207" s="805"/>
      <c r="AF207" s="804"/>
      <c r="AG207" s="805"/>
      <c r="AH207" s="804"/>
      <c r="AI207" s="805"/>
      <c r="AJ207" s="804"/>
      <c r="AK207" s="805"/>
      <c r="AL207" s="804"/>
      <c r="AM207" s="805"/>
      <c r="AN207" s="362"/>
      <c r="AO207" s="812"/>
      <c r="AP207" s="813"/>
      <c r="AQ207" s="812"/>
      <c r="AR207" s="813"/>
      <c r="AS207" s="812"/>
      <c r="AT207" s="813"/>
      <c r="AU207" s="812"/>
      <c r="AV207" s="813"/>
      <c r="AW207" s="812"/>
      <c r="AX207" s="813"/>
      <c r="AY207" s="363"/>
      <c r="AZ207" s="783">
        <f t="shared" si="314"/>
        <v>0</v>
      </c>
      <c r="BA207" s="784"/>
      <c r="BB207" s="783">
        <f t="shared" si="315"/>
        <v>0</v>
      </c>
      <c r="BC207" s="784"/>
      <c r="BD207" s="783">
        <f t="shared" si="307"/>
        <v>0</v>
      </c>
      <c r="BE207" s="784"/>
      <c r="BF207" s="783">
        <f t="shared" si="316"/>
        <v>0</v>
      </c>
      <c r="BG207" s="784"/>
      <c r="BH207" s="783">
        <f t="shared" si="317"/>
        <v>0</v>
      </c>
      <c r="BI207" s="784"/>
      <c r="BJ207" s="299">
        <f t="shared" si="318"/>
        <v>0</v>
      </c>
      <c r="BK207" s="849"/>
      <c r="BL207" s="850"/>
      <c r="BM207" s="849"/>
      <c r="BN207" s="850"/>
      <c r="BO207" s="849"/>
      <c r="BP207" s="850"/>
      <c r="BQ207" s="849"/>
      <c r="BR207" s="850"/>
      <c r="BS207" s="849"/>
      <c r="BT207" s="850"/>
      <c r="BU207" s="365"/>
      <c r="BV207" s="374">
        <f t="shared" si="308"/>
        <v>0</v>
      </c>
      <c r="BW207" s="374">
        <f t="shared" si="309"/>
        <v>0</v>
      </c>
      <c r="BX207" s="374">
        <f t="shared" si="310"/>
        <v>0</v>
      </c>
      <c r="BY207" s="374">
        <f t="shared" si="311"/>
        <v>0</v>
      </c>
      <c r="BZ207" s="374">
        <f t="shared" si="312"/>
        <v>0</v>
      </c>
      <c r="CA207" s="327">
        <f t="shared" si="313"/>
        <v>0</v>
      </c>
    </row>
    <row r="208" spans="1:79" s="51" customFormat="1" ht="15" customHeight="1">
      <c r="A208" s="78"/>
      <c r="B208" s="78"/>
      <c r="C208" s="77" t="s">
        <v>54</v>
      </c>
      <c r="D208" s="700"/>
      <c r="E208" s="72"/>
      <c r="F208" s="72"/>
      <c r="G208" s="72"/>
      <c r="H208" s="72"/>
      <c r="I208" s="72"/>
      <c r="J208" s="72"/>
      <c r="K208" s="72"/>
      <c r="L208" s="72"/>
      <c r="M208" s="72"/>
      <c r="N208" s="72"/>
      <c r="O208" s="616"/>
      <c r="P208" s="72"/>
      <c r="Q208" s="146"/>
      <c r="R208" s="70">
        <f t="shared" si="306"/>
        <v>1.1000000000000001</v>
      </c>
      <c r="S208" s="847"/>
      <c r="T208" s="848"/>
      <c r="U208" s="847"/>
      <c r="V208" s="848"/>
      <c r="W208" s="847"/>
      <c r="X208" s="848"/>
      <c r="Y208" s="847"/>
      <c r="Z208" s="848"/>
      <c r="AA208" s="847"/>
      <c r="AB208" s="848"/>
      <c r="AC208" s="373"/>
      <c r="AD208" s="804"/>
      <c r="AE208" s="805"/>
      <c r="AF208" s="804"/>
      <c r="AG208" s="805"/>
      <c r="AH208" s="804"/>
      <c r="AI208" s="805"/>
      <c r="AJ208" s="804"/>
      <c r="AK208" s="805"/>
      <c r="AL208" s="804"/>
      <c r="AM208" s="805"/>
      <c r="AN208" s="362"/>
      <c r="AO208" s="812"/>
      <c r="AP208" s="813"/>
      <c r="AQ208" s="812"/>
      <c r="AR208" s="813"/>
      <c r="AS208" s="812"/>
      <c r="AT208" s="813"/>
      <c r="AU208" s="812"/>
      <c r="AV208" s="813"/>
      <c r="AW208" s="812"/>
      <c r="AX208" s="813"/>
      <c r="AY208" s="363"/>
      <c r="AZ208" s="783">
        <f t="shared" si="314"/>
        <v>0</v>
      </c>
      <c r="BA208" s="784"/>
      <c r="BB208" s="783">
        <f t="shared" si="315"/>
        <v>0</v>
      </c>
      <c r="BC208" s="784"/>
      <c r="BD208" s="783">
        <f t="shared" si="307"/>
        <v>0</v>
      </c>
      <c r="BE208" s="784"/>
      <c r="BF208" s="783">
        <f t="shared" si="316"/>
        <v>0</v>
      </c>
      <c r="BG208" s="784"/>
      <c r="BH208" s="783">
        <f t="shared" si="317"/>
        <v>0</v>
      </c>
      <c r="BI208" s="784"/>
      <c r="BJ208" s="299">
        <f t="shared" si="318"/>
        <v>0</v>
      </c>
      <c r="BK208" s="849"/>
      <c r="BL208" s="850"/>
      <c r="BM208" s="849"/>
      <c r="BN208" s="850"/>
      <c r="BO208" s="849"/>
      <c r="BP208" s="850"/>
      <c r="BQ208" s="849"/>
      <c r="BR208" s="850"/>
      <c r="BS208" s="849"/>
      <c r="BT208" s="850"/>
      <c r="BU208" s="365"/>
      <c r="BV208" s="374">
        <f t="shared" si="308"/>
        <v>0</v>
      </c>
      <c r="BW208" s="374">
        <f t="shared" si="309"/>
        <v>0</v>
      </c>
      <c r="BX208" s="374">
        <f t="shared" si="310"/>
        <v>0</v>
      </c>
      <c r="BY208" s="374">
        <f t="shared" si="311"/>
        <v>0</v>
      </c>
      <c r="BZ208" s="374">
        <f t="shared" si="312"/>
        <v>0</v>
      </c>
      <c r="CA208" s="327">
        <f t="shared" si="313"/>
        <v>0</v>
      </c>
    </row>
    <row r="209" spans="1:79" s="51" customFormat="1" ht="15" customHeight="1">
      <c r="A209" s="78"/>
      <c r="B209" s="78"/>
      <c r="C209" s="77" t="s">
        <v>353</v>
      </c>
      <c r="D209" s="700" t="s">
        <v>378</v>
      </c>
      <c r="E209" s="72"/>
      <c r="F209" s="72"/>
      <c r="G209" s="72"/>
      <c r="H209" s="72"/>
      <c r="I209" s="72"/>
      <c r="J209" s="72"/>
      <c r="K209" s="72"/>
      <c r="L209" s="72"/>
      <c r="M209" s="72"/>
      <c r="N209" s="72"/>
      <c r="O209" s="616"/>
      <c r="P209" s="72"/>
      <c r="Q209" s="146"/>
      <c r="R209" s="70">
        <f t="shared" si="306"/>
        <v>1.1000000000000001</v>
      </c>
      <c r="S209" s="847"/>
      <c r="T209" s="848"/>
      <c r="U209" s="847"/>
      <c r="V209" s="848"/>
      <c r="W209" s="847"/>
      <c r="X209" s="848"/>
      <c r="Y209" s="847"/>
      <c r="Z209" s="848"/>
      <c r="AA209" s="847"/>
      <c r="AB209" s="848"/>
      <c r="AC209" s="373"/>
      <c r="AD209" s="804"/>
      <c r="AE209" s="805"/>
      <c r="AF209" s="804"/>
      <c r="AG209" s="805"/>
      <c r="AH209" s="804"/>
      <c r="AI209" s="805"/>
      <c r="AJ209" s="804"/>
      <c r="AK209" s="805"/>
      <c r="AL209" s="804"/>
      <c r="AM209" s="805"/>
      <c r="AN209" s="362"/>
      <c r="AO209" s="812"/>
      <c r="AP209" s="813"/>
      <c r="AQ209" s="812"/>
      <c r="AR209" s="813"/>
      <c r="AS209" s="812"/>
      <c r="AT209" s="813"/>
      <c r="AU209" s="812"/>
      <c r="AV209" s="813"/>
      <c r="AW209" s="812"/>
      <c r="AX209" s="813"/>
      <c r="AY209" s="363"/>
      <c r="AZ209" s="783">
        <f t="shared" si="314"/>
        <v>0</v>
      </c>
      <c r="BA209" s="784"/>
      <c r="BB209" s="783">
        <f t="shared" si="315"/>
        <v>0</v>
      </c>
      <c r="BC209" s="784"/>
      <c r="BD209" s="783">
        <f t="shared" si="307"/>
        <v>0</v>
      </c>
      <c r="BE209" s="784"/>
      <c r="BF209" s="783">
        <f t="shared" si="316"/>
        <v>0</v>
      </c>
      <c r="BG209" s="784"/>
      <c r="BH209" s="783">
        <f t="shared" si="317"/>
        <v>0</v>
      </c>
      <c r="BI209" s="784"/>
      <c r="BJ209" s="299">
        <f t="shared" si="318"/>
        <v>0</v>
      </c>
      <c r="BK209" s="849"/>
      <c r="BL209" s="850"/>
      <c r="BM209" s="849"/>
      <c r="BN209" s="850"/>
      <c r="BO209" s="849"/>
      <c r="BP209" s="850"/>
      <c r="BQ209" s="849"/>
      <c r="BR209" s="850"/>
      <c r="BS209" s="849"/>
      <c r="BT209" s="850"/>
      <c r="BU209" s="365"/>
      <c r="BV209" s="374">
        <f t="shared" si="308"/>
        <v>0</v>
      </c>
      <c r="BW209" s="374">
        <f t="shared" si="309"/>
        <v>0</v>
      </c>
      <c r="BX209" s="374">
        <f t="shared" si="310"/>
        <v>0</v>
      </c>
      <c r="BY209" s="374">
        <f t="shared" si="311"/>
        <v>0</v>
      </c>
      <c r="BZ209" s="374">
        <f t="shared" si="312"/>
        <v>0</v>
      </c>
      <c r="CA209" s="327">
        <f t="shared" si="313"/>
        <v>0</v>
      </c>
    </row>
    <row r="210" spans="1:79" s="51" customFormat="1" ht="15" customHeight="1">
      <c r="A210" s="78"/>
      <c r="B210" s="78"/>
      <c r="C210" s="77" t="s">
        <v>264</v>
      </c>
      <c r="D210" s="700"/>
      <c r="E210" s="72"/>
      <c r="F210" s="72"/>
      <c r="G210" s="72"/>
      <c r="H210" s="72"/>
      <c r="I210" s="72"/>
      <c r="J210" s="72"/>
      <c r="K210" s="72"/>
      <c r="L210" s="72"/>
      <c r="M210" s="72"/>
      <c r="N210" s="72"/>
      <c r="O210" s="616"/>
      <c r="P210" s="72"/>
      <c r="Q210" s="146"/>
      <c r="R210" s="70">
        <f t="shared" si="306"/>
        <v>1</v>
      </c>
      <c r="S210" s="847"/>
      <c r="T210" s="848"/>
      <c r="U210" s="847"/>
      <c r="V210" s="848"/>
      <c r="W210" s="847"/>
      <c r="X210" s="848"/>
      <c r="Y210" s="847"/>
      <c r="Z210" s="848"/>
      <c r="AA210" s="847"/>
      <c r="AB210" s="848"/>
      <c r="AC210" s="373"/>
      <c r="AD210" s="804"/>
      <c r="AE210" s="805"/>
      <c r="AF210" s="804"/>
      <c r="AG210" s="805"/>
      <c r="AH210" s="804"/>
      <c r="AI210" s="805"/>
      <c r="AJ210" s="804"/>
      <c r="AK210" s="805"/>
      <c r="AL210" s="804"/>
      <c r="AM210" s="805"/>
      <c r="AN210" s="362"/>
      <c r="AO210" s="812"/>
      <c r="AP210" s="813"/>
      <c r="AQ210" s="812"/>
      <c r="AR210" s="813"/>
      <c r="AS210" s="812"/>
      <c r="AT210" s="813"/>
      <c r="AU210" s="812"/>
      <c r="AV210" s="813"/>
      <c r="AW210" s="812"/>
      <c r="AX210" s="813"/>
      <c r="AY210" s="363"/>
      <c r="AZ210" s="783">
        <f t="shared" si="314"/>
        <v>0</v>
      </c>
      <c r="BA210" s="784"/>
      <c r="BB210" s="783">
        <f t="shared" si="315"/>
        <v>0</v>
      </c>
      <c r="BC210" s="784"/>
      <c r="BD210" s="783">
        <f t="shared" si="307"/>
        <v>0</v>
      </c>
      <c r="BE210" s="784"/>
      <c r="BF210" s="783">
        <f t="shared" si="316"/>
        <v>0</v>
      </c>
      <c r="BG210" s="784"/>
      <c r="BH210" s="783">
        <f t="shared" si="317"/>
        <v>0</v>
      </c>
      <c r="BI210" s="784"/>
      <c r="BJ210" s="299">
        <f t="shared" si="318"/>
        <v>0</v>
      </c>
      <c r="BK210" s="849"/>
      <c r="BL210" s="850"/>
      <c r="BM210" s="849"/>
      <c r="BN210" s="850"/>
      <c r="BO210" s="849"/>
      <c r="BP210" s="850"/>
      <c r="BQ210" s="849"/>
      <c r="BR210" s="850"/>
      <c r="BS210" s="849"/>
      <c r="BT210" s="850"/>
      <c r="BU210" s="365"/>
      <c r="BV210" s="374">
        <f t="shared" si="308"/>
        <v>0</v>
      </c>
      <c r="BW210" s="374">
        <f t="shared" si="309"/>
        <v>0</v>
      </c>
      <c r="BX210" s="374">
        <f t="shared" si="310"/>
        <v>0</v>
      </c>
      <c r="BY210" s="374">
        <f t="shared" si="311"/>
        <v>0</v>
      </c>
      <c r="BZ210" s="374">
        <f t="shared" si="312"/>
        <v>0</v>
      </c>
      <c r="CA210" s="327">
        <f t="shared" si="313"/>
        <v>0</v>
      </c>
    </row>
    <row r="211" spans="1:79" s="51" customFormat="1" ht="15" customHeight="1">
      <c r="A211" s="78"/>
      <c r="B211" s="78"/>
      <c r="C211" s="77" t="s">
        <v>28</v>
      </c>
      <c r="D211" s="700"/>
      <c r="E211" s="72"/>
      <c r="F211" s="72"/>
      <c r="G211" s="72"/>
      <c r="H211" s="72"/>
      <c r="I211" s="72"/>
      <c r="J211" s="72"/>
      <c r="K211" s="72"/>
      <c r="L211" s="72"/>
      <c r="M211" s="72"/>
      <c r="N211" s="72"/>
      <c r="O211" s="616"/>
      <c r="P211" s="72"/>
      <c r="Q211" s="146"/>
      <c r="R211" s="70">
        <f t="shared" si="306"/>
        <v>1</v>
      </c>
      <c r="S211" s="847"/>
      <c r="T211" s="848"/>
      <c r="U211" s="847"/>
      <c r="V211" s="848"/>
      <c r="W211" s="847"/>
      <c r="X211" s="848"/>
      <c r="Y211" s="847"/>
      <c r="Z211" s="848"/>
      <c r="AA211" s="847"/>
      <c r="AB211" s="848"/>
      <c r="AC211" s="373"/>
      <c r="AD211" s="804"/>
      <c r="AE211" s="805"/>
      <c r="AF211" s="804"/>
      <c r="AG211" s="805"/>
      <c r="AH211" s="804"/>
      <c r="AI211" s="805"/>
      <c r="AJ211" s="804"/>
      <c r="AK211" s="805"/>
      <c r="AL211" s="804"/>
      <c r="AM211" s="805"/>
      <c r="AN211" s="362"/>
      <c r="AO211" s="812"/>
      <c r="AP211" s="813"/>
      <c r="AQ211" s="812"/>
      <c r="AR211" s="813"/>
      <c r="AS211" s="812"/>
      <c r="AT211" s="813"/>
      <c r="AU211" s="812"/>
      <c r="AV211" s="813"/>
      <c r="AW211" s="812"/>
      <c r="AX211" s="813"/>
      <c r="AY211" s="363"/>
      <c r="AZ211" s="783">
        <f t="shared" si="314"/>
        <v>0</v>
      </c>
      <c r="BA211" s="784"/>
      <c r="BB211" s="783">
        <f t="shared" si="315"/>
        <v>0</v>
      </c>
      <c r="BC211" s="784"/>
      <c r="BD211" s="783">
        <f t="shared" si="307"/>
        <v>0</v>
      </c>
      <c r="BE211" s="784"/>
      <c r="BF211" s="783">
        <f t="shared" si="316"/>
        <v>0</v>
      </c>
      <c r="BG211" s="784"/>
      <c r="BH211" s="783">
        <f t="shared" si="317"/>
        <v>0</v>
      </c>
      <c r="BI211" s="784"/>
      <c r="BJ211" s="299">
        <f t="shared" si="318"/>
        <v>0</v>
      </c>
      <c r="BK211" s="849"/>
      <c r="BL211" s="850"/>
      <c r="BM211" s="849"/>
      <c r="BN211" s="850"/>
      <c r="BO211" s="849"/>
      <c r="BP211" s="850"/>
      <c r="BQ211" s="849"/>
      <c r="BR211" s="850"/>
      <c r="BS211" s="849"/>
      <c r="BT211" s="850"/>
      <c r="BU211" s="365"/>
      <c r="BV211" s="374">
        <f t="shared" si="308"/>
        <v>0</v>
      </c>
      <c r="BW211" s="374">
        <f t="shared" si="309"/>
        <v>0</v>
      </c>
      <c r="BX211" s="374">
        <f t="shared" si="310"/>
        <v>0</v>
      </c>
      <c r="BY211" s="374">
        <f t="shared" si="311"/>
        <v>0</v>
      </c>
      <c r="BZ211" s="374">
        <f t="shared" si="312"/>
        <v>0</v>
      </c>
      <c r="CA211" s="327">
        <f t="shared" si="313"/>
        <v>0</v>
      </c>
    </row>
    <row r="212" spans="1:79" s="51" customFormat="1" ht="15" customHeight="1">
      <c r="A212" s="78"/>
      <c r="B212" s="78"/>
      <c r="C212" s="77" t="s">
        <v>54</v>
      </c>
      <c r="D212" s="700"/>
      <c r="E212" s="72"/>
      <c r="F212" s="72"/>
      <c r="G212" s="72"/>
      <c r="H212" s="72"/>
      <c r="I212" s="72"/>
      <c r="J212" s="72"/>
      <c r="K212" s="72"/>
      <c r="L212" s="72"/>
      <c r="M212" s="72"/>
      <c r="N212" s="72"/>
      <c r="O212" s="616"/>
      <c r="P212" s="72"/>
      <c r="Q212" s="146"/>
      <c r="R212" s="70">
        <f t="shared" si="306"/>
        <v>1.1000000000000001</v>
      </c>
      <c r="S212" s="847"/>
      <c r="T212" s="848"/>
      <c r="U212" s="847"/>
      <c r="V212" s="848"/>
      <c r="W212" s="847"/>
      <c r="X212" s="848"/>
      <c r="Y212" s="847"/>
      <c r="Z212" s="848"/>
      <c r="AA212" s="847"/>
      <c r="AB212" s="848"/>
      <c r="AC212" s="373"/>
      <c r="AD212" s="804"/>
      <c r="AE212" s="805"/>
      <c r="AF212" s="804"/>
      <c r="AG212" s="805"/>
      <c r="AH212" s="804"/>
      <c r="AI212" s="805"/>
      <c r="AJ212" s="804"/>
      <c r="AK212" s="805"/>
      <c r="AL212" s="804"/>
      <c r="AM212" s="805"/>
      <c r="AN212" s="362"/>
      <c r="AO212" s="812"/>
      <c r="AP212" s="813"/>
      <c r="AQ212" s="812"/>
      <c r="AR212" s="813"/>
      <c r="AS212" s="812"/>
      <c r="AT212" s="813"/>
      <c r="AU212" s="812"/>
      <c r="AV212" s="813"/>
      <c r="AW212" s="812"/>
      <c r="AX212" s="813"/>
      <c r="AY212" s="363"/>
      <c r="AZ212" s="783">
        <f t="shared" si="314"/>
        <v>0</v>
      </c>
      <c r="BA212" s="784"/>
      <c r="BB212" s="783">
        <f t="shared" si="315"/>
        <v>0</v>
      </c>
      <c r="BC212" s="784"/>
      <c r="BD212" s="783">
        <f t="shared" si="307"/>
        <v>0</v>
      </c>
      <c r="BE212" s="784"/>
      <c r="BF212" s="783">
        <f t="shared" si="316"/>
        <v>0</v>
      </c>
      <c r="BG212" s="784"/>
      <c r="BH212" s="783">
        <f t="shared" si="317"/>
        <v>0</v>
      </c>
      <c r="BI212" s="784"/>
      <c r="BJ212" s="299">
        <f t="shared" si="318"/>
        <v>0</v>
      </c>
      <c r="BK212" s="849"/>
      <c r="BL212" s="850"/>
      <c r="BM212" s="849"/>
      <c r="BN212" s="850"/>
      <c r="BO212" s="849"/>
      <c r="BP212" s="850"/>
      <c r="BQ212" s="849"/>
      <c r="BR212" s="850"/>
      <c r="BS212" s="849"/>
      <c r="BT212" s="850"/>
      <c r="BU212" s="365"/>
      <c r="BV212" s="374">
        <f t="shared" si="308"/>
        <v>0</v>
      </c>
      <c r="BW212" s="374">
        <f t="shared" si="309"/>
        <v>0</v>
      </c>
      <c r="BX212" s="374">
        <f t="shared" si="310"/>
        <v>0</v>
      </c>
      <c r="BY212" s="374">
        <f t="shared" si="311"/>
        <v>0</v>
      </c>
      <c r="BZ212" s="374">
        <f t="shared" si="312"/>
        <v>0</v>
      </c>
      <c r="CA212" s="327">
        <f t="shared" si="313"/>
        <v>0</v>
      </c>
    </row>
    <row r="213" spans="1:79" s="51" customFormat="1" ht="15" customHeight="1">
      <c r="A213" s="78"/>
      <c r="B213" s="78"/>
      <c r="C213" s="77" t="s">
        <v>353</v>
      </c>
      <c r="D213" s="700" t="s">
        <v>378</v>
      </c>
      <c r="E213" s="72"/>
      <c r="F213" s="72"/>
      <c r="G213" s="72"/>
      <c r="H213" s="72"/>
      <c r="I213" s="72"/>
      <c r="J213" s="72"/>
      <c r="K213" s="72"/>
      <c r="L213" s="72"/>
      <c r="M213" s="72"/>
      <c r="N213" s="72"/>
      <c r="O213" s="616"/>
      <c r="P213" s="72"/>
      <c r="Q213" s="146"/>
      <c r="R213" s="70">
        <f t="shared" si="306"/>
        <v>1.1000000000000001</v>
      </c>
      <c r="S213" s="847"/>
      <c r="T213" s="848"/>
      <c r="U213" s="847"/>
      <c r="V213" s="848"/>
      <c r="W213" s="847"/>
      <c r="X213" s="848"/>
      <c r="Y213" s="847"/>
      <c r="Z213" s="848"/>
      <c r="AA213" s="847"/>
      <c r="AB213" s="848"/>
      <c r="AC213" s="373"/>
      <c r="AD213" s="804"/>
      <c r="AE213" s="805"/>
      <c r="AF213" s="804"/>
      <c r="AG213" s="805"/>
      <c r="AH213" s="804"/>
      <c r="AI213" s="805"/>
      <c r="AJ213" s="804"/>
      <c r="AK213" s="805"/>
      <c r="AL213" s="804"/>
      <c r="AM213" s="805"/>
      <c r="AN213" s="362"/>
      <c r="AO213" s="812"/>
      <c r="AP213" s="813"/>
      <c r="AQ213" s="812"/>
      <c r="AR213" s="813"/>
      <c r="AS213" s="812"/>
      <c r="AT213" s="813"/>
      <c r="AU213" s="812"/>
      <c r="AV213" s="813"/>
      <c r="AW213" s="812"/>
      <c r="AX213" s="813"/>
      <c r="AY213" s="363"/>
      <c r="AZ213" s="783">
        <f t="shared" si="314"/>
        <v>0</v>
      </c>
      <c r="BA213" s="784"/>
      <c r="BB213" s="783">
        <f t="shared" si="315"/>
        <v>0</v>
      </c>
      <c r="BC213" s="784"/>
      <c r="BD213" s="783">
        <f t="shared" si="307"/>
        <v>0</v>
      </c>
      <c r="BE213" s="784"/>
      <c r="BF213" s="783">
        <f t="shared" si="316"/>
        <v>0</v>
      </c>
      <c r="BG213" s="784"/>
      <c r="BH213" s="783">
        <f t="shared" si="317"/>
        <v>0</v>
      </c>
      <c r="BI213" s="784"/>
      <c r="BJ213" s="299">
        <f t="shared" si="318"/>
        <v>0</v>
      </c>
      <c r="BK213" s="849"/>
      <c r="BL213" s="850"/>
      <c r="BM213" s="849"/>
      <c r="BN213" s="850"/>
      <c r="BO213" s="849"/>
      <c r="BP213" s="850"/>
      <c r="BQ213" s="849"/>
      <c r="BR213" s="850"/>
      <c r="BS213" s="849"/>
      <c r="BT213" s="850"/>
      <c r="BU213" s="365"/>
      <c r="BV213" s="374">
        <f t="shared" si="308"/>
        <v>0</v>
      </c>
      <c r="BW213" s="374">
        <f t="shared" si="309"/>
        <v>0</v>
      </c>
      <c r="BX213" s="374">
        <f t="shared" si="310"/>
        <v>0</v>
      </c>
      <c r="BY213" s="374">
        <f t="shared" si="311"/>
        <v>0</v>
      </c>
      <c r="BZ213" s="374">
        <f t="shared" si="312"/>
        <v>0</v>
      </c>
      <c r="CA213" s="327">
        <f t="shared" si="313"/>
        <v>0</v>
      </c>
    </row>
    <row r="214" spans="1:79" s="51" customFormat="1" ht="15" customHeight="1">
      <c r="A214" s="78"/>
      <c r="B214" s="78"/>
      <c r="C214" s="77" t="s">
        <v>264</v>
      </c>
      <c r="D214" s="700"/>
      <c r="E214" s="72"/>
      <c r="F214" s="72"/>
      <c r="G214" s="72"/>
      <c r="H214" s="72"/>
      <c r="I214" s="72"/>
      <c r="J214" s="72"/>
      <c r="K214" s="72"/>
      <c r="L214" s="72"/>
      <c r="M214" s="72"/>
      <c r="N214" s="72"/>
      <c r="O214" s="616"/>
      <c r="P214" s="72"/>
      <c r="Q214" s="146"/>
      <c r="R214" s="70">
        <f t="shared" si="306"/>
        <v>1</v>
      </c>
      <c r="S214" s="847"/>
      <c r="T214" s="848"/>
      <c r="U214" s="847"/>
      <c r="V214" s="848"/>
      <c r="W214" s="847"/>
      <c r="X214" s="848"/>
      <c r="Y214" s="847"/>
      <c r="Z214" s="848"/>
      <c r="AA214" s="847"/>
      <c r="AB214" s="848"/>
      <c r="AC214" s="373"/>
      <c r="AD214" s="804"/>
      <c r="AE214" s="805"/>
      <c r="AF214" s="804"/>
      <c r="AG214" s="805"/>
      <c r="AH214" s="804"/>
      <c r="AI214" s="805"/>
      <c r="AJ214" s="804"/>
      <c r="AK214" s="805"/>
      <c r="AL214" s="804"/>
      <c r="AM214" s="805"/>
      <c r="AN214" s="362"/>
      <c r="AO214" s="812"/>
      <c r="AP214" s="813"/>
      <c r="AQ214" s="812"/>
      <c r="AR214" s="813"/>
      <c r="AS214" s="812"/>
      <c r="AT214" s="813"/>
      <c r="AU214" s="812"/>
      <c r="AV214" s="813"/>
      <c r="AW214" s="812"/>
      <c r="AX214" s="813"/>
      <c r="AY214" s="363"/>
      <c r="AZ214" s="783">
        <f t="shared" si="314"/>
        <v>0</v>
      </c>
      <c r="BA214" s="784"/>
      <c r="BB214" s="783">
        <f t="shared" si="315"/>
        <v>0</v>
      </c>
      <c r="BC214" s="784"/>
      <c r="BD214" s="783">
        <f t="shared" si="307"/>
        <v>0</v>
      </c>
      <c r="BE214" s="784"/>
      <c r="BF214" s="783">
        <f t="shared" si="316"/>
        <v>0</v>
      </c>
      <c r="BG214" s="784"/>
      <c r="BH214" s="783">
        <f t="shared" si="317"/>
        <v>0</v>
      </c>
      <c r="BI214" s="784"/>
      <c r="BJ214" s="299">
        <f t="shared" si="318"/>
        <v>0</v>
      </c>
      <c r="BK214" s="849"/>
      <c r="BL214" s="850"/>
      <c r="BM214" s="849"/>
      <c r="BN214" s="850"/>
      <c r="BO214" s="849"/>
      <c r="BP214" s="850"/>
      <c r="BQ214" s="849"/>
      <c r="BR214" s="850"/>
      <c r="BS214" s="849"/>
      <c r="BT214" s="850"/>
      <c r="BU214" s="365"/>
      <c r="BV214" s="374">
        <f t="shared" si="308"/>
        <v>0</v>
      </c>
      <c r="BW214" s="374">
        <f t="shared" si="309"/>
        <v>0</v>
      </c>
      <c r="BX214" s="374">
        <f t="shared" si="310"/>
        <v>0</v>
      </c>
      <c r="BY214" s="374">
        <f t="shared" si="311"/>
        <v>0</v>
      </c>
      <c r="BZ214" s="374">
        <f t="shared" si="312"/>
        <v>0</v>
      </c>
      <c r="CA214" s="327">
        <f t="shared" si="313"/>
        <v>0</v>
      </c>
    </row>
    <row r="215" spans="1:79" s="51" customFormat="1" ht="15" customHeight="1">
      <c r="A215" s="78"/>
      <c r="B215" s="78"/>
      <c r="C215" s="77" t="s">
        <v>28</v>
      </c>
      <c r="D215" s="700"/>
      <c r="E215" s="72"/>
      <c r="F215" s="72"/>
      <c r="G215" s="72"/>
      <c r="H215" s="72"/>
      <c r="I215" s="72"/>
      <c r="J215" s="72"/>
      <c r="K215" s="72"/>
      <c r="L215" s="72"/>
      <c r="M215" s="72"/>
      <c r="N215" s="72"/>
      <c r="O215" s="616"/>
      <c r="P215" s="72"/>
      <c r="Q215" s="146"/>
      <c r="R215" s="70">
        <f t="shared" si="306"/>
        <v>1</v>
      </c>
      <c r="S215" s="847"/>
      <c r="T215" s="848"/>
      <c r="U215" s="847"/>
      <c r="V215" s="848"/>
      <c r="W215" s="847"/>
      <c r="X215" s="848"/>
      <c r="Y215" s="847"/>
      <c r="Z215" s="848"/>
      <c r="AA215" s="847"/>
      <c r="AB215" s="848"/>
      <c r="AC215" s="373"/>
      <c r="AD215" s="804"/>
      <c r="AE215" s="805"/>
      <c r="AF215" s="804"/>
      <c r="AG215" s="805"/>
      <c r="AH215" s="804"/>
      <c r="AI215" s="805"/>
      <c r="AJ215" s="804"/>
      <c r="AK215" s="805"/>
      <c r="AL215" s="804"/>
      <c r="AM215" s="805"/>
      <c r="AN215" s="362"/>
      <c r="AO215" s="812"/>
      <c r="AP215" s="813"/>
      <c r="AQ215" s="812"/>
      <c r="AR215" s="813"/>
      <c r="AS215" s="812"/>
      <c r="AT215" s="813"/>
      <c r="AU215" s="812"/>
      <c r="AV215" s="813"/>
      <c r="AW215" s="812"/>
      <c r="AX215" s="813"/>
      <c r="AY215" s="363"/>
      <c r="AZ215" s="783">
        <f t="shared" si="314"/>
        <v>0</v>
      </c>
      <c r="BA215" s="784"/>
      <c r="BB215" s="783">
        <f t="shared" si="315"/>
        <v>0</v>
      </c>
      <c r="BC215" s="784"/>
      <c r="BD215" s="783">
        <f t="shared" si="307"/>
        <v>0</v>
      </c>
      <c r="BE215" s="784"/>
      <c r="BF215" s="783">
        <f t="shared" si="316"/>
        <v>0</v>
      </c>
      <c r="BG215" s="784"/>
      <c r="BH215" s="783">
        <f t="shared" si="317"/>
        <v>0</v>
      </c>
      <c r="BI215" s="784"/>
      <c r="BJ215" s="299">
        <f t="shared" si="318"/>
        <v>0</v>
      </c>
      <c r="BK215" s="849"/>
      <c r="BL215" s="850"/>
      <c r="BM215" s="849"/>
      <c r="BN215" s="850"/>
      <c r="BO215" s="849"/>
      <c r="BP215" s="850"/>
      <c r="BQ215" s="849"/>
      <c r="BR215" s="850"/>
      <c r="BS215" s="849"/>
      <c r="BT215" s="850"/>
      <c r="BU215" s="365"/>
      <c r="BV215" s="374">
        <f t="shared" si="308"/>
        <v>0</v>
      </c>
      <c r="BW215" s="374">
        <f t="shared" si="309"/>
        <v>0</v>
      </c>
      <c r="BX215" s="374">
        <f t="shared" si="310"/>
        <v>0</v>
      </c>
      <c r="BY215" s="374">
        <f t="shared" si="311"/>
        <v>0</v>
      </c>
      <c r="BZ215" s="374">
        <f t="shared" si="312"/>
        <v>0</v>
      </c>
      <c r="CA215" s="327">
        <f t="shared" si="313"/>
        <v>0</v>
      </c>
    </row>
    <row r="216" spans="1:79" s="51" customFormat="1" ht="15" customHeight="1">
      <c r="A216" s="78"/>
      <c r="B216" s="78"/>
      <c r="C216" s="77" t="s">
        <v>54</v>
      </c>
      <c r="D216" s="700"/>
      <c r="E216" s="72"/>
      <c r="F216" s="72"/>
      <c r="G216" s="72"/>
      <c r="H216" s="72"/>
      <c r="I216" s="72"/>
      <c r="J216" s="72"/>
      <c r="K216" s="72"/>
      <c r="L216" s="72"/>
      <c r="M216" s="72"/>
      <c r="N216" s="72"/>
      <c r="O216" s="616"/>
      <c r="P216" s="72"/>
      <c r="Q216" s="146"/>
      <c r="R216" s="70">
        <f t="shared" si="306"/>
        <v>1.1000000000000001</v>
      </c>
      <c r="S216" s="847"/>
      <c r="T216" s="848"/>
      <c r="U216" s="847"/>
      <c r="V216" s="848"/>
      <c r="W216" s="847"/>
      <c r="X216" s="848"/>
      <c r="Y216" s="847"/>
      <c r="Z216" s="848"/>
      <c r="AA216" s="847"/>
      <c r="AB216" s="848"/>
      <c r="AC216" s="373"/>
      <c r="AD216" s="804"/>
      <c r="AE216" s="805"/>
      <c r="AF216" s="804"/>
      <c r="AG216" s="805"/>
      <c r="AH216" s="804"/>
      <c r="AI216" s="805"/>
      <c r="AJ216" s="804"/>
      <c r="AK216" s="805"/>
      <c r="AL216" s="804"/>
      <c r="AM216" s="805"/>
      <c r="AN216" s="362"/>
      <c r="AO216" s="812"/>
      <c r="AP216" s="813"/>
      <c r="AQ216" s="812"/>
      <c r="AR216" s="813"/>
      <c r="AS216" s="812"/>
      <c r="AT216" s="813"/>
      <c r="AU216" s="812"/>
      <c r="AV216" s="813"/>
      <c r="AW216" s="812"/>
      <c r="AX216" s="813"/>
      <c r="AY216" s="363"/>
      <c r="AZ216" s="783">
        <f t="shared" si="314"/>
        <v>0</v>
      </c>
      <c r="BA216" s="784"/>
      <c r="BB216" s="783">
        <f t="shared" si="315"/>
        <v>0</v>
      </c>
      <c r="BC216" s="784"/>
      <c r="BD216" s="783">
        <f t="shared" si="307"/>
        <v>0</v>
      </c>
      <c r="BE216" s="784"/>
      <c r="BF216" s="783">
        <f t="shared" si="316"/>
        <v>0</v>
      </c>
      <c r="BG216" s="784"/>
      <c r="BH216" s="783">
        <f t="shared" si="317"/>
        <v>0</v>
      </c>
      <c r="BI216" s="784"/>
      <c r="BJ216" s="299">
        <f t="shared" si="318"/>
        <v>0</v>
      </c>
      <c r="BK216" s="849"/>
      <c r="BL216" s="850"/>
      <c r="BM216" s="849"/>
      <c r="BN216" s="850"/>
      <c r="BO216" s="849"/>
      <c r="BP216" s="850"/>
      <c r="BQ216" s="849"/>
      <c r="BR216" s="850"/>
      <c r="BS216" s="849"/>
      <c r="BT216" s="850"/>
      <c r="BU216" s="365"/>
      <c r="BV216" s="374">
        <f t="shared" si="308"/>
        <v>0</v>
      </c>
      <c r="BW216" s="374">
        <f t="shared" si="309"/>
        <v>0</v>
      </c>
      <c r="BX216" s="374">
        <f t="shared" si="310"/>
        <v>0</v>
      </c>
      <c r="BY216" s="374">
        <f t="shared" si="311"/>
        <v>0</v>
      </c>
      <c r="BZ216" s="374">
        <f t="shared" si="312"/>
        <v>0</v>
      </c>
      <c r="CA216" s="327">
        <f t="shared" si="313"/>
        <v>0</v>
      </c>
    </row>
    <row r="217" spans="1:79" s="51" customFormat="1" ht="15" customHeight="1">
      <c r="A217" s="78"/>
      <c r="B217" s="78"/>
      <c r="C217" s="77" t="s">
        <v>353</v>
      </c>
      <c r="D217" s="700" t="s">
        <v>378</v>
      </c>
      <c r="E217" s="72"/>
      <c r="F217" s="72"/>
      <c r="G217" s="72"/>
      <c r="H217" s="72"/>
      <c r="I217" s="72"/>
      <c r="J217" s="72"/>
      <c r="K217" s="72"/>
      <c r="L217" s="72"/>
      <c r="M217" s="72"/>
      <c r="N217" s="72"/>
      <c r="O217" s="616"/>
      <c r="P217" s="72"/>
      <c r="Q217" s="146"/>
      <c r="R217" s="70">
        <f t="shared" si="306"/>
        <v>1.1000000000000001</v>
      </c>
      <c r="S217" s="847"/>
      <c r="T217" s="848"/>
      <c r="U217" s="847"/>
      <c r="V217" s="848"/>
      <c r="W217" s="847"/>
      <c r="X217" s="848"/>
      <c r="Y217" s="847"/>
      <c r="Z217" s="848"/>
      <c r="AA217" s="847"/>
      <c r="AB217" s="848"/>
      <c r="AC217" s="373"/>
      <c r="AD217" s="804"/>
      <c r="AE217" s="805"/>
      <c r="AF217" s="804"/>
      <c r="AG217" s="805"/>
      <c r="AH217" s="804"/>
      <c r="AI217" s="805"/>
      <c r="AJ217" s="804"/>
      <c r="AK217" s="805"/>
      <c r="AL217" s="804"/>
      <c r="AM217" s="805"/>
      <c r="AN217" s="362"/>
      <c r="AO217" s="812"/>
      <c r="AP217" s="813"/>
      <c r="AQ217" s="812"/>
      <c r="AR217" s="813"/>
      <c r="AS217" s="812"/>
      <c r="AT217" s="813"/>
      <c r="AU217" s="812"/>
      <c r="AV217" s="813"/>
      <c r="AW217" s="812"/>
      <c r="AX217" s="813"/>
      <c r="AY217" s="363"/>
      <c r="AZ217" s="783">
        <f t="shared" si="314"/>
        <v>0</v>
      </c>
      <c r="BA217" s="784"/>
      <c r="BB217" s="783">
        <f t="shared" si="315"/>
        <v>0</v>
      </c>
      <c r="BC217" s="784"/>
      <c r="BD217" s="783">
        <f t="shared" si="307"/>
        <v>0</v>
      </c>
      <c r="BE217" s="784"/>
      <c r="BF217" s="783">
        <f t="shared" si="316"/>
        <v>0</v>
      </c>
      <c r="BG217" s="784"/>
      <c r="BH217" s="783">
        <f t="shared" si="317"/>
        <v>0</v>
      </c>
      <c r="BI217" s="784"/>
      <c r="BJ217" s="299">
        <f t="shared" si="318"/>
        <v>0</v>
      </c>
      <c r="BK217" s="849"/>
      <c r="BL217" s="850"/>
      <c r="BM217" s="849"/>
      <c r="BN217" s="850"/>
      <c r="BO217" s="849"/>
      <c r="BP217" s="850"/>
      <c r="BQ217" s="849"/>
      <c r="BR217" s="850"/>
      <c r="BS217" s="849"/>
      <c r="BT217" s="850"/>
      <c r="BU217" s="365"/>
      <c r="BV217" s="374">
        <f t="shared" si="308"/>
        <v>0</v>
      </c>
      <c r="BW217" s="374">
        <f t="shared" si="309"/>
        <v>0</v>
      </c>
      <c r="BX217" s="374">
        <f t="shared" si="310"/>
        <v>0</v>
      </c>
      <c r="BY217" s="374">
        <f t="shared" si="311"/>
        <v>0</v>
      </c>
      <c r="BZ217" s="374">
        <f t="shared" si="312"/>
        <v>0</v>
      </c>
      <c r="CA217" s="327">
        <f t="shared" si="313"/>
        <v>0</v>
      </c>
    </row>
    <row r="218" spans="1:79" s="51" customFormat="1" ht="15" customHeight="1">
      <c r="A218" s="78"/>
      <c r="B218" s="78"/>
      <c r="C218" s="77" t="s">
        <v>264</v>
      </c>
      <c r="D218" s="700"/>
      <c r="E218" s="72"/>
      <c r="F218" s="72"/>
      <c r="G218" s="72"/>
      <c r="H218" s="72"/>
      <c r="I218" s="72"/>
      <c r="J218" s="72"/>
      <c r="K218" s="72"/>
      <c r="L218" s="72"/>
      <c r="M218" s="72"/>
      <c r="N218" s="72"/>
      <c r="O218" s="616"/>
      <c r="P218" s="72"/>
      <c r="Q218" s="146"/>
      <c r="R218" s="70">
        <f t="shared" si="306"/>
        <v>1</v>
      </c>
      <c r="S218" s="847"/>
      <c r="T218" s="848"/>
      <c r="U218" s="847"/>
      <c r="V218" s="848"/>
      <c r="W218" s="847"/>
      <c r="X218" s="848"/>
      <c r="Y218" s="847"/>
      <c r="Z218" s="848"/>
      <c r="AA218" s="847"/>
      <c r="AB218" s="848"/>
      <c r="AC218" s="373"/>
      <c r="AD218" s="804"/>
      <c r="AE218" s="805"/>
      <c r="AF218" s="804"/>
      <c r="AG218" s="805"/>
      <c r="AH218" s="804"/>
      <c r="AI218" s="805"/>
      <c r="AJ218" s="804"/>
      <c r="AK218" s="805"/>
      <c r="AL218" s="804"/>
      <c r="AM218" s="805"/>
      <c r="AN218" s="362"/>
      <c r="AO218" s="812"/>
      <c r="AP218" s="813"/>
      <c r="AQ218" s="812"/>
      <c r="AR218" s="813"/>
      <c r="AS218" s="812"/>
      <c r="AT218" s="813"/>
      <c r="AU218" s="812"/>
      <c r="AV218" s="813"/>
      <c r="AW218" s="812"/>
      <c r="AX218" s="813"/>
      <c r="AY218" s="363"/>
      <c r="AZ218" s="783">
        <f t="shared" si="314"/>
        <v>0</v>
      </c>
      <c r="BA218" s="784"/>
      <c r="BB218" s="783">
        <f t="shared" si="315"/>
        <v>0</v>
      </c>
      <c r="BC218" s="784"/>
      <c r="BD218" s="783">
        <f t="shared" si="307"/>
        <v>0</v>
      </c>
      <c r="BE218" s="784"/>
      <c r="BF218" s="783">
        <f t="shared" si="316"/>
        <v>0</v>
      </c>
      <c r="BG218" s="784"/>
      <c r="BH218" s="783">
        <f t="shared" si="317"/>
        <v>0</v>
      </c>
      <c r="BI218" s="784"/>
      <c r="BJ218" s="299">
        <f t="shared" si="318"/>
        <v>0</v>
      </c>
      <c r="BK218" s="849"/>
      <c r="BL218" s="850"/>
      <c r="BM218" s="849"/>
      <c r="BN218" s="850"/>
      <c r="BO218" s="849"/>
      <c r="BP218" s="850"/>
      <c r="BQ218" s="849"/>
      <c r="BR218" s="850"/>
      <c r="BS218" s="849"/>
      <c r="BT218" s="850"/>
      <c r="BU218" s="365"/>
      <c r="BV218" s="374">
        <f t="shared" si="308"/>
        <v>0</v>
      </c>
      <c r="BW218" s="374">
        <f t="shared" si="309"/>
        <v>0</v>
      </c>
      <c r="BX218" s="374">
        <f t="shared" si="310"/>
        <v>0</v>
      </c>
      <c r="BY218" s="374">
        <f t="shared" si="311"/>
        <v>0</v>
      </c>
      <c r="BZ218" s="374">
        <f t="shared" si="312"/>
        <v>0</v>
      </c>
      <c r="CA218" s="327">
        <f t="shared" si="313"/>
        <v>0</v>
      </c>
    </row>
    <row r="219" spans="1:79" s="51" customFormat="1" ht="15" customHeight="1">
      <c r="A219" s="78"/>
      <c r="B219" s="78"/>
      <c r="C219" s="77" t="s">
        <v>28</v>
      </c>
      <c r="D219" s="700"/>
      <c r="E219" s="72"/>
      <c r="F219" s="72"/>
      <c r="G219" s="72"/>
      <c r="H219" s="72"/>
      <c r="I219" s="72"/>
      <c r="J219" s="72"/>
      <c r="K219" s="72"/>
      <c r="L219" s="72"/>
      <c r="M219" s="72"/>
      <c r="N219" s="72"/>
      <c r="O219" s="616"/>
      <c r="P219" s="72"/>
      <c r="Q219" s="146"/>
      <c r="R219" s="70">
        <f t="shared" si="306"/>
        <v>1</v>
      </c>
      <c r="S219" s="847"/>
      <c r="T219" s="848"/>
      <c r="U219" s="847"/>
      <c r="V219" s="848"/>
      <c r="W219" s="847"/>
      <c r="X219" s="848"/>
      <c r="Y219" s="847"/>
      <c r="Z219" s="848"/>
      <c r="AA219" s="847"/>
      <c r="AB219" s="848"/>
      <c r="AC219" s="373"/>
      <c r="AD219" s="804"/>
      <c r="AE219" s="805"/>
      <c r="AF219" s="804"/>
      <c r="AG219" s="805"/>
      <c r="AH219" s="804"/>
      <c r="AI219" s="805"/>
      <c r="AJ219" s="804"/>
      <c r="AK219" s="805"/>
      <c r="AL219" s="804"/>
      <c r="AM219" s="805"/>
      <c r="AN219" s="362"/>
      <c r="AO219" s="812"/>
      <c r="AP219" s="813"/>
      <c r="AQ219" s="812"/>
      <c r="AR219" s="813"/>
      <c r="AS219" s="812"/>
      <c r="AT219" s="813"/>
      <c r="AU219" s="812"/>
      <c r="AV219" s="813"/>
      <c r="AW219" s="812"/>
      <c r="AX219" s="813"/>
      <c r="AY219" s="363"/>
      <c r="AZ219" s="783">
        <f t="shared" si="314"/>
        <v>0</v>
      </c>
      <c r="BA219" s="784"/>
      <c r="BB219" s="783">
        <f t="shared" si="315"/>
        <v>0</v>
      </c>
      <c r="BC219" s="784"/>
      <c r="BD219" s="783">
        <f t="shared" si="307"/>
        <v>0</v>
      </c>
      <c r="BE219" s="784"/>
      <c r="BF219" s="783">
        <f t="shared" si="316"/>
        <v>0</v>
      </c>
      <c r="BG219" s="784"/>
      <c r="BH219" s="783">
        <f t="shared" si="317"/>
        <v>0</v>
      </c>
      <c r="BI219" s="784"/>
      <c r="BJ219" s="299">
        <f t="shared" si="318"/>
        <v>0</v>
      </c>
      <c r="BK219" s="849"/>
      <c r="BL219" s="850"/>
      <c r="BM219" s="849"/>
      <c r="BN219" s="850"/>
      <c r="BO219" s="849"/>
      <c r="BP219" s="850"/>
      <c r="BQ219" s="849"/>
      <c r="BR219" s="850"/>
      <c r="BS219" s="849"/>
      <c r="BT219" s="850"/>
      <c r="BU219" s="365"/>
      <c r="BV219" s="374">
        <f t="shared" si="308"/>
        <v>0</v>
      </c>
      <c r="BW219" s="374">
        <f t="shared" si="309"/>
        <v>0</v>
      </c>
      <c r="BX219" s="374">
        <f t="shared" si="310"/>
        <v>0</v>
      </c>
      <c r="BY219" s="374">
        <f t="shared" si="311"/>
        <v>0</v>
      </c>
      <c r="BZ219" s="374">
        <f t="shared" si="312"/>
        <v>0</v>
      </c>
      <c r="CA219" s="327">
        <f t="shared" si="313"/>
        <v>0</v>
      </c>
    </row>
    <row r="220" spans="1:79" s="51" customFormat="1" ht="15" customHeight="1">
      <c r="A220" s="78"/>
      <c r="B220" s="78"/>
      <c r="C220" s="77" t="s">
        <v>54</v>
      </c>
      <c r="D220" s="700"/>
      <c r="E220" s="72"/>
      <c r="F220" s="72"/>
      <c r="G220" s="72"/>
      <c r="H220" s="72"/>
      <c r="I220" s="72"/>
      <c r="J220" s="72"/>
      <c r="K220" s="72"/>
      <c r="L220" s="72"/>
      <c r="M220" s="72"/>
      <c r="N220" s="72"/>
      <c r="O220" s="616"/>
      <c r="P220" s="72"/>
      <c r="Q220" s="146"/>
      <c r="R220" s="70">
        <f t="shared" si="306"/>
        <v>1.1000000000000001</v>
      </c>
      <c r="S220" s="847"/>
      <c r="T220" s="848"/>
      <c r="U220" s="847"/>
      <c r="V220" s="848"/>
      <c r="W220" s="847"/>
      <c r="X220" s="848"/>
      <c r="Y220" s="847"/>
      <c r="Z220" s="848"/>
      <c r="AA220" s="847"/>
      <c r="AB220" s="848"/>
      <c r="AC220" s="373"/>
      <c r="AD220" s="804"/>
      <c r="AE220" s="805"/>
      <c r="AF220" s="804"/>
      <c r="AG220" s="805"/>
      <c r="AH220" s="804"/>
      <c r="AI220" s="805"/>
      <c r="AJ220" s="804"/>
      <c r="AK220" s="805"/>
      <c r="AL220" s="804"/>
      <c r="AM220" s="805"/>
      <c r="AN220" s="362"/>
      <c r="AO220" s="812"/>
      <c r="AP220" s="813"/>
      <c r="AQ220" s="812"/>
      <c r="AR220" s="813"/>
      <c r="AS220" s="812"/>
      <c r="AT220" s="813"/>
      <c r="AU220" s="812"/>
      <c r="AV220" s="813"/>
      <c r="AW220" s="812"/>
      <c r="AX220" s="813"/>
      <c r="AY220" s="363"/>
      <c r="AZ220" s="783">
        <f t="shared" si="314"/>
        <v>0</v>
      </c>
      <c r="BA220" s="784"/>
      <c r="BB220" s="783">
        <f t="shared" si="315"/>
        <v>0</v>
      </c>
      <c r="BC220" s="784"/>
      <c r="BD220" s="783">
        <f t="shared" si="307"/>
        <v>0</v>
      </c>
      <c r="BE220" s="784"/>
      <c r="BF220" s="783">
        <f t="shared" si="316"/>
        <v>0</v>
      </c>
      <c r="BG220" s="784"/>
      <c r="BH220" s="783">
        <f t="shared" si="317"/>
        <v>0</v>
      </c>
      <c r="BI220" s="784"/>
      <c r="BJ220" s="299">
        <f t="shared" si="318"/>
        <v>0</v>
      </c>
      <c r="BK220" s="849"/>
      <c r="BL220" s="850"/>
      <c r="BM220" s="849"/>
      <c r="BN220" s="850"/>
      <c r="BO220" s="849"/>
      <c r="BP220" s="850"/>
      <c r="BQ220" s="849"/>
      <c r="BR220" s="850"/>
      <c r="BS220" s="849"/>
      <c r="BT220" s="850"/>
      <c r="BU220" s="365"/>
      <c r="BV220" s="374">
        <f t="shared" si="308"/>
        <v>0</v>
      </c>
      <c r="BW220" s="374">
        <f t="shared" si="309"/>
        <v>0</v>
      </c>
      <c r="BX220" s="374">
        <f t="shared" si="310"/>
        <v>0</v>
      </c>
      <c r="BY220" s="374">
        <f t="shared" si="311"/>
        <v>0</v>
      </c>
      <c r="BZ220" s="374">
        <f t="shared" si="312"/>
        <v>0</v>
      </c>
      <c r="CA220" s="327">
        <f t="shared" si="313"/>
        <v>0</v>
      </c>
    </row>
    <row r="221" spans="1:79" s="51" customFormat="1" ht="15" customHeight="1">
      <c r="A221" s="78"/>
      <c r="B221" s="78"/>
      <c r="C221" s="144"/>
      <c r="D221" s="48"/>
      <c r="E221" s="88"/>
      <c r="F221" s="88"/>
      <c r="G221" s="88"/>
      <c r="H221" s="88"/>
      <c r="I221" s="88"/>
      <c r="J221" s="88"/>
      <c r="K221" s="88"/>
      <c r="L221" s="88"/>
      <c r="M221" s="88"/>
      <c r="N221" s="90"/>
      <c r="O221" s="648" t="s">
        <v>186</v>
      </c>
      <c r="P221" s="649"/>
      <c r="Q221" s="649"/>
      <c r="R221" s="650"/>
      <c r="S221" s="614"/>
      <c r="T221" s="615"/>
      <c r="U221" s="614"/>
      <c r="V221" s="615"/>
      <c r="W221" s="614"/>
      <c r="X221" s="615"/>
      <c r="Y221" s="614"/>
      <c r="Z221" s="615"/>
      <c r="AA221" s="614"/>
      <c r="AB221" s="615"/>
      <c r="AC221" s="130"/>
      <c r="AD221" s="614"/>
      <c r="AE221" s="615"/>
      <c r="AF221" s="614"/>
      <c r="AG221" s="615"/>
      <c r="AH221" s="614"/>
      <c r="AI221" s="615"/>
      <c r="AJ221" s="614"/>
      <c r="AK221" s="615"/>
      <c r="AL221" s="614"/>
      <c r="AM221" s="615"/>
      <c r="AN221" s="130"/>
      <c r="AO221" s="614"/>
      <c r="AP221" s="615"/>
      <c r="AQ221" s="614"/>
      <c r="AR221" s="615"/>
      <c r="AS221" s="614"/>
      <c r="AT221" s="615"/>
      <c r="AU221" s="614"/>
      <c r="AV221" s="615"/>
      <c r="AW221" s="614"/>
      <c r="AX221" s="615"/>
      <c r="AY221" s="130"/>
      <c r="AZ221" s="614">
        <f>SUM(AZ201:AZ220)</f>
        <v>0</v>
      </c>
      <c r="BA221" s="615"/>
      <c r="BB221" s="614">
        <f>SUM(BB201:BB220)</f>
        <v>0</v>
      </c>
      <c r="BC221" s="615"/>
      <c r="BD221" s="614">
        <f>SUM(BD201:BD220)</f>
        <v>0</v>
      </c>
      <c r="BE221" s="615"/>
      <c r="BF221" s="614">
        <f>SUM(BF201:BF220)</f>
        <v>0</v>
      </c>
      <c r="BG221" s="615"/>
      <c r="BH221" s="614">
        <f>SUM(BH201:BH220)</f>
        <v>0</v>
      </c>
      <c r="BI221" s="615"/>
      <c r="BJ221" s="130">
        <f>SUM(AZ221:BI221)</f>
        <v>0</v>
      </c>
      <c r="BK221" s="614"/>
      <c r="BL221" s="615"/>
      <c r="BM221" s="614"/>
      <c r="BN221" s="615"/>
      <c r="BO221" s="614"/>
      <c r="BP221" s="615"/>
      <c r="BQ221" s="614"/>
      <c r="BR221" s="615"/>
      <c r="BS221" s="614"/>
      <c r="BT221" s="615"/>
      <c r="BU221" s="130"/>
      <c r="BV221" s="340">
        <f t="shared" ref="BV221:BZ221" si="319">SUM(BV201:BV220)</f>
        <v>0</v>
      </c>
      <c r="BW221" s="340">
        <f t="shared" si="319"/>
        <v>0</v>
      </c>
      <c r="BX221" s="340">
        <f t="shared" si="319"/>
        <v>0</v>
      </c>
      <c r="BY221" s="340">
        <f t="shared" si="319"/>
        <v>0</v>
      </c>
      <c r="BZ221" s="340">
        <f t="shared" si="319"/>
        <v>0</v>
      </c>
      <c r="CA221" s="340">
        <f t="shared" si="313"/>
        <v>0</v>
      </c>
    </row>
    <row r="222" spans="1:79" s="51" customFormat="1" ht="25.5" customHeight="1">
      <c r="A222" s="78"/>
      <c r="B222" s="78"/>
      <c r="C222" s="144"/>
      <c r="D222" s="48"/>
      <c r="E222" s="651" t="s">
        <v>221</v>
      </c>
      <c r="F222" s="651"/>
      <c r="G222" s="651"/>
      <c r="H222" s="651"/>
      <c r="I222" s="651"/>
      <c r="J222" s="651"/>
      <c r="K222" s="651"/>
      <c r="L222" s="651"/>
      <c r="M222" s="651"/>
      <c r="N222" s="651"/>
      <c r="O222" s="48"/>
      <c r="P222" s="48"/>
      <c r="Q222" s="371"/>
      <c r="R222" s="172"/>
      <c r="S222" s="173"/>
      <c r="T222" s="174"/>
      <c r="U222" s="173"/>
      <c r="V222" s="174"/>
      <c r="W222" s="173"/>
      <c r="X222" s="174"/>
      <c r="Y222" s="173"/>
      <c r="Z222" s="174"/>
      <c r="AA222" s="173"/>
      <c r="AB222" s="174"/>
      <c r="AC222" s="175"/>
      <c r="AD222" s="173"/>
      <c r="AE222" s="174"/>
      <c r="AF222" s="173"/>
      <c r="AG222" s="174"/>
      <c r="AH222" s="173"/>
      <c r="AI222" s="174"/>
      <c r="AJ222" s="173"/>
      <c r="AK222" s="174"/>
      <c r="AL222" s="173"/>
      <c r="AM222" s="174"/>
      <c r="AN222" s="175"/>
      <c r="AO222" s="173"/>
      <c r="AP222" s="174"/>
      <c r="AQ222" s="173"/>
      <c r="AR222" s="174"/>
      <c r="AS222" s="173"/>
      <c r="AT222" s="174"/>
      <c r="AU222" s="173"/>
      <c r="AV222" s="174"/>
      <c r="AW222" s="173"/>
      <c r="AX222" s="174"/>
      <c r="AY222" s="175"/>
      <c r="AZ222" s="173"/>
      <c r="BA222" s="174"/>
      <c r="BB222" s="173"/>
      <c r="BC222" s="174"/>
      <c r="BD222" s="173"/>
      <c r="BE222" s="174"/>
      <c r="BF222" s="173"/>
      <c r="BG222" s="174"/>
      <c r="BH222" s="173"/>
      <c r="BI222" s="174"/>
      <c r="BJ222" s="175"/>
      <c r="BK222" s="173"/>
      <c r="BL222" s="174"/>
      <c r="BM222" s="173"/>
      <c r="BN222" s="174"/>
      <c r="BO222" s="173"/>
      <c r="BP222" s="174"/>
      <c r="BQ222" s="173"/>
      <c r="BR222" s="174"/>
      <c r="BS222" s="173"/>
      <c r="BT222" s="174"/>
      <c r="BU222" s="175"/>
      <c r="BV222" s="372"/>
      <c r="BW222" s="372"/>
      <c r="BX222" s="372"/>
      <c r="BY222" s="372"/>
      <c r="BZ222" s="372"/>
      <c r="CA222" s="342"/>
    </row>
    <row r="223" spans="1:79" s="51" customFormat="1" ht="36" customHeight="1">
      <c r="A223" s="78"/>
      <c r="B223" s="78"/>
      <c r="C223" s="131" t="s">
        <v>77</v>
      </c>
      <c r="D223" s="79" t="s">
        <v>184</v>
      </c>
      <c r="E223" s="83" t="str">
        <f>AZ9</f>
        <v>Year 1</v>
      </c>
      <c r="F223" s="83" t="str">
        <f>BB9</f>
        <v>Year 2</v>
      </c>
      <c r="G223" s="83" t="str">
        <f>BD9</f>
        <v>Year 3</v>
      </c>
      <c r="H223" s="83" t="str">
        <f>BF9</f>
        <v>Year 4</v>
      </c>
      <c r="I223" s="83" t="str">
        <f>BH9</f>
        <v>Year 5</v>
      </c>
      <c r="J223" s="83"/>
      <c r="K223" s="83"/>
      <c r="L223" s="83"/>
      <c r="M223" s="83"/>
      <c r="N223" s="83"/>
      <c r="O223" s="81" t="s">
        <v>376</v>
      </c>
      <c r="P223" s="81" t="s">
        <v>377</v>
      </c>
      <c r="Q223" s="81" t="s">
        <v>76</v>
      </c>
      <c r="R223" s="81" t="s">
        <v>355</v>
      </c>
      <c r="S223" s="170"/>
      <c r="T223" s="139"/>
      <c r="U223" s="170"/>
      <c r="V223" s="139"/>
      <c r="W223" s="170"/>
      <c r="X223" s="139"/>
      <c r="Y223" s="170"/>
      <c r="Z223" s="139"/>
      <c r="AA223" s="170"/>
      <c r="AB223" s="139"/>
      <c r="AC223" s="140"/>
      <c r="AD223" s="170"/>
      <c r="AE223" s="139"/>
      <c r="AF223" s="170"/>
      <c r="AG223" s="139"/>
      <c r="AH223" s="170"/>
      <c r="AI223" s="139"/>
      <c r="AJ223" s="170"/>
      <c r="AK223" s="139"/>
      <c r="AL223" s="170"/>
      <c r="AM223" s="139"/>
      <c r="AN223" s="140"/>
      <c r="AO223" s="170"/>
      <c r="AP223" s="139"/>
      <c r="AQ223" s="170"/>
      <c r="AR223" s="139"/>
      <c r="AS223" s="170"/>
      <c r="AT223" s="139"/>
      <c r="AU223" s="170"/>
      <c r="AV223" s="139"/>
      <c r="AW223" s="170"/>
      <c r="AX223" s="139"/>
      <c r="AY223" s="140"/>
      <c r="AZ223" s="170"/>
      <c r="BA223" s="139"/>
      <c r="BB223" s="170"/>
      <c r="BC223" s="139"/>
      <c r="BD223" s="170"/>
      <c r="BE223" s="139"/>
      <c r="BF223" s="170"/>
      <c r="BG223" s="139"/>
      <c r="BH223" s="170"/>
      <c r="BI223" s="139"/>
      <c r="BJ223" s="140"/>
      <c r="BK223" s="170"/>
      <c r="BL223" s="139"/>
      <c r="BM223" s="170"/>
      <c r="BN223" s="139"/>
      <c r="BO223" s="170"/>
      <c r="BP223" s="139"/>
      <c r="BQ223" s="170"/>
      <c r="BR223" s="139"/>
      <c r="BS223" s="170"/>
      <c r="BT223" s="139"/>
      <c r="BU223" s="140"/>
      <c r="BV223" s="372"/>
      <c r="BW223" s="372"/>
      <c r="BX223" s="372"/>
      <c r="BY223" s="372"/>
      <c r="BZ223" s="372"/>
      <c r="CA223" s="342"/>
    </row>
    <row r="224" spans="1:79" ht="15" customHeight="1">
      <c r="C224" s="77" t="s">
        <v>353</v>
      </c>
      <c r="D224" s="700" t="s">
        <v>378</v>
      </c>
      <c r="E224" s="72"/>
      <c r="F224" s="72"/>
      <c r="G224" s="72"/>
      <c r="H224" s="72"/>
      <c r="I224" s="72"/>
      <c r="J224" s="72"/>
      <c r="K224" s="72"/>
      <c r="L224" s="72"/>
      <c r="M224" s="72"/>
      <c r="N224" s="72"/>
      <c r="O224" s="616"/>
      <c r="P224" s="72"/>
      <c r="Q224" s="146"/>
      <c r="R224" s="70">
        <f t="shared" ref="R224:R243" si="320">VLOOKUP(C224,TravelIncrease,2,0)</f>
        <v>1.1000000000000001</v>
      </c>
      <c r="S224" s="847"/>
      <c r="T224" s="848"/>
      <c r="U224" s="847"/>
      <c r="V224" s="848"/>
      <c r="W224" s="847"/>
      <c r="X224" s="848"/>
      <c r="Y224" s="847"/>
      <c r="Z224" s="848"/>
      <c r="AA224" s="847"/>
      <c r="AB224" s="848"/>
      <c r="AC224" s="373"/>
      <c r="AD224" s="804"/>
      <c r="AE224" s="805"/>
      <c r="AF224" s="804"/>
      <c r="AG224" s="805"/>
      <c r="AH224" s="804"/>
      <c r="AI224" s="805"/>
      <c r="AJ224" s="804"/>
      <c r="AK224" s="805"/>
      <c r="AL224" s="804"/>
      <c r="AM224" s="805"/>
      <c r="AN224" s="362"/>
      <c r="AO224" s="812"/>
      <c r="AP224" s="813"/>
      <c r="AQ224" s="812"/>
      <c r="AR224" s="813"/>
      <c r="AS224" s="812"/>
      <c r="AT224" s="813"/>
      <c r="AU224" s="812"/>
      <c r="AV224" s="813"/>
      <c r="AW224" s="812"/>
      <c r="AX224" s="813"/>
      <c r="AY224" s="363"/>
      <c r="AZ224" s="783">
        <f>$E224*$P224*$Q224</f>
        <v>0</v>
      </c>
      <c r="BA224" s="784"/>
      <c r="BB224" s="783">
        <f>$F224*$P224*$Q224*$R224</f>
        <v>0</v>
      </c>
      <c r="BC224" s="784"/>
      <c r="BD224" s="783">
        <f>$G224*$P224*$Q224*($R224^2)</f>
        <v>0</v>
      </c>
      <c r="BE224" s="784"/>
      <c r="BF224" s="783">
        <f>$H224*$P224*$Q224*($R224^3)</f>
        <v>0</v>
      </c>
      <c r="BG224" s="784"/>
      <c r="BH224" s="783">
        <f>$I224*$P224*$Q224*($R224^4)</f>
        <v>0</v>
      </c>
      <c r="BI224" s="784"/>
      <c r="BJ224" s="299">
        <f>SUM(AZ224+BB224+BD224+BF224+BH224)</f>
        <v>0</v>
      </c>
      <c r="BK224" s="849"/>
      <c r="BL224" s="850"/>
      <c r="BM224" s="849"/>
      <c r="BN224" s="850"/>
      <c r="BO224" s="849"/>
      <c r="BP224" s="850"/>
      <c r="BQ224" s="849"/>
      <c r="BR224" s="850"/>
      <c r="BS224" s="849"/>
      <c r="BT224" s="850"/>
      <c r="BU224" s="365"/>
      <c r="BV224" s="374">
        <f t="shared" ref="BV224:BV243" si="321">AZ224</f>
        <v>0</v>
      </c>
      <c r="BW224" s="374">
        <f t="shared" ref="BW224:BW243" si="322">BB224</f>
        <v>0</v>
      </c>
      <c r="BX224" s="374">
        <f t="shared" ref="BX224:BX243" si="323">BD224</f>
        <v>0</v>
      </c>
      <c r="BY224" s="374">
        <f t="shared" ref="BY224:BY243" si="324">BF224</f>
        <v>0</v>
      </c>
      <c r="BZ224" s="374">
        <f t="shared" ref="BZ224:BZ243" si="325">BH224</f>
        <v>0</v>
      </c>
      <c r="CA224" s="327">
        <f t="shared" ref="CA224:CA244" si="326">SUM(BV224:BZ224)</f>
        <v>0</v>
      </c>
    </row>
    <row r="225" spans="3:79" ht="15" customHeight="1">
      <c r="C225" s="77" t="s">
        <v>264</v>
      </c>
      <c r="D225" s="700"/>
      <c r="E225" s="72"/>
      <c r="F225" s="72"/>
      <c r="G225" s="72"/>
      <c r="H225" s="72"/>
      <c r="I225" s="72"/>
      <c r="J225" s="72"/>
      <c r="K225" s="72"/>
      <c r="L225" s="72"/>
      <c r="M225" s="72"/>
      <c r="N225" s="72"/>
      <c r="O225" s="616"/>
      <c r="P225" s="72"/>
      <c r="Q225" s="146"/>
      <c r="R225" s="70">
        <f t="shared" si="320"/>
        <v>1</v>
      </c>
      <c r="S225" s="847"/>
      <c r="T225" s="848"/>
      <c r="U225" s="847"/>
      <c r="V225" s="848"/>
      <c r="W225" s="847"/>
      <c r="X225" s="848"/>
      <c r="Y225" s="847"/>
      <c r="Z225" s="848"/>
      <c r="AA225" s="847"/>
      <c r="AB225" s="848"/>
      <c r="AC225" s="373"/>
      <c r="AD225" s="804"/>
      <c r="AE225" s="805"/>
      <c r="AF225" s="804"/>
      <c r="AG225" s="805"/>
      <c r="AH225" s="804"/>
      <c r="AI225" s="805"/>
      <c r="AJ225" s="804"/>
      <c r="AK225" s="805"/>
      <c r="AL225" s="804"/>
      <c r="AM225" s="805"/>
      <c r="AN225" s="362"/>
      <c r="AO225" s="812"/>
      <c r="AP225" s="813"/>
      <c r="AQ225" s="812"/>
      <c r="AR225" s="813"/>
      <c r="AS225" s="812"/>
      <c r="AT225" s="813"/>
      <c r="AU225" s="812"/>
      <c r="AV225" s="813"/>
      <c r="AW225" s="812"/>
      <c r="AX225" s="813"/>
      <c r="AY225" s="363"/>
      <c r="AZ225" s="783">
        <f t="shared" ref="AZ225:AZ243" si="327">$E225*$P225*$Q225</f>
        <v>0</v>
      </c>
      <c r="BA225" s="784"/>
      <c r="BB225" s="783">
        <f t="shared" ref="BB225:BB243" si="328">$F225*$P225*$Q225*$R225</f>
        <v>0</v>
      </c>
      <c r="BC225" s="784"/>
      <c r="BD225" s="783">
        <f t="shared" ref="BD225:BD243" si="329">$G225*$P225*$Q225*($R225^2)</f>
        <v>0</v>
      </c>
      <c r="BE225" s="784"/>
      <c r="BF225" s="783">
        <f t="shared" ref="BF225:BF243" si="330">$H225*$P225*$Q225*($R225^3)</f>
        <v>0</v>
      </c>
      <c r="BG225" s="784"/>
      <c r="BH225" s="783">
        <f t="shared" ref="BH225:BH243" si="331">$I225*$P225*$Q225*($R225^4)</f>
        <v>0</v>
      </c>
      <c r="BI225" s="784"/>
      <c r="BJ225" s="299">
        <f t="shared" ref="BJ225:BJ243" si="332">SUM(AZ225+BB225+BD225+BF225+BH225)</f>
        <v>0</v>
      </c>
      <c r="BK225" s="849"/>
      <c r="BL225" s="850"/>
      <c r="BM225" s="849"/>
      <c r="BN225" s="850"/>
      <c r="BO225" s="849"/>
      <c r="BP225" s="850"/>
      <c r="BQ225" s="849"/>
      <c r="BR225" s="850"/>
      <c r="BS225" s="849"/>
      <c r="BT225" s="850"/>
      <c r="BU225" s="365"/>
      <c r="BV225" s="374">
        <f t="shared" si="321"/>
        <v>0</v>
      </c>
      <c r="BW225" s="374">
        <f t="shared" si="322"/>
        <v>0</v>
      </c>
      <c r="BX225" s="374">
        <f t="shared" si="323"/>
        <v>0</v>
      </c>
      <c r="BY225" s="374">
        <f t="shared" si="324"/>
        <v>0</v>
      </c>
      <c r="BZ225" s="374">
        <f t="shared" si="325"/>
        <v>0</v>
      </c>
      <c r="CA225" s="327">
        <f t="shared" si="326"/>
        <v>0</v>
      </c>
    </row>
    <row r="226" spans="3:79" ht="15" customHeight="1">
      <c r="C226" s="77" t="s">
        <v>28</v>
      </c>
      <c r="D226" s="700"/>
      <c r="E226" s="72"/>
      <c r="F226" s="72"/>
      <c r="G226" s="72"/>
      <c r="H226" s="72"/>
      <c r="I226" s="72"/>
      <c r="J226" s="72"/>
      <c r="K226" s="72"/>
      <c r="L226" s="72"/>
      <c r="M226" s="72"/>
      <c r="N226" s="72"/>
      <c r="O226" s="616"/>
      <c r="P226" s="72"/>
      <c r="Q226" s="146"/>
      <c r="R226" s="70">
        <f t="shared" si="320"/>
        <v>1</v>
      </c>
      <c r="S226" s="847"/>
      <c r="T226" s="848"/>
      <c r="U226" s="847"/>
      <c r="V226" s="848"/>
      <c r="W226" s="847"/>
      <c r="X226" s="848"/>
      <c r="Y226" s="847"/>
      <c r="Z226" s="848"/>
      <c r="AA226" s="847"/>
      <c r="AB226" s="848"/>
      <c r="AC226" s="373"/>
      <c r="AD226" s="804"/>
      <c r="AE226" s="805"/>
      <c r="AF226" s="804"/>
      <c r="AG226" s="805"/>
      <c r="AH226" s="804"/>
      <c r="AI226" s="805"/>
      <c r="AJ226" s="804"/>
      <c r="AK226" s="805"/>
      <c r="AL226" s="804"/>
      <c r="AM226" s="805"/>
      <c r="AN226" s="362"/>
      <c r="AO226" s="812"/>
      <c r="AP226" s="813"/>
      <c r="AQ226" s="812"/>
      <c r="AR226" s="813"/>
      <c r="AS226" s="812"/>
      <c r="AT226" s="813"/>
      <c r="AU226" s="812"/>
      <c r="AV226" s="813"/>
      <c r="AW226" s="812"/>
      <c r="AX226" s="813"/>
      <c r="AY226" s="363"/>
      <c r="AZ226" s="783">
        <f t="shared" si="327"/>
        <v>0</v>
      </c>
      <c r="BA226" s="784"/>
      <c r="BB226" s="783">
        <f t="shared" si="328"/>
        <v>0</v>
      </c>
      <c r="BC226" s="784"/>
      <c r="BD226" s="783">
        <f t="shared" si="329"/>
        <v>0</v>
      </c>
      <c r="BE226" s="784"/>
      <c r="BF226" s="783">
        <f t="shared" si="330"/>
        <v>0</v>
      </c>
      <c r="BG226" s="784"/>
      <c r="BH226" s="783">
        <f t="shared" si="331"/>
        <v>0</v>
      </c>
      <c r="BI226" s="784"/>
      <c r="BJ226" s="299">
        <f t="shared" si="332"/>
        <v>0</v>
      </c>
      <c r="BK226" s="849"/>
      <c r="BL226" s="850"/>
      <c r="BM226" s="849"/>
      <c r="BN226" s="850"/>
      <c r="BO226" s="849"/>
      <c r="BP226" s="850"/>
      <c r="BQ226" s="849"/>
      <c r="BR226" s="850"/>
      <c r="BS226" s="849"/>
      <c r="BT226" s="850"/>
      <c r="BU226" s="365"/>
      <c r="BV226" s="374">
        <f t="shared" si="321"/>
        <v>0</v>
      </c>
      <c r="BW226" s="374">
        <f t="shared" si="322"/>
        <v>0</v>
      </c>
      <c r="BX226" s="374">
        <f t="shared" si="323"/>
        <v>0</v>
      </c>
      <c r="BY226" s="374">
        <f t="shared" si="324"/>
        <v>0</v>
      </c>
      <c r="BZ226" s="374">
        <f t="shared" si="325"/>
        <v>0</v>
      </c>
      <c r="CA226" s="327">
        <f t="shared" si="326"/>
        <v>0</v>
      </c>
    </row>
    <row r="227" spans="3:79" ht="15" customHeight="1">
      <c r="C227" s="77" t="s">
        <v>54</v>
      </c>
      <c r="D227" s="700"/>
      <c r="E227" s="72"/>
      <c r="F227" s="72"/>
      <c r="G227" s="72"/>
      <c r="H227" s="72"/>
      <c r="I227" s="72"/>
      <c r="J227" s="72"/>
      <c r="K227" s="72"/>
      <c r="L227" s="72"/>
      <c r="M227" s="72"/>
      <c r="N227" s="72"/>
      <c r="O227" s="616"/>
      <c r="P227" s="72"/>
      <c r="Q227" s="146"/>
      <c r="R227" s="70">
        <f t="shared" si="320"/>
        <v>1.1000000000000001</v>
      </c>
      <c r="S227" s="847"/>
      <c r="T227" s="848"/>
      <c r="U227" s="847"/>
      <c r="V227" s="848"/>
      <c r="W227" s="847"/>
      <c r="X227" s="848"/>
      <c r="Y227" s="847"/>
      <c r="Z227" s="848"/>
      <c r="AA227" s="847"/>
      <c r="AB227" s="848"/>
      <c r="AC227" s="373"/>
      <c r="AD227" s="804"/>
      <c r="AE227" s="805"/>
      <c r="AF227" s="804"/>
      <c r="AG227" s="805"/>
      <c r="AH227" s="804"/>
      <c r="AI227" s="805"/>
      <c r="AJ227" s="804"/>
      <c r="AK227" s="805"/>
      <c r="AL227" s="804"/>
      <c r="AM227" s="805"/>
      <c r="AN227" s="362"/>
      <c r="AO227" s="812"/>
      <c r="AP227" s="813"/>
      <c r="AQ227" s="812"/>
      <c r="AR227" s="813"/>
      <c r="AS227" s="812"/>
      <c r="AT227" s="813"/>
      <c r="AU227" s="812"/>
      <c r="AV227" s="813"/>
      <c r="AW227" s="812"/>
      <c r="AX227" s="813"/>
      <c r="AY227" s="363"/>
      <c r="AZ227" s="783">
        <f t="shared" si="327"/>
        <v>0</v>
      </c>
      <c r="BA227" s="784"/>
      <c r="BB227" s="783">
        <f t="shared" si="328"/>
        <v>0</v>
      </c>
      <c r="BC227" s="784"/>
      <c r="BD227" s="783">
        <f t="shared" si="329"/>
        <v>0</v>
      </c>
      <c r="BE227" s="784"/>
      <c r="BF227" s="783">
        <f t="shared" si="330"/>
        <v>0</v>
      </c>
      <c r="BG227" s="784"/>
      <c r="BH227" s="783">
        <f t="shared" si="331"/>
        <v>0</v>
      </c>
      <c r="BI227" s="784"/>
      <c r="BJ227" s="299">
        <f t="shared" si="332"/>
        <v>0</v>
      </c>
      <c r="BK227" s="849"/>
      <c r="BL227" s="850"/>
      <c r="BM227" s="849"/>
      <c r="BN227" s="850"/>
      <c r="BO227" s="849"/>
      <c r="BP227" s="850"/>
      <c r="BQ227" s="849"/>
      <c r="BR227" s="850"/>
      <c r="BS227" s="849"/>
      <c r="BT227" s="850"/>
      <c r="BU227" s="365"/>
      <c r="BV227" s="374">
        <f t="shared" si="321"/>
        <v>0</v>
      </c>
      <c r="BW227" s="374">
        <f t="shared" si="322"/>
        <v>0</v>
      </c>
      <c r="BX227" s="374">
        <f t="shared" si="323"/>
        <v>0</v>
      </c>
      <c r="BY227" s="374">
        <f t="shared" si="324"/>
        <v>0</v>
      </c>
      <c r="BZ227" s="374">
        <f t="shared" si="325"/>
        <v>0</v>
      </c>
      <c r="CA227" s="327">
        <f t="shared" si="326"/>
        <v>0</v>
      </c>
    </row>
    <row r="228" spans="3:79" ht="15" customHeight="1">
      <c r="C228" s="77" t="s">
        <v>353</v>
      </c>
      <c r="D228" s="700" t="s">
        <v>378</v>
      </c>
      <c r="E228" s="72"/>
      <c r="F228" s="72"/>
      <c r="G228" s="72"/>
      <c r="H228" s="72"/>
      <c r="I228" s="72"/>
      <c r="J228" s="72"/>
      <c r="K228" s="72"/>
      <c r="L228" s="72"/>
      <c r="M228" s="72"/>
      <c r="N228" s="72"/>
      <c r="O228" s="616"/>
      <c r="P228" s="72"/>
      <c r="Q228" s="146"/>
      <c r="R228" s="70">
        <f t="shared" si="320"/>
        <v>1.1000000000000001</v>
      </c>
      <c r="S228" s="847"/>
      <c r="T228" s="848"/>
      <c r="U228" s="847"/>
      <c r="V228" s="848"/>
      <c r="W228" s="847"/>
      <c r="X228" s="848"/>
      <c r="Y228" s="847"/>
      <c r="Z228" s="848"/>
      <c r="AA228" s="847"/>
      <c r="AB228" s="848"/>
      <c r="AC228" s="373"/>
      <c r="AD228" s="804"/>
      <c r="AE228" s="805"/>
      <c r="AF228" s="804"/>
      <c r="AG228" s="805"/>
      <c r="AH228" s="804"/>
      <c r="AI228" s="805"/>
      <c r="AJ228" s="804"/>
      <c r="AK228" s="805"/>
      <c r="AL228" s="804"/>
      <c r="AM228" s="805"/>
      <c r="AN228" s="362"/>
      <c r="AO228" s="812"/>
      <c r="AP228" s="813"/>
      <c r="AQ228" s="812"/>
      <c r="AR228" s="813"/>
      <c r="AS228" s="812"/>
      <c r="AT228" s="813"/>
      <c r="AU228" s="812"/>
      <c r="AV228" s="813"/>
      <c r="AW228" s="812"/>
      <c r="AX228" s="813"/>
      <c r="AY228" s="363"/>
      <c r="AZ228" s="783">
        <f t="shared" si="327"/>
        <v>0</v>
      </c>
      <c r="BA228" s="784"/>
      <c r="BB228" s="783">
        <f t="shared" si="328"/>
        <v>0</v>
      </c>
      <c r="BC228" s="784"/>
      <c r="BD228" s="783">
        <f t="shared" si="329"/>
        <v>0</v>
      </c>
      <c r="BE228" s="784"/>
      <c r="BF228" s="783">
        <f t="shared" si="330"/>
        <v>0</v>
      </c>
      <c r="BG228" s="784"/>
      <c r="BH228" s="783">
        <f t="shared" si="331"/>
        <v>0</v>
      </c>
      <c r="BI228" s="784"/>
      <c r="BJ228" s="299">
        <f t="shared" si="332"/>
        <v>0</v>
      </c>
      <c r="BK228" s="849"/>
      <c r="BL228" s="850"/>
      <c r="BM228" s="849"/>
      <c r="BN228" s="850"/>
      <c r="BO228" s="849"/>
      <c r="BP228" s="850"/>
      <c r="BQ228" s="849"/>
      <c r="BR228" s="850"/>
      <c r="BS228" s="849"/>
      <c r="BT228" s="850"/>
      <c r="BU228" s="365"/>
      <c r="BV228" s="374">
        <f t="shared" si="321"/>
        <v>0</v>
      </c>
      <c r="BW228" s="374">
        <f t="shared" si="322"/>
        <v>0</v>
      </c>
      <c r="BX228" s="374">
        <f t="shared" si="323"/>
        <v>0</v>
      </c>
      <c r="BY228" s="374">
        <f t="shared" si="324"/>
        <v>0</v>
      </c>
      <c r="BZ228" s="374">
        <f t="shared" si="325"/>
        <v>0</v>
      </c>
      <c r="CA228" s="327">
        <f t="shared" si="326"/>
        <v>0</v>
      </c>
    </row>
    <row r="229" spans="3:79" ht="15" customHeight="1">
      <c r="C229" s="77" t="s">
        <v>264</v>
      </c>
      <c r="D229" s="700"/>
      <c r="E229" s="72"/>
      <c r="F229" s="72"/>
      <c r="G229" s="72"/>
      <c r="H229" s="72"/>
      <c r="I229" s="72"/>
      <c r="J229" s="72"/>
      <c r="K229" s="72"/>
      <c r="L229" s="72"/>
      <c r="M229" s="72"/>
      <c r="N229" s="72"/>
      <c r="O229" s="616"/>
      <c r="P229" s="72"/>
      <c r="Q229" s="146"/>
      <c r="R229" s="70">
        <f t="shared" si="320"/>
        <v>1</v>
      </c>
      <c r="S229" s="847"/>
      <c r="T229" s="848"/>
      <c r="U229" s="847"/>
      <c r="V229" s="848"/>
      <c r="W229" s="847"/>
      <c r="X229" s="848"/>
      <c r="Y229" s="847"/>
      <c r="Z229" s="848"/>
      <c r="AA229" s="847"/>
      <c r="AB229" s="848"/>
      <c r="AC229" s="373"/>
      <c r="AD229" s="804"/>
      <c r="AE229" s="805"/>
      <c r="AF229" s="804"/>
      <c r="AG229" s="805"/>
      <c r="AH229" s="804"/>
      <c r="AI229" s="805"/>
      <c r="AJ229" s="804"/>
      <c r="AK229" s="805"/>
      <c r="AL229" s="804"/>
      <c r="AM229" s="805"/>
      <c r="AN229" s="362"/>
      <c r="AO229" s="812"/>
      <c r="AP229" s="813"/>
      <c r="AQ229" s="812"/>
      <c r="AR229" s="813"/>
      <c r="AS229" s="812"/>
      <c r="AT229" s="813"/>
      <c r="AU229" s="812"/>
      <c r="AV229" s="813"/>
      <c r="AW229" s="812"/>
      <c r="AX229" s="813"/>
      <c r="AY229" s="363"/>
      <c r="AZ229" s="783">
        <f t="shared" si="327"/>
        <v>0</v>
      </c>
      <c r="BA229" s="784"/>
      <c r="BB229" s="783">
        <f t="shared" si="328"/>
        <v>0</v>
      </c>
      <c r="BC229" s="784"/>
      <c r="BD229" s="783">
        <f t="shared" si="329"/>
        <v>0</v>
      </c>
      <c r="BE229" s="784"/>
      <c r="BF229" s="783">
        <f t="shared" si="330"/>
        <v>0</v>
      </c>
      <c r="BG229" s="784"/>
      <c r="BH229" s="783">
        <f t="shared" si="331"/>
        <v>0</v>
      </c>
      <c r="BI229" s="784"/>
      <c r="BJ229" s="299">
        <f t="shared" si="332"/>
        <v>0</v>
      </c>
      <c r="BK229" s="849"/>
      <c r="BL229" s="850"/>
      <c r="BM229" s="849"/>
      <c r="BN229" s="850"/>
      <c r="BO229" s="849"/>
      <c r="BP229" s="850"/>
      <c r="BQ229" s="849"/>
      <c r="BR229" s="850"/>
      <c r="BS229" s="849"/>
      <c r="BT229" s="850"/>
      <c r="BU229" s="365"/>
      <c r="BV229" s="374">
        <f t="shared" si="321"/>
        <v>0</v>
      </c>
      <c r="BW229" s="374">
        <f t="shared" si="322"/>
        <v>0</v>
      </c>
      <c r="BX229" s="374">
        <f t="shared" si="323"/>
        <v>0</v>
      </c>
      <c r="BY229" s="374">
        <f t="shared" si="324"/>
        <v>0</v>
      </c>
      <c r="BZ229" s="374">
        <f t="shared" si="325"/>
        <v>0</v>
      </c>
      <c r="CA229" s="327">
        <f t="shared" si="326"/>
        <v>0</v>
      </c>
    </row>
    <row r="230" spans="3:79" ht="15" customHeight="1">
      <c r="C230" s="77" t="s">
        <v>28</v>
      </c>
      <c r="D230" s="700"/>
      <c r="E230" s="72"/>
      <c r="F230" s="72"/>
      <c r="G230" s="72"/>
      <c r="H230" s="72"/>
      <c r="I230" s="72"/>
      <c r="J230" s="72"/>
      <c r="K230" s="72"/>
      <c r="L230" s="72"/>
      <c r="M230" s="72"/>
      <c r="N230" s="72"/>
      <c r="O230" s="616"/>
      <c r="P230" s="72"/>
      <c r="Q230" s="146"/>
      <c r="R230" s="70">
        <f t="shared" si="320"/>
        <v>1</v>
      </c>
      <c r="S230" s="847"/>
      <c r="T230" s="848"/>
      <c r="U230" s="847"/>
      <c r="V230" s="848"/>
      <c r="W230" s="847"/>
      <c r="X230" s="848"/>
      <c r="Y230" s="847"/>
      <c r="Z230" s="848"/>
      <c r="AA230" s="847"/>
      <c r="AB230" s="848"/>
      <c r="AC230" s="373"/>
      <c r="AD230" s="804"/>
      <c r="AE230" s="805"/>
      <c r="AF230" s="804"/>
      <c r="AG230" s="805"/>
      <c r="AH230" s="804"/>
      <c r="AI230" s="805"/>
      <c r="AJ230" s="804"/>
      <c r="AK230" s="805"/>
      <c r="AL230" s="804"/>
      <c r="AM230" s="805"/>
      <c r="AN230" s="362"/>
      <c r="AO230" s="812"/>
      <c r="AP230" s="813"/>
      <c r="AQ230" s="812"/>
      <c r="AR230" s="813"/>
      <c r="AS230" s="812"/>
      <c r="AT230" s="813"/>
      <c r="AU230" s="812"/>
      <c r="AV230" s="813"/>
      <c r="AW230" s="812"/>
      <c r="AX230" s="813"/>
      <c r="AY230" s="363"/>
      <c r="AZ230" s="783">
        <f t="shared" si="327"/>
        <v>0</v>
      </c>
      <c r="BA230" s="784"/>
      <c r="BB230" s="783">
        <f t="shared" si="328"/>
        <v>0</v>
      </c>
      <c r="BC230" s="784"/>
      <c r="BD230" s="783">
        <f t="shared" si="329"/>
        <v>0</v>
      </c>
      <c r="BE230" s="784"/>
      <c r="BF230" s="783">
        <f t="shared" si="330"/>
        <v>0</v>
      </c>
      <c r="BG230" s="784"/>
      <c r="BH230" s="783">
        <f t="shared" si="331"/>
        <v>0</v>
      </c>
      <c r="BI230" s="784"/>
      <c r="BJ230" s="299">
        <f t="shared" si="332"/>
        <v>0</v>
      </c>
      <c r="BK230" s="849"/>
      <c r="BL230" s="850"/>
      <c r="BM230" s="849"/>
      <c r="BN230" s="850"/>
      <c r="BO230" s="849"/>
      <c r="BP230" s="850"/>
      <c r="BQ230" s="849"/>
      <c r="BR230" s="850"/>
      <c r="BS230" s="849"/>
      <c r="BT230" s="850"/>
      <c r="BU230" s="365"/>
      <c r="BV230" s="374">
        <f t="shared" si="321"/>
        <v>0</v>
      </c>
      <c r="BW230" s="374">
        <f t="shared" si="322"/>
        <v>0</v>
      </c>
      <c r="BX230" s="374">
        <f t="shared" si="323"/>
        <v>0</v>
      </c>
      <c r="BY230" s="374">
        <f t="shared" si="324"/>
        <v>0</v>
      </c>
      <c r="BZ230" s="374">
        <f t="shared" si="325"/>
        <v>0</v>
      </c>
      <c r="CA230" s="327">
        <f t="shared" si="326"/>
        <v>0</v>
      </c>
    </row>
    <row r="231" spans="3:79" ht="15" customHeight="1">
      <c r="C231" s="77" t="s">
        <v>54</v>
      </c>
      <c r="D231" s="700"/>
      <c r="E231" s="72"/>
      <c r="F231" s="72"/>
      <c r="G231" s="72"/>
      <c r="H231" s="72"/>
      <c r="I231" s="72"/>
      <c r="J231" s="72"/>
      <c r="K231" s="72"/>
      <c r="L231" s="72"/>
      <c r="M231" s="72"/>
      <c r="N231" s="72"/>
      <c r="O231" s="616"/>
      <c r="P231" s="72"/>
      <c r="Q231" s="146"/>
      <c r="R231" s="70">
        <f t="shared" si="320"/>
        <v>1.1000000000000001</v>
      </c>
      <c r="S231" s="847"/>
      <c r="T231" s="848"/>
      <c r="U231" s="847"/>
      <c r="V231" s="848"/>
      <c r="W231" s="847"/>
      <c r="X231" s="848"/>
      <c r="Y231" s="847"/>
      <c r="Z231" s="848"/>
      <c r="AA231" s="847"/>
      <c r="AB231" s="848"/>
      <c r="AC231" s="373"/>
      <c r="AD231" s="804"/>
      <c r="AE231" s="805"/>
      <c r="AF231" s="804"/>
      <c r="AG231" s="805"/>
      <c r="AH231" s="804"/>
      <c r="AI231" s="805"/>
      <c r="AJ231" s="804"/>
      <c r="AK231" s="805"/>
      <c r="AL231" s="804"/>
      <c r="AM231" s="805"/>
      <c r="AN231" s="362"/>
      <c r="AO231" s="812"/>
      <c r="AP231" s="813"/>
      <c r="AQ231" s="812"/>
      <c r="AR231" s="813"/>
      <c r="AS231" s="812"/>
      <c r="AT231" s="813"/>
      <c r="AU231" s="812"/>
      <c r="AV231" s="813"/>
      <c r="AW231" s="812"/>
      <c r="AX231" s="813"/>
      <c r="AY231" s="363"/>
      <c r="AZ231" s="783">
        <f t="shared" si="327"/>
        <v>0</v>
      </c>
      <c r="BA231" s="784"/>
      <c r="BB231" s="783">
        <f t="shared" si="328"/>
        <v>0</v>
      </c>
      <c r="BC231" s="784"/>
      <c r="BD231" s="783">
        <f t="shared" si="329"/>
        <v>0</v>
      </c>
      <c r="BE231" s="784"/>
      <c r="BF231" s="783">
        <f t="shared" si="330"/>
        <v>0</v>
      </c>
      <c r="BG231" s="784"/>
      <c r="BH231" s="783">
        <f t="shared" si="331"/>
        <v>0</v>
      </c>
      <c r="BI231" s="784"/>
      <c r="BJ231" s="299">
        <f t="shared" si="332"/>
        <v>0</v>
      </c>
      <c r="BK231" s="849"/>
      <c r="BL231" s="850"/>
      <c r="BM231" s="849"/>
      <c r="BN231" s="850"/>
      <c r="BO231" s="849"/>
      <c r="BP231" s="850"/>
      <c r="BQ231" s="849"/>
      <c r="BR231" s="850"/>
      <c r="BS231" s="849"/>
      <c r="BT231" s="850"/>
      <c r="BU231" s="365"/>
      <c r="BV231" s="374">
        <f t="shared" si="321"/>
        <v>0</v>
      </c>
      <c r="BW231" s="374">
        <f t="shared" si="322"/>
        <v>0</v>
      </c>
      <c r="BX231" s="374">
        <f t="shared" si="323"/>
        <v>0</v>
      </c>
      <c r="BY231" s="374">
        <f t="shared" si="324"/>
        <v>0</v>
      </c>
      <c r="BZ231" s="374">
        <f t="shared" si="325"/>
        <v>0</v>
      </c>
      <c r="CA231" s="327">
        <f t="shared" si="326"/>
        <v>0</v>
      </c>
    </row>
    <row r="232" spans="3:79" ht="15" customHeight="1">
      <c r="C232" s="77" t="s">
        <v>353</v>
      </c>
      <c r="D232" s="700" t="s">
        <v>378</v>
      </c>
      <c r="E232" s="72"/>
      <c r="F232" s="72"/>
      <c r="G232" s="72"/>
      <c r="H232" s="72"/>
      <c r="I232" s="72"/>
      <c r="J232" s="72"/>
      <c r="K232" s="72"/>
      <c r="L232" s="72"/>
      <c r="M232" s="72"/>
      <c r="N232" s="72"/>
      <c r="O232" s="616"/>
      <c r="P232" s="72"/>
      <c r="Q232" s="146"/>
      <c r="R232" s="70">
        <f t="shared" si="320"/>
        <v>1.1000000000000001</v>
      </c>
      <c r="S232" s="847"/>
      <c r="T232" s="848"/>
      <c r="U232" s="847"/>
      <c r="V232" s="848"/>
      <c r="W232" s="847"/>
      <c r="X232" s="848"/>
      <c r="Y232" s="847"/>
      <c r="Z232" s="848"/>
      <c r="AA232" s="847"/>
      <c r="AB232" s="848"/>
      <c r="AC232" s="373"/>
      <c r="AD232" s="804"/>
      <c r="AE232" s="805"/>
      <c r="AF232" s="804"/>
      <c r="AG232" s="805"/>
      <c r="AH232" s="804"/>
      <c r="AI232" s="805"/>
      <c r="AJ232" s="804"/>
      <c r="AK232" s="805"/>
      <c r="AL232" s="804"/>
      <c r="AM232" s="805"/>
      <c r="AN232" s="362"/>
      <c r="AO232" s="812"/>
      <c r="AP232" s="813"/>
      <c r="AQ232" s="812"/>
      <c r="AR232" s="813"/>
      <c r="AS232" s="812"/>
      <c r="AT232" s="813"/>
      <c r="AU232" s="812"/>
      <c r="AV232" s="813"/>
      <c r="AW232" s="812"/>
      <c r="AX232" s="813"/>
      <c r="AY232" s="363"/>
      <c r="AZ232" s="783">
        <f t="shared" si="327"/>
        <v>0</v>
      </c>
      <c r="BA232" s="784"/>
      <c r="BB232" s="783">
        <f t="shared" si="328"/>
        <v>0</v>
      </c>
      <c r="BC232" s="784"/>
      <c r="BD232" s="783">
        <f t="shared" si="329"/>
        <v>0</v>
      </c>
      <c r="BE232" s="784"/>
      <c r="BF232" s="783">
        <f t="shared" si="330"/>
        <v>0</v>
      </c>
      <c r="BG232" s="784"/>
      <c r="BH232" s="783">
        <f t="shared" si="331"/>
        <v>0</v>
      </c>
      <c r="BI232" s="784"/>
      <c r="BJ232" s="299">
        <f t="shared" si="332"/>
        <v>0</v>
      </c>
      <c r="BK232" s="849"/>
      <c r="BL232" s="850"/>
      <c r="BM232" s="849"/>
      <c r="BN232" s="850"/>
      <c r="BO232" s="849"/>
      <c r="BP232" s="850"/>
      <c r="BQ232" s="849"/>
      <c r="BR232" s="850"/>
      <c r="BS232" s="849"/>
      <c r="BT232" s="850"/>
      <c r="BU232" s="365"/>
      <c r="BV232" s="374">
        <f t="shared" si="321"/>
        <v>0</v>
      </c>
      <c r="BW232" s="374">
        <f t="shared" si="322"/>
        <v>0</v>
      </c>
      <c r="BX232" s="374">
        <f t="shared" si="323"/>
        <v>0</v>
      </c>
      <c r="BY232" s="374">
        <f t="shared" si="324"/>
        <v>0</v>
      </c>
      <c r="BZ232" s="374">
        <f t="shared" si="325"/>
        <v>0</v>
      </c>
      <c r="CA232" s="327">
        <f t="shared" si="326"/>
        <v>0</v>
      </c>
    </row>
    <row r="233" spans="3:79" ht="15" customHeight="1">
      <c r="C233" s="77" t="s">
        <v>264</v>
      </c>
      <c r="D233" s="700"/>
      <c r="E233" s="72"/>
      <c r="F233" s="72"/>
      <c r="G233" s="72"/>
      <c r="H233" s="72"/>
      <c r="I233" s="72"/>
      <c r="J233" s="72"/>
      <c r="K233" s="72"/>
      <c r="L233" s="72"/>
      <c r="M233" s="72"/>
      <c r="N233" s="72"/>
      <c r="O233" s="616"/>
      <c r="P233" s="72"/>
      <c r="Q233" s="146"/>
      <c r="R233" s="70">
        <f t="shared" si="320"/>
        <v>1</v>
      </c>
      <c r="S233" s="847"/>
      <c r="T233" s="848"/>
      <c r="U233" s="847"/>
      <c r="V233" s="848"/>
      <c r="W233" s="847"/>
      <c r="X233" s="848"/>
      <c r="Y233" s="847"/>
      <c r="Z233" s="848"/>
      <c r="AA233" s="847"/>
      <c r="AB233" s="848"/>
      <c r="AC233" s="373"/>
      <c r="AD233" s="804"/>
      <c r="AE233" s="805"/>
      <c r="AF233" s="804"/>
      <c r="AG233" s="805"/>
      <c r="AH233" s="804"/>
      <c r="AI233" s="805"/>
      <c r="AJ233" s="804"/>
      <c r="AK233" s="805"/>
      <c r="AL233" s="804"/>
      <c r="AM233" s="805"/>
      <c r="AN233" s="362"/>
      <c r="AO233" s="812"/>
      <c r="AP233" s="813"/>
      <c r="AQ233" s="812"/>
      <c r="AR233" s="813"/>
      <c r="AS233" s="812"/>
      <c r="AT233" s="813"/>
      <c r="AU233" s="812"/>
      <c r="AV233" s="813"/>
      <c r="AW233" s="812"/>
      <c r="AX233" s="813"/>
      <c r="AY233" s="363"/>
      <c r="AZ233" s="783">
        <f t="shared" si="327"/>
        <v>0</v>
      </c>
      <c r="BA233" s="784"/>
      <c r="BB233" s="783">
        <f t="shared" si="328"/>
        <v>0</v>
      </c>
      <c r="BC233" s="784"/>
      <c r="BD233" s="783">
        <f t="shared" si="329"/>
        <v>0</v>
      </c>
      <c r="BE233" s="784"/>
      <c r="BF233" s="783">
        <f t="shared" si="330"/>
        <v>0</v>
      </c>
      <c r="BG233" s="784"/>
      <c r="BH233" s="783">
        <f t="shared" si="331"/>
        <v>0</v>
      </c>
      <c r="BI233" s="784"/>
      <c r="BJ233" s="299">
        <f t="shared" si="332"/>
        <v>0</v>
      </c>
      <c r="BK233" s="849"/>
      <c r="BL233" s="850"/>
      <c r="BM233" s="849"/>
      <c r="BN233" s="850"/>
      <c r="BO233" s="849"/>
      <c r="BP233" s="850"/>
      <c r="BQ233" s="849"/>
      <c r="BR233" s="850"/>
      <c r="BS233" s="849"/>
      <c r="BT233" s="850"/>
      <c r="BU233" s="365"/>
      <c r="BV233" s="374">
        <f t="shared" si="321"/>
        <v>0</v>
      </c>
      <c r="BW233" s="374">
        <f t="shared" si="322"/>
        <v>0</v>
      </c>
      <c r="BX233" s="374">
        <f t="shared" si="323"/>
        <v>0</v>
      </c>
      <c r="BY233" s="374">
        <f t="shared" si="324"/>
        <v>0</v>
      </c>
      <c r="BZ233" s="374">
        <f t="shared" si="325"/>
        <v>0</v>
      </c>
      <c r="CA233" s="327">
        <f t="shared" si="326"/>
        <v>0</v>
      </c>
    </row>
    <row r="234" spans="3:79" ht="15" customHeight="1">
      <c r="C234" s="77" t="s">
        <v>28</v>
      </c>
      <c r="D234" s="700"/>
      <c r="E234" s="72"/>
      <c r="F234" s="72"/>
      <c r="G234" s="72"/>
      <c r="H234" s="72"/>
      <c r="I234" s="72"/>
      <c r="J234" s="72"/>
      <c r="K234" s="72"/>
      <c r="L234" s="72"/>
      <c r="M234" s="72"/>
      <c r="N234" s="72"/>
      <c r="O234" s="616"/>
      <c r="P234" s="72"/>
      <c r="Q234" s="146"/>
      <c r="R234" s="70">
        <f t="shared" si="320"/>
        <v>1</v>
      </c>
      <c r="S234" s="847"/>
      <c r="T234" s="848"/>
      <c r="U234" s="847"/>
      <c r="V234" s="848"/>
      <c r="W234" s="847"/>
      <c r="X234" s="848"/>
      <c r="Y234" s="847"/>
      <c r="Z234" s="848"/>
      <c r="AA234" s="847"/>
      <c r="AB234" s="848"/>
      <c r="AC234" s="373"/>
      <c r="AD234" s="804"/>
      <c r="AE234" s="805"/>
      <c r="AF234" s="804"/>
      <c r="AG234" s="805"/>
      <c r="AH234" s="804"/>
      <c r="AI234" s="805"/>
      <c r="AJ234" s="804"/>
      <c r="AK234" s="805"/>
      <c r="AL234" s="804"/>
      <c r="AM234" s="805"/>
      <c r="AN234" s="362"/>
      <c r="AO234" s="812"/>
      <c r="AP234" s="813"/>
      <c r="AQ234" s="812"/>
      <c r="AR234" s="813"/>
      <c r="AS234" s="812"/>
      <c r="AT234" s="813"/>
      <c r="AU234" s="812"/>
      <c r="AV234" s="813"/>
      <c r="AW234" s="812"/>
      <c r="AX234" s="813"/>
      <c r="AY234" s="363"/>
      <c r="AZ234" s="783">
        <f t="shared" si="327"/>
        <v>0</v>
      </c>
      <c r="BA234" s="784"/>
      <c r="BB234" s="783">
        <f t="shared" si="328"/>
        <v>0</v>
      </c>
      <c r="BC234" s="784"/>
      <c r="BD234" s="783">
        <f t="shared" si="329"/>
        <v>0</v>
      </c>
      <c r="BE234" s="784"/>
      <c r="BF234" s="783">
        <f t="shared" si="330"/>
        <v>0</v>
      </c>
      <c r="BG234" s="784"/>
      <c r="BH234" s="783">
        <f t="shared" si="331"/>
        <v>0</v>
      </c>
      <c r="BI234" s="784"/>
      <c r="BJ234" s="299">
        <f t="shared" si="332"/>
        <v>0</v>
      </c>
      <c r="BK234" s="849"/>
      <c r="BL234" s="850"/>
      <c r="BM234" s="849"/>
      <c r="BN234" s="850"/>
      <c r="BO234" s="849"/>
      <c r="BP234" s="850"/>
      <c r="BQ234" s="849"/>
      <c r="BR234" s="850"/>
      <c r="BS234" s="849"/>
      <c r="BT234" s="850"/>
      <c r="BU234" s="365"/>
      <c r="BV234" s="374">
        <f t="shared" si="321"/>
        <v>0</v>
      </c>
      <c r="BW234" s="374">
        <f t="shared" si="322"/>
        <v>0</v>
      </c>
      <c r="BX234" s="374">
        <f t="shared" si="323"/>
        <v>0</v>
      </c>
      <c r="BY234" s="374">
        <f t="shared" si="324"/>
        <v>0</v>
      </c>
      <c r="BZ234" s="374">
        <f t="shared" si="325"/>
        <v>0</v>
      </c>
      <c r="CA234" s="327">
        <f t="shared" si="326"/>
        <v>0</v>
      </c>
    </row>
    <row r="235" spans="3:79" ht="15" customHeight="1">
      <c r="C235" s="77" t="s">
        <v>54</v>
      </c>
      <c r="D235" s="700"/>
      <c r="E235" s="72"/>
      <c r="F235" s="72"/>
      <c r="G235" s="72"/>
      <c r="H235" s="72"/>
      <c r="I235" s="72"/>
      <c r="J235" s="72"/>
      <c r="K235" s="72"/>
      <c r="L235" s="72"/>
      <c r="M235" s="72"/>
      <c r="N235" s="72"/>
      <c r="O235" s="616"/>
      <c r="P235" s="72"/>
      <c r="Q235" s="146"/>
      <c r="R235" s="70">
        <f t="shared" si="320"/>
        <v>1.1000000000000001</v>
      </c>
      <c r="S235" s="847"/>
      <c r="T235" s="848"/>
      <c r="U235" s="847"/>
      <c r="V235" s="848"/>
      <c r="W235" s="847"/>
      <c r="X235" s="848"/>
      <c r="Y235" s="847"/>
      <c r="Z235" s="848"/>
      <c r="AA235" s="847"/>
      <c r="AB235" s="848"/>
      <c r="AC235" s="373"/>
      <c r="AD235" s="804"/>
      <c r="AE235" s="805"/>
      <c r="AF235" s="804"/>
      <c r="AG235" s="805"/>
      <c r="AH235" s="804"/>
      <c r="AI235" s="805"/>
      <c r="AJ235" s="804"/>
      <c r="AK235" s="805"/>
      <c r="AL235" s="804"/>
      <c r="AM235" s="805"/>
      <c r="AN235" s="362"/>
      <c r="AO235" s="812"/>
      <c r="AP235" s="813"/>
      <c r="AQ235" s="812"/>
      <c r="AR235" s="813"/>
      <c r="AS235" s="812"/>
      <c r="AT235" s="813"/>
      <c r="AU235" s="812"/>
      <c r="AV235" s="813"/>
      <c r="AW235" s="812"/>
      <c r="AX235" s="813"/>
      <c r="AY235" s="363"/>
      <c r="AZ235" s="783">
        <f t="shared" si="327"/>
        <v>0</v>
      </c>
      <c r="BA235" s="784"/>
      <c r="BB235" s="783">
        <f t="shared" si="328"/>
        <v>0</v>
      </c>
      <c r="BC235" s="784"/>
      <c r="BD235" s="783">
        <f t="shared" si="329"/>
        <v>0</v>
      </c>
      <c r="BE235" s="784"/>
      <c r="BF235" s="783">
        <f t="shared" si="330"/>
        <v>0</v>
      </c>
      <c r="BG235" s="784"/>
      <c r="BH235" s="783">
        <f t="shared" si="331"/>
        <v>0</v>
      </c>
      <c r="BI235" s="784"/>
      <c r="BJ235" s="299">
        <f t="shared" si="332"/>
        <v>0</v>
      </c>
      <c r="BK235" s="849"/>
      <c r="BL235" s="850"/>
      <c r="BM235" s="849"/>
      <c r="BN235" s="850"/>
      <c r="BO235" s="849"/>
      <c r="BP235" s="850"/>
      <c r="BQ235" s="849"/>
      <c r="BR235" s="850"/>
      <c r="BS235" s="849"/>
      <c r="BT235" s="850"/>
      <c r="BU235" s="365"/>
      <c r="BV235" s="374">
        <f t="shared" si="321"/>
        <v>0</v>
      </c>
      <c r="BW235" s="374">
        <f t="shared" si="322"/>
        <v>0</v>
      </c>
      <c r="BX235" s="374">
        <f t="shared" si="323"/>
        <v>0</v>
      </c>
      <c r="BY235" s="374">
        <f t="shared" si="324"/>
        <v>0</v>
      </c>
      <c r="BZ235" s="374">
        <f t="shared" si="325"/>
        <v>0</v>
      </c>
      <c r="CA235" s="327">
        <f t="shared" si="326"/>
        <v>0</v>
      </c>
    </row>
    <row r="236" spans="3:79" ht="15" customHeight="1">
      <c r="C236" s="77" t="s">
        <v>353</v>
      </c>
      <c r="D236" s="700" t="s">
        <v>378</v>
      </c>
      <c r="E236" s="72"/>
      <c r="F236" s="72"/>
      <c r="G236" s="72"/>
      <c r="H236" s="72"/>
      <c r="I236" s="72"/>
      <c r="J236" s="72"/>
      <c r="K236" s="72"/>
      <c r="L236" s="72"/>
      <c r="M236" s="72"/>
      <c r="N236" s="72"/>
      <c r="O236" s="616"/>
      <c r="P236" s="72"/>
      <c r="Q236" s="146"/>
      <c r="R236" s="70">
        <f t="shared" si="320"/>
        <v>1.1000000000000001</v>
      </c>
      <c r="S236" s="847"/>
      <c r="T236" s="848"/>
      <c r="U236" s="847"/>
      <c r="V236" s="848"/>
      <c r="W236" s="847"/>
      <c r="X236" s="848"/>
      <c r="Y236" s="847"/>
      <c r="Z236" s="848"/>
      <c r="AA236" s="847"/>
      <c r="AB236" s="848"/>
      <c r="AC236" s="373"/>
      <c r="AD236" s="804"/>
      <c r="AE236" s="805"/>
      <c r="AF236" s="804"/>
      <c r="AG236" s="805"/>
      <c r="AH236" s="804"/>
      <c r="AI236" s="805"/>
      <c r="AJ236" s="804"/>
      <c r="AK236" s="805"/>
      <c r="AL236" s="804"/>
      <c r="AM236" s="805"/>
      <c r="AN236" s="362"/>
      <c r="AO236" s="812"/>
      <c r="AP236" s="813"/>
      <c r="AQ236" s="812"/>
      <c r="AR236" s="813"/>
      <c r="AS236" s="812"/>
      <c r="AT236" s="813"/>
      <c r="AU236" s="812"/>
      <c r="AV236" s="813"/>
      <c r="AW236" s="812"/>
      <c r="AX236" s="813"/>
      <c r="AY236" s="363"/>
      <c r="AZ236" s="783">
        <f t="shared" si="327"/>
        <v>0</v>
      </c>
      <c r="BA236" s="784"/>
      <c r="BB236" s="783">
        <f t="shared" si="328"/>
        <v>0</v>
      </c>
      <c r="BC236" s="784"/>
      <c r="BD236" s="783">
        <f t="shared" si="329"/>
        <v>0</v>
      </c>
      <c r="BE236" s="784"/>
      <c r="BF236" s="783">
        <f t="shared" si="330"/>
        <v>0</v>
      </c>
      <c r="BG236" s="784"/>
      <c r="BH236" s="783">
        <f t="shared" si="331"/>
        <v>0</v>
      </c>
      <c r="BI236" s="784"/>
      <c r="BJ236" s="299">
        <f t="shared" si="332"/>
        <v>0</v>
      </c>
      <c r="BK236" s="849"/>
      <c r="BL236" s="850"/>
      <c r="BM236" s="849"/>
      <c r="BN236" s="850"/>
      <c r="BO236" s="849"/>
      <c r="BP236" s="850"/>
      <c r="BQ236" s="849"/>
      <c r="BR236" s="850"/>
      <c r="BS236" s="849"/>
      <c r="BT236" s="850"/>
      <c r="BU236" s="365"/>
      <c r="BV236" s="374">
        <f t="shared" si="321"/>
        <v>0</v>
      </c>
      <c r="BW236" s="374">
        <f t="shared" si="322"/>
        <v>0</v>
      </c>
      <c r="BX236" s="374">
        <f t="shared" si="323"/>
        <v>0</v>
      </c>
      <c r="BY236" s="374">
        <f t="shared" si="324"/>
        <v>0</v>
      </c>
      <c r="BZ236" s="374">
        <f t="shared" si="325"/>
        <v>0</v>
      </c>
      <c r="CA236" s="327">
        <f t="shared" si="326"/>
        <v>0</v>
      </c>
    </row>
    <row r="237" spans="3:79" ht="15" customHeight="1">
      <c r="C237" s="77" t="s">
        <v>264</v>
      </c>
      <c r="D237" s="700"/>
      <c r="E237" s="72"/>
      <c r="F237" s="72"/>
      <c r="G237" s="72"/>
      <c r="H237" s="72"/>
      <c r="I237" s="72"/>
      <c r="J237" s="72"/>
      <c r="K237" s="72"/>
      <c r="L237" s="72"/>
      <c r="M237" s="72"/>
      <c r="N237" s="72"/>
      <c r="O237" s="616"/>
      <c r="P237" s="72"/>
      <c r="Q237" s="146"/>
      <c r="R237" s="70">
        <f t="shared" si="320"/>
        <v>1</v>
      </c>
      <c r="S237" s="847"/>
      <c r="T237" s="848"/>
      <c r="U237" s="847"/>
      <c r="V237" s="848"/>
      <c r="W237" s="847"/>
      <c r="X237" s="848"/>
      <c r="Y237" s="847"/>
      <c r="Z237" s="848"/>
      <c r="AA237" s="847"/>
      <c r="AB237" s="848"/>
      <c r="AC237" s="373"/>
      <c r="AD237" s="804"/>
      <c r="AE237" s="805"/>
      <c r="AF237" s="804"/>
      <c r="AG237" s="805"/>
      <c r="AH237" s="804"/>
      <c r="AI237" s="805"/>
      <c r="AJ237" s="804"/>
      <c r="AK237" s="805"/>
      <c r="AL237" s="804"/>
      <c r="AM237" s="805"/>
      <c r="AN237" s="362"/>
      <c r="AO237" s="812"/>
      <c r="AP237" s="813"/>
      <c r="AQ237" s="812"/>
      <c r="AR237" s="813"/>
      <c r="AS237" s="812"/>
      <c r="AT237" s="813"/>
      <c r="AU237" s="812"/>
      <c r="AV237" s="813"/>
      <c r="AW237" s="812"/>
      <c r="AX237" s="813"/>
      <c r="AY237" s="363"/>
      <c r="AZ237" s="783">
        <f t="shared" si="327"/>
        <v>0</v>
      </c>
      <c r="BA237" s="784"/>
      <c r="BB237" s="783">
        <f t="shared" si="328"/>
        <v>0</v>
      </c>
      <c r="BC237" s="784"/>
      <c r="BD237" s="783">
        <f t="shared" si="329"/>
        <v>0</v>
      </c>
      <c r="BE237" s="784"/>
      <c r="BF237" s="783">
        <f t="shared" si="330"/>
        <v>0</v>
      </c>
      <c r="BG237" s="784"/>
      <c r="BH237" s="783">
        <f t="shared" si="331"/>
        <v>0</v>
      </c>
      <c r="BI237" s="784"/>
      <c r="BJ237" s="299">
        <f t="shared" si="332"/>
        <v>0</v>
      </c>
      <c r="BK237" s="849"/>
      <c r="BL237" s="850"/>
      <c r="BM237" s="849"/>
      <c r="BN237" s="850"/>
      <c r="BO237" s="849"/>
      <c r="BP237" s="850"/>
      <c r="BQ237" s="849"/>
      <c r="BR237" s="850"/>
      <c r="BS237" s="849"/>
      <c r="BT237" s="850"/>
      <c r="BU237" s="365"/>
      <c r="BV237" s="374">
        <f t="shared" si="321"/>
        <v>0</v>
      </c>
      <c r="BW237" s="374">
        <f t="shared" si="322"/>
        <v>0</v>
      </c>
      <c r="BX237" s="374">
        <f t="shared" si="323"/>
        <v>0</v>
      </c>
      <c r="BY237" s="374">
        <f t="shared" si="324"/>
        <v>0</v>
      </c>
      <c r="BZ237" s="374">
        <f t="shared" si="325"/>
        <v>0</v>
      </c>
      <c r="CA237" s="327">
        <f t="shared" si="326"/>
        <v>0</v>
      </c>
    </row>
    <row r="238" spans="3:79" ht="15" customHeight="1">
      <c r="C238" s="77" t="s">
        <v>28</v>
      </c>
      <c r="D238" s="700"/>
      <c r="E238" s="72"/>
      <c r="F238" s="72"/>
      <c r="G238" s="72"/>
      <c r="H238" s="72"/>
      <c r="I238" s="72"/>
      <c r="J238" s="72"/>
      <c r="K238" s="72"/>
      <c r="L238" s="72"/>
      <c r="M238" s="72"/>
      <c r="N238" s="72"/>
      <c r="O238" s="616"/>
      <c r="P238" s="72"/>
      <c r="Q238" s="146"/>
      <c r="R238" s="70">
        <f t="shared" si="320"/>
        <v>1</v>
      </c>
      <c r="S238" s="847"/>
      <c r="T238" s="848"/>
      <c r="U238" s="847"/>
      <c r="V238" s="848"/>
      <c r="W238" s="847"/>
      <c r="X238" s="848"/>
      <c r="Y238" s="847"/>
      <c r="Z238" s="848"/>
      <c r="AA238" s="847"/>
      <c r="AB238" s="848"/>
      <c r="AC238" s="373"/>
      <c r="AD238" s="804"/>
      <c r="AE238" s="805"/>
      <c r="AF238" s="804"/>
      <c r="AG238" s="805"/>
      <c r="AH238" s="804"/>
      <c r="AI238" s="805"/>
      <c r="AJ238" s="804"/>
      <c r="AK238" s="805"/>
      <c r="AL238" s="804"/>
      <c r="AM238" s="805"/>
      <c r="AN238" s="362"/>
      <c r="AO238" s="812"/>
      <c r="AP238" s="813"/>
      <c r="AQ238" s="812"/>
      <c r="AR238" s="813"/>
      <c r="AS238" s="812"/>
      <c r="AT238" s="813"/>
      <c r="AU238" s="812"/>
      <c r="AV238" s="813"/>
      <c r="AW238" s="812"/>
      <c r="AX238" s="813"/>
      <c r="AY238" s="363"/>
      <c r="AZ238" s="783">
        <f t="shared" si="327"/>
        <v>0</v>
      </c>
      <c r="BA238" s="784"/>
      <c r="BB238" s="783">
        <f t="shared" si="328"/>
        <v>0</v>
      </c>
      <c r="BC238" s="784"/>
      <c r="BD238" s="783">
        <f t="shared" si="329"/>
        <v>0</v>
      </c>
      <c r="BE238" s="784"/>
      <c r="BF238" s="783">
        <f t="shared" si="330"/>
        <v>0</v>
      </c>
      <c r="BG238" s="784"/>
      <c r="BH238" s="783">
        <f t="shared" si="331"/>
        <v>0</v>
      </c>
      <c r="BI238" s="784"/>
      <c r="BJ238" s="299">
        <f t="shared" si="332"/>
        <v>0</v>
      </c>
      <c r="BK238" s="849"/>
      <c r="BL238" s="850"/>
      <c r="BM238" s="849"/>
      <c r="BN238" s="850"/>
      <c r="BO238" s="849"/>
      <c r="BP238" s="850"/>
      <c r="BQ238" s="849"/>
      <c r="BR238" s="850"/>
      <c r="BS238" s="849"/>
      <c r="BT238" s="850"/>
      <c r="BU238" s="365"/>
      <c r="BV238" s="374">
        <f t="shared" si="321"/>
        <v>0</v>
      </c>
      <c r="BW238" s="374">
        <f t="shared" si="322"/>
        <v>0</v>
      </c>
      <c r="BX238" s="374">
        <f t="shared" si="323"/>
        <v>0</v>
      </c>
      <c r="BY238" s="374">
        <f t="shared" si="324"/>
        <v>0</v>
      </c>
      <c r="BZ238" s="374">
        <f t="shared" si="325"/>
        <v>0</v>
      </c>
      <c r="CA238" s="327">
        <f t="shared" si="326"/>
        <v>0</v>
      </c>
    </row>
    <row r="239" spans="3:79" ht="15" customHeight="1">
      <c r="C239" s="77" t="s">
        <v>54</v>
      </c>
      <c r="D239" s="700"/>
      <c r="E239" s="72"/>
      <c r="F239" s="72"/>
      <c r="G239" s="72"/>
      <c r="H239" s="72"/>
      <c r="I239" s="72"/>
      <c r="J239" s="72"/>
      <c r="K239" s="72"/>
      <c r="L239" s="72"/>
      <c r="M239" s="72"/>
      <c r="N239" s="72"/>
      <c r="O239" s="616"/>
      <c r="P239" s="72"/>
      <c r="Q239" s="146"/>
      <c r="R239" s="70">
        <f t="shared" si="320"/>
        <v>1.1000000000000001</v>
      </c>
      <c r="S239" s="847"/>
      <c r="T239" s="848"/>
      <c r="U239" s="847"/>
      <c r="V239" s="848"/>
      <c r="W239" s="847"/>
      <c r="X239" s="848"/>
      <c r="Y239" s="847"/>
      <c r="Z239" s="848"/>
      <c r="AA239" s="847"/>
      <c r="AB239" s="848"/>
      <c r="AC239" s="373"/>
      <c r="AD239" s="804"/>
      <c r="AE239" s="805"/>
      <c r="AF239" s="804"/>
      <c r="AG239" s="805"/>
      <c r="AH239" s="804"/>
      <c r="AI239" s="805"/>
      <c r="AJ239" s="804"/>
      <c r="AK239" s="805"/>
      <c r="AL239" s="804"/>
      <c r="AM239" s="805"/>
      <c r="AN239" s="362"/>
      <c r="AO239" s="812"/>
      <c r="AP239" s="813"/>
      <c r="AQ239" s="812"/>
      <c r="AR239" s="813"/>
      <c r="AS239" s="812"/>
      <c r="AT239" s="813"/>
      <c r="AU239" s="812"/>
      <c r="AV239" s="813"/>
      <c r="AW239" s="812"/>
      <c r="AX239" s="813"/>
      <c r="AY239" s="363"/>
      <c r="AZ239" s="783">
        <f t="shared" si="327"/>
        <v>0</v>
      </c>
      <c r="BA239" s="784"/>
      <c r="BB239" s="783">
        <f t="shared" si="328"/>
        <v>0</v>
      </c>
      <c r="BC239" s="784"/>
      <c r="BD239" s="783">
        <f t="shared" si="329"/>
        <v>0</v>
      </c>
      <c r="BE239" s="784"/>
      <c r="BF239" s="783">
        <f t="shared" si="330"/>
        <v>0</v>
      </c>
      <c r="BG239" s="784"/>
      <c r="BH239" s="783">
        <f t="shared" si="331"/>
        <v>0</v>
      </c>
      <c r="BI239" s="784"/>
      <c r="BJ239" s="299">
        <f t="shared" si="332"/>
        <v>0</v>
      </c>
      <c r="BK239" s="849"/>
      <c r="BL239" s="850"/>
      <c r="BM239" s="849"/>
      <c r="BN239" s="850"/>
      <c r="BO239" s="849"/>
      <c r="BP239" s="850"/>
      <c r="BQ239" s="849"/>
      <c r="BR239" s="850"/>
      <c r="BS239" s="849"/>
      <c r="BT239" s="850"/>
      <c r="BU239" s="365"/>
      <c r="BV239" s="374">
        <f t="shared" si="321"/>
        <v>0</v>
      </c>
      <c r="BW239" s="374">
        <f t="shared" si="322"/>
        <v>0</v>
      </c>
      <c r="BX239" s="374">
        <f t="shared" si="323"/>
        <v>0</v>
      </c>
      <c r="BY239" s="374">
        <f t="shared" si="324"/>
        <v>0</v>
      </c>
      <c r="BZ239" s="374">
        <f t="shared" si="325"/>
        <v>0</v>
      </c>
      <c r="CA239" s="327">
        <f t="shared" si="326"/>
        <v>0</v>
      </c>
    </row>
    <row r="240" spans="3:79" ht="15" customHeight="1">
      <c r="C240" s="77" t="s">
        <v>353</v>
      </c>
      <c r="D240" s="700" t="s">
        <v>378</v>
      </c>
      <c r="E240" s="72"/>
      <c r="F240" s="72"/>
      <c r="G240" s="72"/>
      <c r="H240" s="72"/>
      <c r="I240" s="72"/>
      <c r="J240" s="72"/>
      <c r="K240" s="72"/>
      <c r="L240" s="72"/>
      <c r="M240" s="72"/>
      <c r="N240" s="72"/>
      <c r="O240" s="616"/>
      <c r="P240" s="72"/>
      <c r="Q240" s="146"/>
      <c r="R240" s="70">
        <f t="shared" si="320"/>
        <v>1.1000000000000001</v>
      </c>
      <c r="S240" s="847"/>
      <c r="T240" s="848"/>
      <c r="U240" s="847"/>
      <c r="V240" s="848"/>
      <c r="W240" s="847"/>
      <c r="X240" s="848"/>
      <c r="Y240" s="847"/>
      <c r="Z240" s="848"/>
      <c r="AA240" s="847"/>
      <c r="AB240" s="848"/>
      <c r="AC240" s="373"/>
      <c r="AD240" s="804"/>
      <c r="AE240" s="805"/>
      <c r="AF240" s="804"/>
      <c r="AG240" s="805"/>
      <c r="AH240" s="804"/>
      <c r="AI240" s="805"/>
      <c r="AJ240" s="804"/>
      <c r="AK240" s="805"/>
      <c r="AL240" s="804"/>
      <c r="AM240" s="805"/>
      <c r="AN240" s="362"/>
      <c r="AO240" s="812"/>
      <c r="AP240" s="813"/>
      <c r="AQ240" s="812"/>
      <c r="AR240" s="813"/>
      <c r="AS240" s="812"/>
      <c r="AT240" s="813"/>
      <c r="AU240" s="812"/>
      <c r="AV240" s="813"/>
      <c r="AW240" s="812"/>
      <c r="AX240" s="813"/>
      <c r="AY240" s="363"/>
      <c r="AZ240" s="783">
        <f t="shared" si="327"/>
        <v>0</v>
      </c>
      <c r="BA240" s="784"/>
      <c r="BB240" s="783">
        <f t="shared" si="328"/>
        <v>0</v>
      </c>
      <c r="BC240" s="784"/>
      <c r="BD240" s="783">
        <f t="shared" si="329"/>
        <v>0</v>
      </c>
      <c r="BE240" s="784"/>
      <c r="BF240" s="783">
        <f t="shared" si="330"/>
        <v>0</v>
      </c>
      <c r="BG240" s="784"/>
      <c r="BH240" s="783">
        <f t="shared" si="331"/>
        <v>0</v>
      </c>
      <c r="BI240" s="784"/>
      <c r="BJ240" s="299">
        <f t="shared" si="332"/>
        <v>0</v>
      </c>
      <c r="BK240" s="849"/>
      <c r="BL240" s="850"/>
      <c r="BM240" s="849"/>
      <c r="BN240" s="850"/>
      <c r="BO240" s="849"/>
      <c r="BP240" s="850"/>
      <c r="BQ240" s="849"/>
      <c r="BR240" s="850"/>
      <c r="BS240" s="849"/>
      <c r="BT240" s="850"/>
      <c r="BU240" s="365"/>
      <c r="BV240" s="374">
        <f t="shared" si="321"/>
        <v>0</v>
      </c>
      <c r="BW240" s="374">
        <f t="shared" si="322"/>
        <v>0</v>
      </c>
      <c r="BX240" s="374">
        <f t="shared" si="323"/>
        <v>0</v>
      </c>
      <c r="BY240" s="374">
        <f t="shared" si="324"/>
        <v>0</v>
      </c>
      <c r="BZ240" s="374">
        <f t="shared" si="325"/>
        <v>0</v>
      </c>
      <c r="CA240" s="327">
        <f t="shared" si="326"/>
        <v>0</v>
      </c>
    </row>
    <row r="241" spans="1:79" ht="15" customHeight="1">
      <c r="C241" s="77" t="s">
        <v>264</v>
      </c>
      <c r="D241" s="700"/>
      <c r="E241" s="72"/>
      <c r="F241" s="72"/>
      <c r="G241" s="72"/>
      <c r="H241" s="72"/>
      <c r="I241" s="72"/>
      <c r="J241" s="72"/>
      <c r="K241" s="72"/>
      <c r="L241" s="72"/>
      <c r="M241" s="72"/>
      <c r="N241" s="72"/>
      <c r="O241" s="616"/>
      <c r="P241" s="72"/>
      <c r="Q241" s="146"/>
      <c r="R241" s="70">
        <f t="shared" si="320"/>
        <v>1</v>
      </c>
      <c r="S241" s="847"/>
      <c r="T241" s="848"/>
      <c r="U241" s="847"/>
      <c r="V241" s="848"/>
      <c r="W241" s="847"/>
      <c r="X241" s="848"/>
      <c r="Y241" s="847"/>
      <c r="Z241" s="848"/>
      <c r="AA241" s="847"/>
      <c r="AB241" s="848"/>
      <c r="AC241" s="373"/>
      <c r="AD241" s="804"/>
      <c r="AE241" s="805"/>
      <c r="AF241" s="804"/>
      <c r="AG241" s="805"/>
      <c r="AH241" s="804"/>
      <c r="AI241" s="805"/>
      <c r="AJ241" s="804"/>
      <c r="AK241" s="805"/>
      <c r="AL241" s="804"/>
      <c r="AM241" s="805"/>
      <c r="AN241" s="362"/>
      <c r="AO241" s="812"/>
      <c r="AP241" s="813"/>
      <c r="AQ241" s="812"/>
      <c r="AR241" s="813"/>
      <c r="AS241" s="812"/>
      <c r="AT241" s="813"/>
      <c r="AU241" s="812"/>
      <c r="AV241" s="813"/>
      <c r="AW241" s="812"/>
      <c r="AX241" s="813"/>
      <c r="AY241" s="363"/>
      <c r="AZ241" s="783">
        <f t="shared" si="327"/>
        <v>0</v>
      </c>
      <c r="BA241" s="784"/>
      <c r="BB241" s="783">
        <f t="shared" si="328"/>
        <v>0</v>
      </c>
      <c r="BC241" s="784"/>
      <c r="BD241" s="783">
        <f t="shared" si="329"/>
        <v>0</v>
      </c>
      <c r="BE241" s="784"/>
      <c r="BF241" s="783">
        <f t="shared" si="330"/>
        <v>0</v>
      </c>
      <c r="BG241" s="784"/>
      <c r="BH241" s="783">
        <f t="shared" si="331"/>
        <v>0</v>
      </c>
      <c r="BI241" s="784"/>
      <c r="BJ241" s="299">
        <f t="shared" si="332"/>
        <v>0</v>
      </c>
      <c r="BK241" s="849"/>
      <c r="BL241" s="850"/>
      <c r="BM241" s="849"/>
      <c r="BN241" s="850"/>
      <c r="BO241" s="849"/>
      <c r="BP241" s="850"/>
      <c r="BQ241" s="849"/>
      <c r="BR241" s="850"/>
      <c r="BS241" s="849"/>
      <c r="BT241" s="850"/>
      <c r="BU241" s="365"/>
      <c r="BV241" s="374">
        <f t="shared" si="321"/>
        <v>0</v>
      </c>
      <c r="BW241" s="374">
        <f t="shared" si="322"/>
        <v>0</v>
      </c>
      <c r="BX241" s="374">
        <f t="shared" si="323"/>
        <v>0</v>
      </c>
      <c r="BY241" s="374">
        <f t="shared" si="324"/>
        <v>0</v>
      </c>
      <c r="BZ241" s="374">
        <f t="shared" si="325"/>
        <v>0</v>
      </c>
      <c r="CA241" s="327">
        <f t="shared" si="326"/>
        <v>0</v>
      </c>
    </row>
    <row r="242" spans="1:79" ht="15" customHeight="1">
      <c r="C242" s="77" t="s">
        <v>28</v>
      </c>
      <c r="D242" s="700"/>
      <c r="E242" s="72"/>
      <c r="F242" s="72"/>
      <c r="G242" s="72"/>
      <c r="H242" s="72"/>
      <c r="I242" s="72"/>
      <c r="J242" s="72"/>
      <c r="K242" s="72"/>
      <c r="L242" s="72"/>
      <c r="M242" s="72"/>
      <c r="N242" s="72"/>
      <c r="O242" s="616"/>
      <c r="P242" s="72"/>
      <c r="Q242" s="146"/>
      <c r="R242" s="70">
        <f t="shared" si="320"/>
        <v>1</v>
      </c>
      <c r="S242" s="847"/>
      <c r="T242" s="848"/>
      <c r="U242" s="847"/>
      <c r="V242" s="848"/>
      <c r="W242" s="847"/>
      <c r="X242" s="848"/>
      <c r="Y242" s="847"/>
      <c r="Z242" s="848"/>
      <c r="AA242" s="847"/>
      <c r="AB242" s="848"/>
      <c r="AC242" s="373"/>
      <c r="AD242" s="804"/>
      <c r="AE242" s="805"/>
      <c r="AF242" s="804"/>
      <c r="AG242" s="805"/>
      <c r="AH242" s="804"/>
      <c r="AI242" s="805"/>
      <c r="AJ242" s="804"/>
      <c r="AK242" s="805"/>
      <c r="AL242" s="804"/>
      <c r="AM242" s="805"/>
      <c r="AN242" s="362"/>
      <c r="AO242" s="812"/>
      <c r="AP242" s="813"/>
      <c r="AQ242" s="812"/>
      <c r="AR242" s="813"/>
      <c r="AS242" s="812"/>
      <c r="AT242" s="813"/>
      <c r="AU242" s="812"/>
      <c r="AV242" s="813"/>
      <c r="AW242" s="812"/>
      <c r="AX242" s="813"/>
      <c r="AY242" s="363"/>
      <c r="AZ242" s="783">
        <f t="shared" si="327"/>
        <v>0</v>
      </c>
      <c r="BA242" s="784"/>
      <c r="BB242" s="783">
        <f t="shared" si="328"/>
        <v>0</v>
      </c>
      <c r="BC242" s="784"/>
      <c r="BD242" s="783">
        <f t="shared" si="329"/>
        <v>0</v>
      </c>
      <c r="BE242" s="784"/>
      <c r="BF242" s="783">
        <f t="shared" si="330"/>
        <v>0</v>
      </c>
      <c r="BG242" s="784"/>
      <c r="BH242" s="783">
        <f t="shared" si="331"/>
        <v>0</v>
      </c>
      <c r="BI242" s="784"/>
      <c r="BJ242" s="299">
        <f t="shared" si="332"/>
        <v>0</v>
      </c>
      <c r="BK242" s="849"/>
      <c r="BL242" s="850"/>
      <c r="BM242" s="849"/>
      <c r="BN242" s="850"/>
      <c r="BO242" s="849"/>
      <c r="BP242" s="850"/>
      <c r="BQ242" s="849"/>
      <c r="BR242" s="850"/>
      <c r="BS242" s="849"/>
      <c r="BT242" s="850"/>
      <c r="BU242" s="365"/>
      <c r="BV242" s="374">
        <f t="shared" si="321"/>
        <v>0</v>
      </c>
      <c r="BW242" s="374">
        <f t="shared" si="322"/>
        <v>0</v>
      </c>
      <c r="BX242" s="374">
        <f t="shared" si="323"/>
        <v>0</v>
      </c>
      <c r="BY242" s="374">
        <f t="shared" si="324"/>
        <v>0</v>
      </c>
      <c r="BZ242" s="374">
        <f t="shared" si="325"/>
        <v>0</v>
      </c>
      <c r="CA242" s="327">
        <f t="shared" si="326"/>
        <v>0</v>
      </c>
    </row>
    <row r="243" spans="1:79" ht="15" customHeight="1">
      <c r="C243" s="77" t="s">
        <v>54</v>
      </c>
      <c r="D243" s="700"/>
      <c r="E243" s="72"/>
      <c r="F243" s="72"/>
      <c r="G243" s="72"/>
      <c r="H243" s="72"/>
      <c r="I243" s="72"/>
      <c r="J243" s="72"/>
      <c r="K243" s="72"/>
      <c r="L243" s="72"/>
      <c r="M243" s="72"/>
      <c r="N243" s="72"/>
      <c r="O243" s="616"/>
      <c r="P243" s="72"/>
      <c r="Q243" s="146"/>
      <c r="R243" s="70">
        <f t="shared" si="320"/>
        <v>1.1000000000000001</v>
      </c>
      <c r="S243" s="847"/>
      <c r="T243" s="848"/>
      <c r="U243" s="847"/>
      <c r="V243" s="848"/>
      <c r="W243" s="847"/>
      <c r="X243" s="848"/>
      <c r="Y243" s="847"/>
      <c r="Z243" s="848"/>
      <c r="AA243" s="847"/>
      <c r="AB243" s="848"/>
      <c r="AC243" s="373"/>
      <c r="AD243" s="804"/>
      <c r="AE243" s="805"/>
      <c r="AF243" s="804"/>
      <c r="AG243" s="805"/>
      <c r="AH243" s="804"/>
      <c r="AI243" s="805"/>
      <c r="AJ243" s="804"/>
      <c r="AK243" s="805"/>
      <c r="AL243" s="804"/>
      <c r="AM243" s="805"/>
      <c r="AN243" s="362"/>
      <c r="AO243" s="812"/>
      <c r="AP243" s="813"/>
      <c r="AQ243" s="812"/>
      <c r="AR243" s="813"/>
      <c r="AS243" s="812"/>
      <c r="AT243" s="813"/>
      <c r="AU243" s="812"/>
      <c r="AV243" s="813"/>
      <c r="AW243" s="812"/>
      <c r="AX243" s="813"/>
      <c r="AY243" s="363"/>
      <c r="AZ243" s="783">
        <f t="shared" si="327"/>
        <v>0</v>
      </c>
      <c r="BA243" s="784"/>
      <c r="BB243" s="783">
        <f t="shared" si="328"/>
        <v>0</v>
      </c>
      <c r="BC243" s="784"/>
      <c r="BD243" s="783">
        <f t="shared" si="329"/>
        <v>0</v>
      </c>
      <c r="BE243" s="784"/>
      <c r="BF243" s="783">
        <f t="shared" si="330"/>
        <v>0</v>
      </c>
      <c r="BG243" s="784"/>
      <c r="BH243" s="783">
        <f t="shared" si="331"/>
        <v>0</v>
      </c>
      <c r="BI243" s="784"/>
      <c r="BJ243" s="299">
        <f t="shared" si="332"/>
        <v>0</v>
      </c>
      <c r="BK243" s="849"/>
      <c r="BL243" s="850"/>
      <c r="BM243" s="849"/>
      <c r="BN243" s="850"/>
      <c r="BO243" s="849"/>
      <c r="BP243" s="850"/>
      <c r="BQ243" s="849"/>
      <c r="BR243" s="850"/>
      <c r="BS243" s="849"/>
      <c r="BT243" s="850"/>
      <c r="BU243" s="365"/>
      <c r="BV243" s="374">
        <f t="shared" si="321"/>
        <v>0</v>
      </c>
      <c r="BW243" s="374">
        <f t="shared" si="322"/>
        <v>0</v>
      </c>
      <c r="BX243" s="374">
        <f t="shared" si="323"/>
        <v>0</v>
      </c>
      <c r="BY243" s="374">
        <f t="shared" si="324"/>
        <v>0</v>
      </c>
      <c r="BZ243" s="374">
        <f t="shared" si="325"/>
        <v>0</v>
      </c>
      <c r="CA243" s="327">
        <f t="shared" si="326"/>
        <v>0</v>
      </c>
    </row>
    <row r="244" spans="1:79" ht="15" customHeight="1">
      <c r="C244" s="144"/>
      <c r="D244" s="70"/>
      <c r="E244" s="48"/>
      <c r="F244" s="48"/>
      <c r="G244" s="48"/>
      <c r="H244" s="48"/>
      <c r="I244" s="48"/>
      <c r="J244" s="48"/>
      <c r="K244" s="48"/>
      <c r="L244" s="48"/>
      <c r="M244" s="48"/>
      <c r="N244" s="48"/>
      <c r="O244" s="648" t="s">
        <v>185</v>
      </c>
      <c r="P244" s="649"/>
      <c r="Q244" s="649"/>
      <c r="R244" s="650"/>
      <c r="S244" s="614"/>
      <c r="T244" s="615"/>
      <c r="U244" s="614"/>
      <c r="V244" s="615"/>
      <c r="W244" s="614"/>
      <c r="X244" s="615"/>
      <c r="Y244" s="614"/>
      <c r="Z244" s="615"/>
      <c r="AA244" s="614"/>
      <c r="AB244" s="615"/>
      <c r="AC244" s="149"/>
      <c r="AD244" s="614"/>
      <c r="AE244" s="615"/>
      <c r="AF244" s="614"/>
      <c r="AG244" s="615"/>
      <c r="AH244" s="614"/>
      <c r="AI244" s="615"/>
      <c r="AJ244" s="614"/>
      <c r="AK244" s="615"/>
      <c r="AL244" s="614"/>
      <c r="AM244" s="615"/>
      <c r="AN244" s="149"/>
      <c r="AO244" s="614"/>
      <c r="AP244" s="615"/>
      <c r="AQ244" s="614"/>
      <c r="AR244" s="615"/>
      <c r="AS244" s="614"/>
      <c r="AT244" s="615"/>
      <c r="AU244" s="614"/>
      <c r="AV244" s="615"/>
      <c r="AW244" s="614"/>
      <c r="AX244" s="615"/>
      <c r="AY244" s="149"/>
      <c r="AZ244" s="614">
        <f>SUM(AZ224:AZ243)</f>
        <v>0</v>
      </c>
      <c r="BA244" s="615"/>
      <c r="BB244" s="614">
        <f>SUM(BB224:BB243)</f>
        <v>0</v>
      </c>
      <c r="BC244" s="615"/>
      <c r="BD244" s="614">
        <f>SUM(BD224:BD243)</f>
        <v>0</v>
      </c>
      <c r="BE244" s="615"/>
      <c r="BF244" s="614">
        <f>SUM(BF224:BF243)</f>
        <v>0</v>
      </c>
      <c r="BG244" s="615"/>
      <c r="BH244" s="614">
        <f>SUM(BH224:BH243)</f>
        <v>0</v>
      </c>
      <c r="BI244" s="615"/>
      <c r="BJ244" s="149">
        <f>SUM(AZ244:BI244)</f>
        <v>0</v>
      </c>
      <c r="BK244" s="614"/>
      <c r="BL244" s="615"/>
      <c r="BM244" s="614"/>
      <c r="BN244" s="615"/>
      <c r="BO244" s="614"/>
      <c r="BP244" s="615"/>
      <c r="BQ244" s="614"/>
      <c r="BR244" s="615"/>
      <c r="BS244" s="614"/>
      <c r="BT244" s="615"/>
      <c r="BU244" s="149"/>
      <c r="BV244" s="340">
        <f t="shared" ref="BV244:BZ244" si="333">SUM(BV224:BV243)</f>
        <v>0</v>
      </c>
      <c r="BW244" s="340">
        <f t="shared" si="333"/>
        <v>0</v>
      </c>
      <c r="BX244" s="340">
        <f t="shared" si="333"/>
        <v>0</v>
      </c>
      <c r="BY244" s="340">
        <f t="shared" si="333"/>
        <v>0</v>
      </c>
      <c r="BZ244" s="340">
        <f t="shared" si="333"/>
        <v>0</v>
      </c>
      <c r="CA244" s="340">
        <f t="shared" si="326"/>
        <v>0</v>
      </c>
    </row>
    <row r="245" spans="1:79" s="101" customFormat="1" ht="26.25" customHeight="1">
      <c r="A245" s="162">
        <v>2000</v>
      </c>
      <c r="B245" s="162"/>
      <c r="C245" s="829" t="str">
        <f>CONCATENATE(BK8," Travel")</f>
        <v>Dept #5 Travel</v>
      </c>
      <c r="D245" s="830"/>
      <c r="E245" s="656" t="s">
        <v>221</v>
      </c>
      <c r="F245" s="656"/>
      <c r="G245" s="656"/>
      <c r="H245" s="656"/>
      <c r="I245" s="656"/>
      <c r="J245" s="656"/>
      <c r="K245" s="656"/>
      <c r="L245" s="656"/>
      <c r="M245" s="656"/>
      <c r="N245" s="656"/>
      <c r="O245" s="110"/>
      <c r="P245" s="110"/>
      <c r="Q245" s="110"/>
      <c r="R245" s="164"/>
      <c r="S245" s="170"/>
      <c r="T245" s="255"/>
      <c r="U245" s="170"/>
      <c r="V245" s="255"/>
      <c r="W245" s="170"/>
      <c r="X245" s="255"/>
      <c r="Y245" s="170"/>
      <c r="Z245" s="255"/>
      <c r="AA245" s="170"/>
      <c r="AB245" s="255"/>
      <c r="AC245" s="140"/>
      <c r="AD245" s="170"/>
      <c r="AE245" s="255"/>
      <c r="AF245" s="170"/>
      <c r="AG245" s="255"/>
      <c r="AH245" s="170"/>
      <c r="AI245" s="255"/>
      <c r="AJ245" s="170"/>
      <c r="AK245" s="255"/>
      <c r="AL245" s="170"/>
      <c r="AM245" s="255"/>
      <c r="AN245" s="140"/>
      <c r="AO245" s="170"/>
      <c r="AP245" s="255"/>
      <c r="AQ245" s="170"/>
      <c r="AR245" s="255"/>
      <c r="AS245" s="170"/>
      <c r="AT245" s="255"/>
      <c r="AU245" s="170"/>
      <c r="AV245" s="255"/>
      <c r="AW245" s="170"/>
      <c r="AX245" s="255"/>
      <c r="AY245" s="140"/>
      <c r="AZ245" s="170"/>
      <c r="BA245" s="255"/>
      <c r="BB245" s="170"/>
      <c r="BC245" s="255"/>
      <c r="BD245" s="170"/>
      <c r="BE245" s="255"/>
      <c r="BF245" s="170"/>
      <c r="BG245" s="255"/>
      <c r="BH245" s="170"/>
      <c r="BI245" s="255"/>
      <c r="BJ245" s="140"/>
      <c r="BK245" s="170"/>
      <c r="BL245" s="255"/>
      <c r="BM245" s="170"/>
      <c r="BN245" s="255"/>
      <c r="BO245" s="170"/>
      <c r="BP245" s="255"/>
      <c r="BQ245" s="170"/>
      <c r="BR245" s="255"/>
      <c r="BS245" s="170"/>
      <c r="BT245" s="255"/>
      <c r="BU245" s="140"/>
      <c r="BV245" s="208"/>
      <c r="BW245" s="208"/>
      <c r="BX245" s="208"/>
      <c r="BY245" s="208"/>
      <c r="BZ245" s="208"/>
      <c r="CA245" s="361"/>
    </row>
    <row r="246" spans="1:79" s="51" customFormat="1" ht="34.5" customHeight="1">
      <c r="A246" s="162"/>
      <c r="B246" s="78"/>
      <c r="C246" s="131" t="s">
        <v>53</v>
      </c>
      <c r="D246" s="79" t="s">
        <v>184</v>
      </c>
      <c r="E246" s="83" t="str">
        <f>BK9</f>
        <v>Year 1</v>
      </c>
      <c r="F246" s="83" t="str">
        <f>BM9</f>
        <v>Year 2</v>
      </c>
      <c r="G246" s="83" t="str">
        <f>BO9</f>
        <v>Year 3</v>
      </c>
      <c r="H246" s="83" t="str">
        <f>BQ9</f>
        <v>Year 4</v>
      </c>
      <c r="I246" s="83" t="str">
        <f>BS9</f>
        <v>Year 5</v>
      </c>
      <c r="J246" s="83"/>
      <c r="K246" s="83"/>
      <c r="L246" s="83"/>
      <c r="M246" s="83"/>
      <c r="N246" s="83"/>
      <c r="O246" s="81" t="s">
        <v>376</v>
      </c>
      <c r="P246" s="81" t="s">
        <v>377</v>
      </c>
      <c r="Q246" s="81" t="s">
        <v>76</v>
      </c>
      <c r="R246" s="81" t="s">
        <v>355</v>
      </c>
      <c r="S246" s="170"/>
      <c r="T246" s="139"/>
      <c r="U246" s="171"/>
      <c r="V246" s="139"/>
      <c r="W246" s="171"/>
      <c r="X246" s="139"/>
      <c r="Y246" s="171"/>
      <c r="Z246" s="139"/>
      <c r="AA246" s="171"/>
      <c r="AB246" s="139"/>
      <c r="AC246" s="140"/>
      <c r="AD246" s="170"/>
      <c r="AE246" s="139"/>
      <c r="AF246" s="171"/>
      <c r="AG246" s="139"/>
      <c r="AH246" s="171"/>
      <c r="AI246" s="139"/>
      <c r="AJ246" s="171"/>
      <c r="AK246" s="139"/>
      <c r="AL246" s="171"/>
      <c r="AM246" s="139"/>
      <c r="AN246" s="140"/>
      <c r="AO246" s="170"/>
      <c r="AP246" s="139"/>
      <c r="AQ246" s="171"/>
      <c r="AR246" s="139"/>
      <c r="AS246" s="171"/>
      <c r="AT246" s="139"/>
      <c r="AU246" s="171"/>
      <c r="AV246" s="139"/>
      <c r="AW246" s="171"/>
      <c r="AX246" s="139"/>
      <c r="AY246" s="140"/>
      <c r="AZ246" s="170"/>
      <c r="BA246" s="139"/>
      <c r="BB246" s="171"/>
      <c r="BC246" s="139"/>
      <c r="BD246" s="171"/>
      <c r="BE246" s="139"/>
      <c r="BF246" s="171"/>
      <c r="BG246" s="139"/>
      <c r="BH246" s="171"/>
      <c r="BI246" s="139"/>
      <c r="BJ246" s="140"/>
      <c r="BK246" s="170"/>
      <c r="BL246" s="139"/>
      <c r="BM246" s="171"/>
      <c r="BN246" s="139"/>
      <c r="BO246" s="171"/>
      <c r="BP246" s="139"/>
      <c r="BQ246" s="171"/>
      <c r="BR246" s="139"/>
      <c r="BS246" s="171"/>
      <c r="BT246" s="139"/>
      <c r="BU246" s="140"/>
      <c r="BV246" s="287"/>
      <c r="BW246" s="287"/>
      <c r="BX246" s="287"/>
      <c r="BY246" s="287"/>
      <c r="BZ246" s="287"/>
      <c r="CA246" s="287"/>
    </row>
    <row r="247" spans="1:79" s="51" customFormat="1" ht="15" customHeight="1">
      <c r="A247" s="78"/>
      <c r="B247" s="78"/>
      <c r="C247" s="77" t="s">
        <v>353</v>
      </c>
      <c r="D247" s="700" t="s">
        <v>378</v>
      </c>
      <c r="E247" s="72"/>
      <c r="F247" s="72"/>
      <c r="G247" s="72"/>
      <c r="H247" s="72"/>
      <c r="I247" s="72"/>
      <c r="J247" s="72"/>
      <c r="K247" s="72"/>
      <c r="L247" s="72"/>
      <c r="M247" s="72"/>
      <c r="N247" s="72"/>
      <c r="O247" s="616"/>
      <c r="P247" s="72"/>
      <c r="Q247" s="146"/>
      <c r="R247" s="70">
        <f t="shared" ref="R247:R266" si="334">VLOOKUP(C247,TravelIncrease,2,0)</f>
        <v>1.1000000000000001</v>
      </c>
      <c r="S247" s="847"/>
      <c r="T247" s="848"/>
      <c r="U247" s="847"/>
      <c r="V247" s="848"/>
      <c r="W247" s="847"/>
      <c r="X247" s="848"/>
      <c r="Y247" s="847"/>
      <c r="Z247" s="848"/>
      <c r="AA247" s="847"/>
      <c r="AB247" s="848"/>
      <c r="AC247" s="373"/>
      <c r="AD247" s="804"/>
      <c r="AE247" s="805"/>
      <c r="AF247" s="804"/>
      <c r="AG247" s="805"/>
      <c r="AH247" s="804"/>
      <c r="AI247" s="805"/>
      <c r="AJ247" s="804"/>
      <c r="AK247" s="805"/>
      <c r="AL247" s="804"/>
      <c r="AM247" s="805"/>
      <c r="AN247" s="362"/>
      <c r="AO247" s="812"/>
      <c r="AP247" s="813"/>
      <c r="AQ247" s="812"/>
      <c r="AR247" s="813"/>
      <c r="AS247" s="812"/>
      <c r="AT247" s="813"/>
      <c r="AU247" s="812"/>
      <c r="AV247" s="813"/>
      <c r="AW247" s="812"/>
      <c r="AX247" s="813"/>
      <c r="AY247" s="363"/>
      <c r="AZ247" s="820"/>
      <c r="BA247" s="821"/>
      <c r="BB247" s="820"/>
      <c r="BC247" s="821"/>
      <c r="BD247" s="820"/>
      <c r="BE247" s="821"/>
      <c r="BF247" s="820"/>
      <c r="BG247" s="821"/>
      <c r="BH247" s="820"/>
      <c r="BI247" s="821"/>
      <c r="BJ247" s="364"/>
      <c r="BK247" s="825">
        <f>$E247*$P247*$Q247</f>
        <v>0</v>
      </c>
      <c r="BL247" s="826"/>
      <c r="BM247" s="825">
        <f>$F247*$P247*$Q247*$R247</f>
        <v>0</v>
      </c>
      <c r="BN247" s="826"/>
      <c r="BO247" s="825">
        <f t="shared" ref="BO247:BO266" si="335">$G247*$P247*Q247*($R247^2)</f>
        <v>0</v>
      </c>
      <c r="BP247" s="826"/>
      <c r="BQ247" s="825">
        <f>$H247*$P247*$Q247*($R247^3)</f>
        <v>0</v>
      </c>
      <c r="BR247" s="826"/>
      <c r="BS247" s="825">
        <f>$I247*$P247*$Q247*($R247^4)</f>
        <v>0</v>
      </c>
      <c r="BT247" s="826"/>
      <c r="BU247" s="302">
        <f>SUM(BK247+BM247+BO247+BQ247+BS247)</f>
        <v>0</v>
      </c>
      <c r="BV247" s="339">
        <f t="shared" ref="BV247:BV266" si="336">BK247</f>
        <v>0</v>
      </c>
      <c r="BW247" s="339">
        <f t="shared" ref="BW247:BW266" si="337">BM247</f>
        <v>0</v>
      </c>
      <c r="BX247" s="339">
        <f t="shared" ref="BX247:BX266" si="338">BO247</f>
        <v>0</v>
      </c>
      <c r="BY247" s="339">
        <f t="shared" ref="BY247:BY266" si="339">BQ247</f>
        <v>0</v>
      </c>
      <c r="BZ247" s="339">
        <f t="shared" ref="BZ247:BZ266" si="340">BS247</f>
        <v>0</v>
      </c>
      <c r="CA247" s="327">
        <f t="shared" ref="CA247:CA267" si="341">SUM(BV247:BZ247)</f>
        <v>0</v>
      </c>
    </row>
    <row r="248" spans="1:79" s="51" customFormat="1" ht="15" customHeight="1">
      <c r="A248" s="78"/>
      <c r="B248" s="78"/>
      <c r="C248" s="77" t="s">
        <v>264</v>
      </c>
      <c r="D248" s="700"/>
      <c r="E248" s="72"/>
      <c r="F248" s="72"/>
      <c r="G248" s="72"/>
      <c r="H248" s="72"/>
      <c r="I248" s="72"/>
      <c r="J248" s="72"/>
      <c r="K248" s="72"/>
      <c r="L248" s="72"/>
      <c r="M248" s="72"/>
      <c r="N248" s="72"/>
      <c r="O248" s="616"/>
      <c r="P248" s="72"/>
      <c r="Q248" s="146"/>
      <c r="R248" s="70">
        <f t="shared" si="334"/>
        <v>1</v>
      </c>
      <c r="S248" s="847"/>
      <c r="T248" s="848"/>
      <c r="U248" s="847"/>
      <c r="V248" s="848"/>
      <c r="W248" s="847"/>
      <c r="X248" s="848"/>
      <c r="Y248" s="847"/>
      <c r="Z248" s="848"/>
      <c r="AA248" s="847"/>
      <c r="AB248" s="848"/>
      <c r="AC248" s="373"/>
      <c r="AD248" s="804"/>
      <c r="AE248" s="805"/>
      <c r="AF248" s="804"/>
      <c r="AG248" s="805"/>
      <c r="AH248" s="804"/>
      <c r="AI248" s="805"/>
      <c r="AJ248" s="804"/>
      <c r="AK248" s="805"/>
      <c r="AL248" s="804"/>
      <c r="AM248" s="805"/>
      <c r="AN248" s="362"/>
      <c r="AO248" s="812"/>
      <c r="AP248" s="813"/>
      <c r="AQ248" s="812"/>
      <c r="AR248" s="813"/>
      <c r="AS248" s="812"/>
      <c r="AT248" s="813"/>
      <c r="AU248" s="812"/>
      <c r="AV248" s="813"/>
      <c r="AW248" s="812"/>
      <c r="AX248" s="813"/>
      <c r="AY248" s="363"/>
      <c r="AZ248" s="820"/>
      <c r="BA248" s="821"/>
      <c r="BB248" s="820"/>
      <c r="BC248" s="821"/>
      <c r="BD248" s="820"/>
      <c r="BE248" s="821"/>
      <c r="BF248" s="820"/>
      <c r="BG248" s="821"/>
      <c r="BH248" s="820"/>
      <c r="BI248" s="821"/>
      <c r="BJ248" s="364"/>
      <c r="BK248" s="825">
        <f t="shared" ref="BK248:BK266" si="342">$E248*$P248*$Q248</f>
        <v>0</v>
      </c>
      <c r="BL248" s="826"/>
      <c r="BM248" s="825">
        <f t="shared" ref="BM248:BM266" si="343">$F248*$P248*$Q248*$R248</f>
        <v>0</v>
      </c>
      <c r="BN248" s="826"/>
      <c r="BO248" s="825">
        <f t="shared" si="335"/>
        <v>0</v>
      </c>
      <c r="BP248" s="826"/>
      <c r="BQ248" s="825">
        <f t="shared" ref="BQ248:BQ266" si="344">$H248*$P248*$Q248*($R248^3)</f>
        <v>0</v>
      </c>
      <c r="BR248" s="826"/>
      <c r="BS248" s="825">
        <f t="shared" ref="BS248:BS266" si="345">$I248*$P248*$Q248*($R248^4)</f>
        <v>0</v>
      </c>
      <c r="BT248" s="826"/>
      <c r="BU248" s="302">
        <f t="shared" ref="BU248:BU266" si="346">SUM(BK248+BM248+BO248+BQ248+BS248)</f>
        <v>0</v>
      </c>
      <c r="BV248" s="339">
        <f t="shared" si="336"/>
        <v>0</v>
      </c>
      <c r="BW248" s="339">
        <f t="shared" si="337"/>
        <v>0</v>
      </c>
      <c r="BX248" s="339">
        <f t="shared" si="338"/>
        <v>0</v>
      </c>
      <c r="BY248" s="339">
        <f t="shared" si="339"/>
        <v>0</v>
      </c>
      <c r="BZ248" s="339">
        <f t="shared" si="340"/>
        <v>0</v>
      </c>
      <c r="CA248" s="327">
        <f t="shared" si="341"/>
        <v>0</v>
      </c>
    </row>
    <row r="249" spans="1:79" s="51" customFormat="1" ht="15" customHeight="1">
      <c r="A249" s="78"/>
      <c r="B249" s="78"/>
      <c r="C249" s="77" t="s">
        <v>28</v>
      </c>
      <c r="D249" s="700"/>
      <c r="E249" s="72"/>
      <c r="F249" s="72"/>
      <c r="G249" s="72"/>
      <c r="H249" s="72"/>
      <c r="I249" s="72"/>
      <c r="J249" s="72"/>
      <c r="K249" s="72"/>
      <c r="L249" s="72"/>
      <c r="M249" s="72"/>
      <c r="N249" s="72"/>
      <c r="O249" s="616"/>
      <c r="P249" s="72"/>
      <c r="Q249" s="146"/>
      <c r="R249" s="70">
        <f t="shared" si="334"/>
        <v>1</v>
      </c>
      <c r="S249" s="847"/>
      <c r="T249" s="848"/>
      <c r="U249" s="847"/>
      <c r="V249" s="848"/>
      <c r="W249" s="847"/>
      <c r="X249" s="848"/>
      <c r="Y249" s="847"/>
      <c r="Z249" s="848"/>
      <c r="AA249" s="847"/>
      <c r="AB249" s="848"/>
      <c r="AC249" s="373"/>
      <c r="AD249" s="804"/>
      <c r="AE249" s="805"/>
      <c r="AF249" s="804"/>
      <c r="AG249" s="805"/>
      <c r="AH249" s="804"/>
      <c r="AI249" s="805"/>
      <c r="AJ249" s="804"/>
      <c r="AK249" s="805"/>
      <c r="AL249" s="804"/>
      <c r="AM249" s="805"/>
      <c r="AN249" s="362"/>
      <c r="AO249" s="812"/>
      <c r="AP249" s="813"/>
      <c r="AQ249" s="812"/>
      <c r="AR249" s="813"/>
      <c r="AS249" s="812"/>
      <c r="AT249" s="813"/>
      <c r="AU249" s="812"/>
      <c r="AV249" s="813"/>
      <c r="AW249" s="812"/>
      <c r="AX249" s="813"/>
      <c r="AY249" s="363"/>
      <c r="AZ249" s="820"/>
      <c r="BA249" s="821"/>
      <c r="BB249" s="820"/>
      <c r="BC249" s="821"/>
      <c r="BD249" s="820"/>
      <c r="BE249" s="821"/>
      <c r="BF249" s="820"/>
      <c r="BG249" s="821"/>
      <c r="BH249" s="820"/>
      <c r="BI249" s="821"/>
      <c r="BJ249" s="364"/>
      <c r="BK249" s="825">
        <f t="shared" si="342"/>
        <v>0</v>
      </c>
      <c r="BL249" s="826"/>
      <c r="BM249" s="825">
        <f t="shared" si="343"/>
        <v>0</v>
      </c>
      <c r="BN249" s="826"/>
      <c r="BO249" s="825">
        <f t="shared" si="335"/>
        <v>0</v>
      </c>
      <c r="BP249" s="826"/>
      <c r="BQ249" s="825">
        <f t="shared" si="344"/>
        <v>0</v>
      </c>
      <c r="BR249" s="826"/>
      <c r="BS249" s="825">
        <f t="shared" si="345"/>
        <v>0</v>
      </c>
      <c r="BT249" s="826"/>
      <c r="BU249" s="302">
        <f t="shared" si="346"/>
        <v>0</v>
      </c>
      <c r="BV249" s="339">
        <f t="shared" si="336"/>
        <v>0</v>
      </c>
      <c r="BW249" s="339">
        <f t="shared" si="337"/>
        <v>0</v>
      </c>
      <c r="BX249" s="339">
        <f t="shared" si="338"/>
        <v>0</v>
      </c>
      <c r="BY249" s="339">
        <f t="shared" si="339"/>
        <v>0</v>
      </c>
      <c r="BZ249" s="339">
        <f t="shared" si="340"/>
        <v>0</v>
      </c>
      <c r="CA249" s="327">
        <f t="shared" si="341"/>
        <v>0</v>
      </c>
    </row>
    <row r="250" spans="1:79" s="51" customFormat="1" ht="15" customHeight="1">
      <c r="A250" s="78"/>
      <c r="B250" s="78"/>
      <c r="C250" s="77" t="s">
        <v>54</v>
      </c>
      <c r="D250" s="700"/>
      <c r="E250" s="72"/>
      <c r="F250" s="72"/>
      <c r="G250" s="72"/>
      <c r="H250" s="72"/>
      <c r="I250" s="72"/>
      <c r="J250" s="72"/>
      <c r="K250" s="72"/>
      <c r="L250" s="72"/>
      <c r="M250" s="72"/>
      <c r="N250" s="72"/>
      <c r="O250" s="616"/>
      <c r="P250" s="72"/>
      <c r="Q250" s="146"/>
      <c r="R250" s="70">
        <f t="shared" si="334"/>
        <v>1.1000000000000001</v>
      </c>
      <c r="S250" s="847"/>
      <c r="T250" s="848"/>
      <c r="U250" s="847"/>
      <c r="V250" s="848"/>
      <c r="W250" s="847"/>
      <c r="X250" s="848"/>
      <c r="Y250" s="847"/>
      <c r="Z250" s="848"/>
      <c r="AA250" s="847"/>
      <c r="AB250" s="848"/>
      <c r="AC250" s="373"/>
      <c r="AD250" s="804"/>
      <c r="AE250" s="805"/>
      <c r="AF250" s="804"/>
      <c r="AG250" s="805"/>
      <c r="AH250" s="804"/>
      <c r="AI250" s="805"/>
      <c r="AJ250" s="804"/>
      <c r="AK250" s="805"/>
      <c r="AL250" s="804"/>
      <c r="AM250" s="805"/>
      <c r="AN250" s="362"/>
      <c r="AO250" s="812"/>
      <c r="AP250" s="813"/>
      <c r="AQ250" s="812"/>
      <c r="AR250" s="813"/>
      <c r="AS250" s="812"/>
      <c r="AT250" s="813"/>
      <c r="AU250" s="812"/>
      <c r="AV250" s="813"/>
      <c r="AW250" s="812"/>
      <c r="AX250" s="813"/>
      <c r="AY250" s="363"/>
      <c r="AZ250" s="820"/>
      <c r="BA250" s="821"/>
      <c r="BB250" s="820"/>
      <c r="BC250" s="821"/>
      <c r="BD250" s="820"/>
      <c r="BE250" s="821"/>
      <c r="BF250" s="820"/>
      <c r="BG250" s="821"/>
      <c r="BH250" s="820"/>
      <c r="BI250" s="821"/>
      <c r="BJ250" s="364"/>
      <c r="BK250" s="825">
        <f t="shared" si="342"/>
        <v>0</v>
      </c>
      <c r="BL250" s="826"/>
      <c r="BM250" s="825">
        <f t="shared" si="343"/>
        <v>0</v>
      </c>
      <c r="BN250" s="826"/>
      <c r="BO250" s="825">
        <f t="shared" si="335"/>
        <v>0</v>
      </c>
      <c r="BP250" s="826"/>
      <c r="BQ250" s="825">
        <f t="shared" si="344"/>
        <v>0</v>
      </c>
      <c r="BR250" s="826"/>
      <c r="BS250" s="825">
        <f t="shared" si="345"/>
        <v>0</v>
      </c>
      <c r="BT250" s="826"/>
      <c r="BU250" s="302">
        <f t="shared" si="346"/>
        <v>0</v>
      </c>
      <c r="BV250" s="339">
        <f t="shared" si="336"/>
        <v>0</v>
      </c>
      <c r="BW250" s="339">
        <f t="shared" si="337"/>
        <v>0</v>
      </c>
      <c r="BX250" s="339">
        <f t="shared" si="338"/>
        <v>0</v>
      </c>
      <c r="BY250" s="339">
        <f t="shared" si="339"/>
        <v>0</v>
      </c>
      <c r="BZ250" s="339">
        <f t="shared" si="340"/>
        <v>0</v>
      </c>
      <c r="CA250" s="327">
        <f t="shared" si="341"/>
        <v>0</v>
      </c>
    </row>
    <row r="251" spans="1:79" s="51" customFormat="1" ht="15" customHeight="1">
      <c r="A251" s="78"/>
      <c r="B251" s="78"/>
      <c r="C251" s="77" t="s">
        <v>353</v>
      </c>
      <c r="D251" s="700" t="s">
        <v>378</v>
      </c>
      <c r="E251" s="72"/>
      <c r="F251" s="72"/>
      <c r="G251" s="72"/>
      <c r="H251" s="72"/>
      <c r="I251" s="72"/>
      <c r="J251" s="72"/>
      <c r="K251" s="72"/>
      <c r="L251" s="72"/>
      <c r="M251" s="72"/>
      <c r="N251" s="72"/>
      <c r="O251" s="616"/>
      <c r="P251" s="72"/>
      <c r="Q251" s="146"/>
      <c r="R251" s="70">
        <f t="shared" si="334"/>
        <v>1.1000000000000001</v>
      </c>
      <c r="S251" s="847"/>
      <c r="T251" s="848"/>
      <c r="U251" s="847"/>
      <c r="V251" s="848"/>
      <c r="W251" s="847"/>
      <c r="X251" s="848"/>
      <c r="Y251" s="847"/>
      <c r="Z251" s="848"/>
      <c r="AA251" s="847"/>
      <c r="AB251" s="848"/>
      <c r="AC251" s="373"/>
      <c r="AD251" s="804"/>
      <c r="AE251" s="805"/>
      <c r="AF251" s="804"/>
      <c r="AG251" s="805"/>
      <c r="AH251" s="804"/>
      <c r="AI251" s="805"/>
      <c r="AJ251" s="804"/>
      <c r="AK251" s="805"/>
      <c r="AL251" s="804"/>
      <c r="AM251" s="805"/>
      <c r="AN251" s="362"/>
      <c r="AO251" s="812"/>
      <c r="AP251" s="813"/>
      <c r="AQ251" s="812"/>
      <c r="AR251" s="813"/>
      <c r="AS251" s="812"/>
      <c r="AT251" s="813"/>
      <c r="AU251" s="812"/>
      <c r="AV251" s="813"/>
      <c r="AW251" s="812"/>
      <c r="AX251" s="813"/>
      <c r="AY251" s="363"/>
      <c r="AZ251" s="820"/>
      <c r="BA251" s="821"/>
      <c r="BB251" s="820"/>
      <c r="BC251" s="821"/>
      <c r="BD251" s="820"/>
      <c r="BE251" s="821"/>
      <c r="BF251" s="820"/>
      <c r="BG251" s="821"/>
      <c r="BH251" s="820"/>
      <c r="BI251" s="821"/>
      <c r="BJ251" s="364"/>
      <c r="BK251" s="825">
        <f t="shared" si="342"/>
        <v>0</v>
      </c>
      <c r="BL251" s="826"/>
      <c r="BM251" s="825">
        <f t="shared" si="343"/>
        <v>0</v>
      </c>
      <c r="BN251" s="826"/>
      <c r="BO251" s="825">
        <f t="shared" si="335"/>
        <v>0</v>
      </c>
      <c r="BP251" s="826"/>
      <c r="BQ251" s="825">
        <f t="shared" si="344"/>
        <v>0</v>
      </c>
      <c r="BR251" s="826"/>
      <c r="BS251" s="825">
        <f t="shared" si="345"/>
        <v>0</v>
      </c>
      <c r="BT251" s="826"/>
      <c r="BU251" s="302">
        <f t="shared" si="346"/>
        <v>0</v>
      </c>
      <c r="BV251" s="339">
        <f t="shared" si="336"/>
        <v>0</v>
      </c>
      <c r="BW251" s="339">
        <f t="shared" si="337"/>
        <v>0</v>
      </c>
      <c r="BX251" s="339">
        <f t="shared" si="338"/>
        <v>0</v>
      </c>
      <c r="BY251" s="339">
        <f t="shared" si="339"/>
        <v>0</v>
      </c>
      <c r="BZ251" s="339">
        <f t="shared" si="340"/>
        <v>0</v>
      </c>
      <c r="CA251" s="327">
        <f t="shared" si="341"/>
        <v>0</v>
      </c>
    </row>
    <row r="252" spans="1:79" s="51" customFormat="1" ht="15" customHeight="1">
      <c r="A252" s="78"/>
      <c r="B252" s="78"/>
      <c r="C252" s="77" t="s">
        <v>264</v>
      </c>
      <c r="D252" s="700"/>
      <c r="E252" s="72"/>
      <c r="F252" s="72"/>
      <c r="G252" s="72"/>
      <c r="H252" s="72"/>
      <c r="I252" s="72"/>
      <c r="J252" s="72"/>
      <c r="K252" s="72"/>
      <c r="L252" s="72"/>
      <c r="M252" s="72"/>
      <c r="N252" s="72"/>
      <c r="O252" s="616"/>
      <c r="P252" s="72"/>
      <c r="Q252" s="146"/>
      <c r="R252" s="70">
        <f t="shared" si="334"/>
        <v>1</v>
      </c>
      <c r="S252" s="847"/>
      <c r="T252" s="848"/>
      <c r="U252" s="847"/>
      <c r="V252" s="848"/>
      <c r="W252" s="847"/>
      <c r="X252" s="848"/>
      <c r="Y252" s="847"/>
      <c r="Z252" s="848"/>
      <c r="AA252" s="847"/>
      <c r="AB252" s="848"/>
      <c r="AC252" s="373"/>
      <c r="AD252" s="804"/>
      <c r="AE252" s="805"/>
      <c r="AF252" s="804"/>
      <c r="AG252" s="805"/>
      <c r="AH252" s="804"/>
      <c r="AI252" s="805"/>
      <c r="AJ252" s="804"/>
      <c r="AK252" s="805"/>
      <c r="AL252" s="804"/>
      <c r="AM252" s="805"/>
      <c r="AN252" s="362"/>
      <c r="AO252" s="812"/>
      <c r="AP252" s="813"/>
      <c r="AQ252" s="812"/>
      <c r="AR252" s="813"/>
      <c r="AS252" s="812"/>
      <c r="AT252" s="813"/>
      <c r="AU252" s="812"/>
      <c r="AV252" s="813"/>
      <c r="AW252" s="812"/>
      <c r="AX252" s="813"/>
      <c r="AY252" s="363"/>
      <c r="AZ252" s="820"/>
      <c r="BA252" s="821"/>
      <c r="BB252" s="820"/>
      <c r="BC252" s="821"/>
      <c r="BD252" s="820"/>
      <c r="BE252" s="821"/>
      <c r="BF252" s="820"/>
      <c r="BG252" s="821"/>
      <c r="BH252" s="820"/>
      <c r="BI252" s="821"/>
      <c r="BJ252" s="364"/>
      <c r="BK252" s="825">
        <f t="shared" si="342"/>
        <v>0</v>
      </c>
      <c r="BL252" s="826"/>
      <c r="BM252" s="825">
        <f t="shared" si="343"/>
        <v>0</v>
      </c>
      <c r="BN252" s="826"/>
      <c r="BO252" s="825">
        <f t="shared" si="335"/>
        <v>0</v>
      </c>
      <c r="BP252" s="826"/>
      <c r="BQ252" s="825">
        <f t="shared" si="344"/>
        <v>0</v>
      </c>
      <c r="BR252" s="826"/>
      <c r="BS252" s="825">
        <f t="shared" si="345"/>
        <v>0</v>
      </c>
      <c r="BT252" s="826"/>
      <c r="BU252" s="302">
        <f t="shared" si="346"/>
        <v>0</v>
      </c>
      <c r="BV252" s="339">
        <f t="shared" si="336"/>
        <v>0</v>
      </c>
      <c r="BW252" s="339">
        <f t="shared" si="337"/>
        <v>0</v>
      </c>
      <c r="BX252" s="339">
        <f t="shared" si="338"/>
        <v>0</v>
      </c>
      <c r="BY252" s="339">
        <f t="shared" si="339"/>
        <v>0</v>
      </c>
      <c r="BZ252" s="339">
        <f t="shared" si="340"/>
        <v>0</v>
      </c>
      <c r="CA252" s="327">
        <f t="shared" si="341"/>
        <v>0</v>
      </c>
    </row>
    <row r="253" spans="1:79" s="51" customFormat="1" ht="15" customHeight="1">
      <c r="A253" s="78"/>
      <c r="B253" s="78"/>
      <c r="C253" s="77" t="s">
        <v>28</v>
      </c>
      <c r="D253" s="700"/>
      <c r="E253" s="72"/>
      <c r="F253" s="72"/>
      <c r="G253" s="72"/>
      <c r="H253" s="72"/>
      <c r="I253" s="72"/>
      <c r="J253" s="72"/>
      <c r="K253" s="72"/>
      <c r="L253" s="72"/>
      <c r="M253" s="72"/>
      <c r="N253" s="72"/>
      <c r="O253" s="616"/>
      <c r="P253" s="72"/>
      <c r="Q253" s="146"/>
      <c r="R253" s="70">
        <f t="shared" si="334"/>
        <v>1</v>
      </c>
      <c r="S253" s="847"/>
      <c r="T253" s="848"/>
      <c r="U253" s="847"/>
      <c r="V253" s="848"/>
      <c r="W253" s="847"/>
      <c r="X253" s="848"/>
      <c r="Y253" s="847"/>
      <c r="Z253" s="848"/>
      <c r="AA253" s="847"/>
      <c r="AB253" s="848"/>
      <c r="AC253" s="373"/>
      <c r="AD253" s="804"/>
      <c r="AE253" s="805"/>
      <c r="AF253" s="804"/>
      <c r="AG253" s="805"/>
      <c r="AH253" s="804"/>
      <c r="AI253" s="805"/>
      <c r="AJ253" s="804"/>
      <c r="AK253" s="805"/>
      <c r="AL253" s="804"/>
      <c r="AM253" s="805"/>
      <c r="AN253" s="362"/>
      <c r="AO253" s="812"/>
      <c r="AP253" s="813"/>
      <c r="AQ253" s="812"/>
      <c r="AR253" s="813"/>
      <c r="AS253" s="812"/>
      <c r="AT253" s="813"/>
      <c r="AU253" s="812"/>
      <c r="AV253" s="813"/>
      <c r="AW253" s="812"/>
      <c r="AX253" s="813"/>
      <c r="AY253" s="363"/>
      <c r="AZ253" s="820"/>
      <c r="BA253" s="821"/>
      <c r="BB253" s="820"/>
      <c r="BC253" s="821"/>
      <c r="BD253" s="820"/>
      <c r="BE253" s="821"/>
      <c r="BF253" s="820"/>
      <c r="BG253" s="821"/>
      <c r="BH253" s="820"/>
      <c r="BI253" s="821"/>
      <c r="BJ253" s="364"/>
      <c r="BK253" s="825">
        <f t="shared" si="342"/>
        <v>0</v>
      </c>
      <c r="BL253" s="826"/>
      <c r="BM253" s="825">
        <f t="shared" si="343"/>
        <v>0</v>
      </c>
      <c r="BN253" s="826"/>
      <c r="BO253" s="825">
        <f t="shared" si="335"/>
        <v>0</v>
      </c>
      <c r="BP253" s="826"/>
      <c r="BQ253" s="825">
        <f t="shared" si="344"/>
        <v>0</v>
      </c>
      <c r="BR253" s="826"/>
      <c r="BS253" s="825">
        <f t="shared" si="345"/>
        <v>0</v>
      </c>
      <c r="BT253" s="826"/>
      <c r="BU253" s="302">
        <f t="shared" si="346"/>
        <v>0</v>
      </c>
      <c r="BV253" s="339">
        <f t="shared" si="336"/>
        <v>0</v>
      </c>
      <c r="BW253" s="339">
        <f t="shared" si="337"/>
        <v>0</v>
      </c>
      <c r="BX253" s="339">
        <f t="shared" si="338"/>
        <v>0</v>
      </c>
      <c r="BY253" s="339">
        <f t="shared" si="339"/>
        <v>0</v>
      </c>
      <c r="BZ253" s="339">
        <f t="shared" si="340"/>
        <v>0</v>
      </c>
      <c r="CA253" s="327">
        <f t="shared" si="341"/>
        <v>0</v>
      </c>
    </row>
    <row r="254" spans="1:79" s="51" customFormat="1" ht="15" customHeight="1">
      <c r="A254" s="78"/>
      <c r="B254" s="78"/>
      <c r="C254" s="77" t="s">
        <v>54</v>
      </c>
      <c r="D254" s="700"/>
      <c r="E254" s="72"/>
      <c r="F254" s="72"/>
      <c r="G254" s="72"/>
      <c r="H254" s="72"/>
      <c r="I254" s="72"/>
      <c r="J254" s="72"/>
      <c r="K254" s="72"/>
      <c r="L254" s="72"/>
      <c r="M254" s="72"/>
      <c r="N254" s="72"/>
      <c r="O254" s="616"/>
      <c r="P254" s="72"/>
      <c r="Q254" s="146"/>
      <c r="R254" s="70">
        <f t="shared" si="334"/>
        <v>1.1000000000000001</v>
      </c>
      <c r="S254" s="847"/>
      <c r="T254" s="848"/>
      <c r="U254" s="847"/>
      <c r="V254" s="848"/>
      <c r="W254" s="847"/>
      <c r="X254" s="848"/>
      <c r="Y254" s="847"/>
      <c r="Z254" s="848"/>
      <c r="AA254" s="847"/>
      <c r="AB254" s="848"/>
      <c r="AC254" s="373"/>
      <c r="AD254" s="804"/>
      <c r="AE254" s="805"/>
      <c r="AF254" s="804"/>
      <c r="AG254" s="805"/>
      <c r="AH254" s="804"/>
      <c r="AI254" s="805"/>
      <c r="AJ254" s="804"/>
      <c r="AK254" s="805"/>
      <c r="AL254" s="804"/>
      <c r="AM254" s="805"/>
      <c r="AN254" s="362"/>
      <c r="AO254" s="812"/>
      <c r="AP254" s="813"/>
      <c r="AQ254" s="812"/>
      <c r="AR254" s="813"/>
      <c r="AS254" s="812"/>
      <c r="AT254" s="813"/>
      <c r="AU254" s="812"/>
      <c r="AV254" s="813"/>
      <c r="AW254" s="812"/>
      <c r="AX254" s="813"/>
      <c r="AY254" s="363"/>
      <c r="AZ254" s="820"/>
      <c r="BA254" s="821"/>
      <c r="BB254" s="820"/>
      <c r="BC254" s="821"/>
      <c r="BD254" s="820"/>
      <c r="BE254" s="821"/>
      <c r="BF254" s="820"/>
      <c r="BG254" s="821"/>
      <c r="BH254" s="820"/>
      <c r="BI254" s="821"/>
      <c r="BJ254" s="364"/>
      <c r="BK254" s="825">
        <f t="shared" si="342"/>
        <v>0</v>
      </c>
      <c r="BL254" s="826"/>
      <c r="BM254" s="825">
        <f t="shared" si="343"/>
        <v>0</v>
      </c>
      <c r="BN254" s="826"/>
      <c r="BO254" s="825">
        <f t="shared" si="335"/>
        <v>0</v>
      </c>
      <c r="BP254" s="826"/>
      <c r="BQ254" s="825">
        <f t="shared" si="344"/>
        <v>0</v>
      </c>
      <c r="BR254" s="826"/>
      <c r="BS254" s="825">
        <f t="shared" si="345"/>
        <v>0</v>
      </c>
      <c r="BT254" s="826"/>
      <c r="BU254" s="302">
        <f t="shared" si="346"/>
        <v>0</v>
      </c>
      <c r="BV254" s="339">
        <f t="shared" si="336"/>
        <v>0</v>
      </c>
      <c r="BW254" s="339">
        <f t="shared" si="337"/>
        <v>0</v>
      </c>
      <c r="BX254" s="339">
        <f t="shared" si="338"/>
        <v>0</v>
      </c>
      <c r="BY254" s="339">
        <f t="shared" si="339"/>
        <v>0</v>
      </c>
      <c r="BZ254" s="339">
        <f t="shared" si="340"/>
        <v>0</v>
      </c>
      <c r="CA254" s="327">
        <f t="shared" si="341"/>
        <v>0</v>
      </c>
    </row>
    <row r="255" spans="1:79" s="51" customFormat="1" ht="15" customHeight="1">
      <c r="A255" s="78"/>
      <c r="B255" s="78"/>
      <c r="C255" s="77" t="s">
        <v>353</v>
      </c>
      <c r="D255" s="700" t="s">
        <v>378</v>
      </c>
      <c r="E255" s="72"/>
      <c r="F255" s="72"/>
      <c r="G255" s="72"/>
      <c r="H255" s="72"/>
      <c r="I255" s="72"/>
      <c r="J255" s="72"/>
      <c r="K255" s="72"/>
      <c r="L255" s="72"/>
      <c r="M255" s="72"/>
      <c r="N255" s="72"/>
      <c r="O255" s="616"/>
      <c r="P255" s="72"/>
      <c r="Q255" s="146"/>
      <c r="R255" s="70">
        <f t="shared" si="334"/>
        <v>1.1000000000000001</v>
      </c>
      <c r="S255" s="847"/>
      <c r="T255" s="848"/>
      <c r="U255" s="847"/>
      <c r="V255" s="848"/>
      <c r="W255" s="847"/>
      <c r="X255" s="848"/>
      <c r="Y255" s="847"/>
      <c r="Z255" s="848"/>
      <c r="AA255" s="847"/>
      <c r="AB255" s="848"/>
      <c r="AC255" s="373"/>
      <c r="AD255" s="804"/>
      <c r="AE255" s="805"/>
      <c r="AF255" s="804"/>
      <c r="AG255" s="805"/>
      <c r="AH255" s="804"/>
      <c r="AI255" s="805"/>
      <c r="AJ255" s="804"/>
      <c r="AK255" s="805"/>
      <c r="AL255" s="804"/>
      <c r="AM255" s="805"/>
      <c r="AN255" s="362"/>
      <c r="AO255" s="812"/>
      <c r="AP255" s="813"/>
      <c r="AQ255" s="812"/>
      <c r="AR255" s="813"/>
      <c r="AS255" s="812"/>
      <c r="AT255" s="813"/>
      <c r="AU255" s="812"/>
      <c r="AV255" s="813"/>
      <c r="AW255" s="812"/>
      <c r="AX255" s="813"/>
      <c r="AY255" s="363"/>
      <c r="AZ255" s="820"/>
      <c r="BA255" s="821"/>
      <c r="BB255" s="820"/>
      <c r="BC255" s="821"/>
      <c r="BD255" s="820"/>
      <c r="BE255" s="821"/>
      <c r="BF255" s="820"/>
      <c r="BG255" s="821"/>
      <c r="BH255" s="820"/>
      <c r="BI255" s="821"/>
      <c r="BJ255" s="364"/>
      <c r="BK255" s="825">
        <f t="shared" si="342"/>
        <v>0</v>
      </c>
      <c r="BL255" s="826"/>
      <c r="BM255" s="825">
        <f t="shared" si="343"/>
        <v>0</v>
      </c>
      <c r="BN255" s="826"/>
      <c r="BO255" s="825">
        <f t="shared" si="335"/>
        <v>0</v>
      </c>
      <c r="BP255" s="826"/>
      <c r="BQ255" s="825">
        <f t="shared" si="344"/>
        <v>0</v>
      </c>
      <c r="BR255" s="826"/>
      <c r="BS255" s="825">
        <f t="shared" si="345"/>
        <v>0</v>
      </c>
      <c r="BT255" s="826"/>
      <c r="BU255" s="302">
        <f t="shared" si="346"/>
        <v>0</v>
      </c>
      <c r="BV255" s="339">
        <f t="shared" si="336"/>
        <v>0</v>
      </c>
      <c r="BW255" s="339">
        <f t="shared" si="337"/>
        <v>0</v>
      </c>
      <c r="BX255" s="339">
        <f t="shared" si="338"/>
        <v>0</v>
      </c>
      <c r="BY255" s="339">
        <f t="shared" si="339"/>
        <v>0</v>
      </c>
      <c r="BZ255" s="339">
        <f t="shared" si="340"/>
        <v>0</v>
      </c>
      <c r="CA255" s="327">
        <f t="shared" si="341"/>
        <v>0</v>
      </c>
    </row>
    <row r="256" spans="1:79" s="51" customFormat="1" ht="15" customHeight="1">
      <c r="A256" s="78"/>
      <c r="B256" s="78"/>
      <c r="C256" s="77" t="s">
        <v>264</v>
      </c>
      <c r="D256" s="700"/>
      <c r="E256" s="72"/>
      <c r="F256" s="72"/>
      <c r="G256" s="72"/>
      <c r="H256" s="72"/>
      <c r="I256" s="72"/>
      <c r="J256" s="72"/>
      <c r="K256" s="72"/>
      <c r="L256" s="72"/>
      <c r="M256" s="72"/>
      <c r="N256" s="72"/>
      <c r="O256" s="616"/>
      <c r="P256" s="72"/>
      <c r="Q256" s="146"/>
      <c r="R256" s="70">
        <f t="shared" si="334"/>
        <v>1</v>
      </c>
      <c r="S256" s="847"/>
      <c r="T256" s="848"/>
      <c r="U256" s="847"/>
      <c r="V256" s="848"/>
      <c r="W256" s="847"/>
      <c r="X256" s="848"/>
      <c r="Y256" s="847"/>
      <c r="Z256" s="848"/>
      <c r="AA256" s="847"/>
      <c r="AB256" s="848"/>
      <c r="AC256" s="373"/>
      <c r="AD256" s="804"/>
      <c r="AE256" s="805"/>
      <c r="AF256" s="804"/>
      <c r="AG256" s="805"/>
      <c r="AH256" s="804"/>
      <c r="AI256" s="805"/>
      <c r="AJ256" s="804"/>
      <c r="AK256" s="805"/>
      <c r="AL256" s="804"/>
      <c r="AM256" s="805"/>
      <c r="AN256" s="362"/>
      <c r="AO256" s="812"/>
      <c r="AP256" s="813"/>
      <c r="AQ256" s="812"/>
      <c r="AR256" s="813"/>
      <c r="AS256" s="812"/>
      <c r="AT256" s="813"/>
      <c r="AU256" s="812"/>
      <c r="AV256" s="813"/>
      <c r="AW256" s="812"/>
      <c r="AX256" s="813"/>
      <c r="AY256" s="363"/>
      <c r="AZ256" s="820"/>
      <c r="BA256" s="821"/>
      <c r="BB256" s="820"/>
      <c r="BC256" s="821"/>
      <c r="BD256" s="820"/>
      <c r="BE256" s="821"/>
      <c r="BF256" s="820"/>
      <c r="BG256" s="821"/>
      <c r="BH256" s="820"/>
      <c r="BI256" s="821"/>
      <c r="BJ256" s="364"/>
      <c r="BK256" s="825">
        <f t="shared" si="342"/>
        <v>0</v>
      </c>
      <c r="BL256" s="826"/>
      <c r="BM256" s="825">
        <f t="shared" si="343"/>
        <v>0</v>
      </c>
      <c r="BN256" s="826"/>
      <c r="BO256" s="825">
        <f t="shared" si="335"/>
        <v>0</v>
      </c>
      <c r="BP256" s="826"/>
      <c r="BQ256" s="825">
        <f t="shared" si="344"/>
        <v>0</v>
      </c>
      <c r="BR256" s="826"/>
      <c r="BS256" s="825">
        <f t="shared" si="345"/>
        <v>0</v>
      </c>
      <c r="BT256" s="826"/>
      <c r="BU256" s="302">
        <f t="shared" si="346"/>
        <v>0</v>
      </c>
      <c r="BV256" s="339">
        <f t="shared" si="336"/>
        <v>0</v>
      </c>
      <c r="BW256" s="339">
        <f t="shared" si="337"/>
        <v>0</v>
      </c>
      <c r="BX256" s="339">
        <f t="shared" si="338"/>
        <v>0</v>
      </c>
      <c r="BY256" s="339">
        <f t="shared" si="339"/>
        <v>0</v>
      </c>
      <c r="BZ256" s="339">
        <f t="shared" si="340"/>
        <v>0</v>
      </c>
      <c r="CA256" s="327">
        <f t="shared" si="341"/>
        <v>0</v>
      </c>
    </row>
    <row r="257" spans="1:79" s="51" customFormat="1" ht="15" customHeight="1">
      <c r="A257" s="78"/>
      <c r="B257" s="78"/>
      <c r="C257" s="77" t="s">
        <v>28</v>
      </c>
      <c r="D257" s="700"/>
      <c r="E257" s="72"/>
      <c r="F257" s="72"/>
      <c r="G257" s="72"/>
      <c r="H257" s="72"/>
      <c r="I257" s="72"/>
      <c r="J257" s="72"/>
      <c r="K257" s="72"/>
      <c r="L257" s="72"/>
      <c r="M257" s="72"/>
      <c r="N257" s="72"/>
      <c r="O257" s="616"/>
      <c r="P257" s="72"/>
      <c r="Q257" s="146"/>
      <c r="R257" s="70">
        <f t="shared" si="334"/>
        <v>1</v>
      </c>
      <c r="S257" s="847"/>
      <c r="T257" s="848"/>
      <c r="U257" s="847"/>
      <c r="V257" s="848"/>
      <c r="W257" s="847"/>
      <c r="X257" s="848"/>
      <c r="Y257" s="847"/>
      <c r="Z257" s="848"/>
      <c r="AA257" s="847"/>
      <c r="AB257" s="848"/>
      <c r="AC257" s="373"/>
      <c r="AD257" s="804"/>
      <c r="AE257" s="805"/>
      <c r="AF257" s="804"/>
      <c r="AG257" s="805"/>
      <c r="AH257" s="804"/>
      <c r="AI257" s="805"/>
      <c r="AJ257" s="804"/>
      <c r="AK257" s="805"/>
      <c r="AL257" s="804"/>
      <c r="AM257" s="805"/>
      <c r="AN257" s="362"/>
      <c r="AO257" s="812"/>
      <c r="AP257" s="813"/>
      <c r="AQ257" s="812"/>
      <c r="AR257" s="813"/>
      <c r="AS257" s="812"/>
      <c r="AT257" s="813"/>
      <c r="AU257" s="812"/>
      <c r="AV257" s="813"/>
      <c r="AW257" s="812"/>
      <c r="AX257" s="813"/>
      <c r="AY257" s="363"/>
      <c r="AZ257" s="820"/>
      <c r="BA257" s="821"/>
      <c r="BB257" s="820"/>
      <c r="BC257" s="821"/>
      <c r="BD257" s="820"/>
      <c r="BE257" s="821"/>
      <c r="BF257" s="820"/>
      <c r="BG257" s="821"/>
      <c r="BH257" s="820"/>
      <c r="BI257" s="821"/>
      <c r="BJ257" s="364"/>
      <c r="BK257" s="825">
        <f t="shared" si="342"/>
        <v>0</v>
      </c>
      <c r="BL257" s="826"/>
      <c r="BM257" s="825">
        <f t="shared" si="343"/>
        <v>0</v>
      </c>
      <c r="BN257" s="826"/>
      <c r="BO257" s="825">
        <f t="shared" si="335"/>
        <v>0</v>
      </c>
      <c r="BP257" s="826"/>
      <c r="BQ257" s="825">
        <f t="shared" si="344"/>
        <v>0</v>
      </c>
      <c r="BR257" s="826"/>
      <c r="BS257" s="825">
        <f t="shared" si="345"/>
        <v>0</v>
      </c>
      <c r="BT257" s="826"/>
      <c r="BU257" s="302">
        <f t="shared" si="346"/>
        <v>0</v>
      </c>
      <c r="BV257" s="339">
        <f t="shared" si="336"/>
        <v>0</v>
      </c>
      <c r="BW257" s="339">
        <f t="shared" si="337"/>
        <v>0</v>
      </c>
      <c r="BX257" s="339">
        <f t="shared" si="338"/>
        <v>0</v>
      </c>
      <c r="BY257" s="339">
        <f t="shared" si="339"/>
        <v>0</v>
      </c>
      <c r="BZ257" s="339">
        <f t="shared" si="340"/>
        <v>0</v>
      </c>
      <c r="CA257" s="327">
        <f t="shared" si="341"/>
        <v>0</v>
      </c>
    </row>
    <row r="258" spans="1:79" s="51" customFormat="1" ht="15" customHeight="1">
      <c r="A258" s="78"/>
      <c r="B258" s="78"/>
      <c r="C258" s="77" t="s">
        <v>54</v>
      </c>
      <c r="D258" s="700"/>
      <c r="E258" s="72"/>
      <c r="F258" s="72"/>
      <c r="G258" s="72"/>
      <c r="H258" s="72"/>
      <c r="I258" s="72"/>
      <c r="J258" s="72"/>
      <c r="K258" s="72"/>
      <c r="L258" s="72"/>
      <c r="M258" s="72"/>
      <c r="N258" s="72"/>
      <c r="O258" s="616"/>
      <c r="P258" s="72"/>
      <c r="Q258" s="146"/>
      <c r="R258" s="70">
        <f t="shared" si="334"/>
        <v>1.1000000000000001</v>
      </c>
      <c r="S258" s="847"/>
      <c r="T258" s="848"/>
      <c r="U258" s="847"/>
      <c r="V258" s="848"/>
      <c r="W258" s="847"/>
      <c r="X258" s="848"/>
      <c r="Y258" s="847"/>
      <c r="Z258" s="848"/>
      <c r="AA258" s="847"/>
      <c r="AB258" s="848"/>
      <c r="AC258" s="373"/>
      <c r="AD258" s="804"/>
      <c r="AE258" s="805"/>
      <c r="AF258" s="804"/>
      <c r="AG258" s="805"/>
      <c r="AH258" s="804"/>
      <c r="AI258" s="805"/>
      <c r="AJ258" s="804"/>
      <c r="AK258" s="805"/>
      <c r="AL258" s="804"/>
      <c r="AM258" s="805"/>
      <c r="AN258" s="362"/>
      <c r="AO258" s="812"/>
      <c r="AP258" s="813"/>
      <c r="AQ258" s="812"/>
      <c r="AR258" s="813"/>
      <c r="AS258" s="812"/>
      <c r="AT258" s="813"/>
      <c r="AU258" s="812"/>
      <c r="AV258" s="813"/>
      <c r="AW258" s="812"/>
      <c r="AX258" s="813"/>
      <c r="AY258" s="363"/>
      <c r="AZ258" s="820"/>
      <c r="BA258" s="821"/>
      <c r="BB258" s="820"/>
      <c r="BC258" s="821"/>
      <c r="BD258" s="820"/>
      <c r="BE258" s="821"/>
      <c r="BF258" s="820"/>
      <c r="BG258" s="821"/>
      <c r="BH258" s="820"/>
      <c r="BI258" s="821"/>
      <c r="BJ258" s="364"/>
      <c r="BK258" s="825">
        <f t="shared" si="342"/>
        <v>0</v>
      </c>
      <c r="BL258" s="826"/>
      <c r="BM258" s="825">
        <f t="shared" si="343"/>
        <v>0</v>
      </c>
      <c r="BN258" s="826"/>
      <c r="BO258" s="825">
        <f t="shared" si="335"/>
        <v>0</v>
      </c>
      <c r="BP258" s="826"/>
      <c r="BQ258" s="825">
        <f t="shared" si="344"/>
        <v>0</v>
      </c>
      <c r="BR258" s="826"/>
      <c r="BS258" s="825">
        <f t="shared" si="345"/>
        <v>0</v>
      </c>
      <c r="BT258" s="826"/>
      <c r="BU258" s="302">
        <f t="shared" si="346"/>
        <v>0</v>
      </c>
      <c r="BV258" s="339">
        <f t="shared" si="336"/>
        <v>0</v>
      </c>
      <c r="BW258" s="339">
        <f t="shared" si="337"/>
        <v>0</v>
      </c>
      <c r="BX258" s="339">
        <f t="shared" si="338"/>
        <v>0</v>
      </c>
      <c r="BY258" s="339">
        <f t="shared" si="339"/>
        <v>0</v>
      </c>
      <c r="BZ258" s="339">
        <f t="shared" si="340"/>
        <v>0</v>
      </c>
      <c r="CA258" s="327">
        <f t="shared" si="341"/>
        <v>0</v>
      </c>
    </row>
    <row r="259" spans="1:79" s="51" customFormat="1" ht="15" customHeight="1">
      <c r="A259" s="78"/>
      <c r="B259" s="78"/>
      <c r="C259" s="77" t="s">
        <v>353</v>
      </c>
      <c r="D259" s="700" t="s">
        <v>378</v>
      </c>
      <c r="E259" s="72"/>
      <c r="F259" s="72"/>
      <c r="G259" s="72"/>
      <c r="H259" s="72"/>
      <c r="I259" s="72"/>
      <c r="J259" s="72"/>
      <c r="K259" s="72"/>
      <c r="L259" s="72"/>
      <c r="M259" s="72"/>
      <c r="N259" s="72"/>
      <c r="O259" s="616"/>
      <c r="P259" s="72"/>
      <c r="Q259" s="146"/>
      <c r="R259" s="70">
        <f t="shared" si="334"/>
        <v>1.1000000000000001</v>
      </c>
      <c r="S259" s="847"/>
      <c r="T259" s="848"/>
      <c r="U259" s="847"/>
      <c r="V259" s="848"/>
      <c r="W259" s="847"/>
      <c r="X259" s="848"/>
      <c r="Y259" s="847"/>
      <c r="Z259" s="848"/>
      <c r="AA259" s="847"/>
      <c r="AB259" s="848"/>
      <c r="AC259" s="373"/>
      <c r="AD259" s="804"/>
      <c r="AE259" s="805"/>
      <c r="AF259" s="804"/>
      <c r="AG259" s="805"/>
      <c r="AH259" s="804"/>
      <c r="AI259" s="805"/>
      <c r="AJ259" s="804"/>
      <c r="AK259" s="805"/>
      <c r="AL259" s="804"/>
      <c r="AM259" s="805"/>
      <c r="AN259" s="362"/>
      <c r="AO259" s="812"/>
      <c r="AP259" s="813"/>
      <c r="AQ259" s="812"/>
      <c r="AR259" s="813"/>
      <c r="AS259" s="812"/>
      <c r="AT259" s="813"/>
      <c r="AU259" s="812"/>
      <c r="AV259" s="813"/>
      <c r="AW259" s="812"/>
      <c r="AX259" s="813"/>
      <c r="AY259" s="363"/>
      <c r="AZ259" s="820"/>
      <c r="BA259" s="821"/>
      <c r="BB259" s="820"/>
      <c r="BC259" s="821"/>
      <c r="BD259" s="820"/>
      <c r="BE259" s="821"/>
      <c r="BF259" s="820"/>
      <c r="BG259" s="821"/>
      <c r="BH259" s="820"/>
      <c r="BI259" s="821"/>
      <c r="BJ259" s="364"/>
      <c r="BK259" s="825">
        <f t="shared" si="342"/>
        <v>0</v>
      </c>
      <c r="BL259" s="826"/>
      <c r="BM259" s="825">
        <f t="shared" si="343"/>
        <v>0</v>
      </c>
      <c r="BN259" s="826"/>
      <c r="BO259" s="825">
        <f t="shared" si="335"/>
        <v>0</v>
      </c>
      <c r="BP259" s="826"/>
      <c r="BQ259" s="825">
        <f t="shared" si="344"/>
        <v>0</v>
      </c>
      <c r="BR259" s="826"/>
      <c r="BS259" s="825">
        <f t="shared" si="345"/>
        <v>0</v>
      </c>
      <c r="BT259" s="826"/>
      <c r="BU259" s="302">
        <f t="shared" si="346"/>
        <v>0</v>
      </c>
      <c r="BV259" s="339">
        <f t="shared" si="336"/>
        <v>0</v>
      </c>
      <c r="BW259" s="339">
        <f t="shared" si="337"/>
        <v>0</v>
      </c>
      <c r="BX259" s="339">
        <f t="shared" si="338"/>
        <v>0</v>
      </c>
      <c r="BY259" s="339">
        <f t="shared" si="339"/>
        <v>0</v>
      </c>
      <c r="BZ259" s="339">
        <f t="shared" si="340"/>
        <v>0</v>
      </c>
      <c r="CA259" s="327">
        <f t="shared" si="341"/>
        <v>0</v>
      </c>
    </row>
    <row r="260" spans="1:79" s="51" customFormat="1" ht="15" customHeight="1">
      <c r="A260" s="78"/>
      <c r="B260" s="78"/>
      <c r="C260" s="77" t="s">
        <v>264</v>
      </c>
      <c r="D260" s="700"/>
      <c r="E260" s="72"/>
      <c r="F260" s="72"/>
      <c r="G260" s="72"/>
      <c r="H260" s="72"/>
      <c r="I260" s="72"/>
      <c r="J260" s="72"/>
      <c r="K260" s="72"/>
      <c r="L260" s="72"/>
      <c r="M260" s="72"/>
      <c r="N260" s="72"/>
      <c r="O260" s="616"/>
      <c r="P260" s="72"/>
      <c r="Q260" s="146"/>
      <c r="R260" s="70">
        <f t="shared" si="334"/>
        <v>1</v>
      </c>
      <c r="S260" s="847"/>
      <c r="T260" s="848"/>
      <c r="U260" s="847"/>
      <c r="V260" s="848"/>
      <c r="W260" s="847"/>
      <c r="X260" s="848"/>
      <c r="Y260" s="847"/>
      <c r="Z260" s="848"/>
      <c r="AA260" s="847"/>
      <c r="AB260" s="848"/>
      <c r="AC260" s="373"/>
      <c r="AD260" s="804"/>
      <c r="AE260" s="805"/>
      <c r="AF260" s="804"/>
      <c r="AG260" s="805"/>
      <c r="AH260" s="804"/>
      <c r="AI260" s="805"/>
      <c r="AJ260" s="804"/>
      <c r="AK260" s="805"/>
      <c r="AL260" s="804"/>
      <c r="AM260" s="805"/>
      <c r="AN260" s="362"/>
      <c r="AO260" s="812"/>
      <c r="AP260" s="813"/>
      <c r="AQ260" s="812"/>
      <c r="AR260" s="813"/>
      <c r="AS260" s="812"/>
      <c r="AT260" s="813"/>
      <c r="AU260" s="812"/>
      <c r="AV260" s="813"/>
      <c r="AW260" s="812"/>
      <c r="AX260" s="813"/>
      <c r="AY260" s="363"/>
      <c r="AZ260" s="820"/>
      <c r="BA260" s="821"/>
      <c r="BB260" s="820"/>
      <c r="BC260" s="821"/>
      <c r="BD260" s="820"/>
      <c r="BE260" s="821"/>
      <c r="BF260" s="820"/>
      <c r="BG260" s="821"/>
      <c r="BH260" s="820"/>
      <c r="BI260" s="821"/>
      <c r="BJ260" s="364"/>
      <c r="BK260" s="825">
        <f t="shared" si="342"/>
        <v>0</v>
      </c>
      <c r="BL260" s="826"/>
      <c r="BM260" s="825">
        <f t="shared" si="343"/>
        <v>0</v>
      </c>
      <c r="BN260" s="826"/>
      <c r="BO260" s="825">
        <f t="shared" si="335"/>
        <v>0</v>
      </c>
      <c r="BP260" s="826"/>
      <c r="BQ260" s="825">
        <f t="shared" si="344"/>
        <v>0</v>
      </c>
      <c r="BR260" s="826"/>
      <c r="BS260" s="825">
        <f t="shared" si="345"/>
        <v>0</v>
      </c>
      <c r="BT260" s="826"/>
      <c r="BU260" s="302">
        <f t="shared" si="346"/>
        <v>0</v>
      </c>
      <c r="BV260" s="339">
        <f t="shared" si="336"/>
        <v>0</v>
      </c>
      <c r="BW260" s="339">
        <f t="shared" si="337"/>
        <v>0</v>
      </c>
      <c r="BX260" s="339">
        <f t="shared" si="338"/>
        <v>0</v>
      </c>
      <c r="BY260" s="339">
        <f t="shared" si="339"/>
        <v>0</v>
      </c>
      <c r="BZ260" s="339">
        <f t="shared" si="340"/>
        <v>0</v>
      </c>
      <c r="CA260" s="327">
        <f t="shared" si="341"/>
        <v>0</v>
      </c>
    </row>
    <row r="261" spans="1:79" s="51" customFormat="1" ht="15" customHeight="1">
      <c r="A261" s="78"/>
      <c r="B261" s="78"/>
      <c r="C261" s="77" t="s">
        <v>28</v>
      </c>
      <c r="D261" s="700"/>
      <c r="E261" s="72"/>
      <c r="F261" s="72"/>
      <c r="G261" s="72"/>
      <c r="H261" s="72"/>
      <c r="I261" s="72"/>
      <c r="J261" s="72"/>
      <c r="K261" s="72"/>
      <c r="L261" s="72"/>
      <c r="M261" s="72"/>
      <c r="N261" s="72"/>
      <c r="O261" s="616"/>
      <c r="P261" s="72"/>
      <c r="Q261" s="146"/>
      <c r="R261" s="70">
        <f t="shared" si="334"/>
        <v>1</v>
      </c>
      <c r="S261" s="847"/>
      <c r="T261" s="848"/>
      <c r="U261" s="847"/>
      <c r="V261" s="848"/>
      <c r="W261" s="847"/>
      <c r="X261" s="848"/>
      <c r="Y261" s="847"/>
      <c r="Z261" s="848"/>
      <c r="AA261" s="847"/>
      <c r="AB261" s="848"/>
      <c r="AC261" s="373"/>
      <c r="AD261" s="804"/>
      <c r="AE261" s="805"/>
      <c r="AF261" s="804"/>
      <c r="AG261" s="805"/>
      <c r="AH261" s="804"/>
      <c r="AI261" s="805"/>
      <c r="AJ261" s="804"/>
      <c r="AK261" s="805"/>
      <c r="AL261" s="804"/>
      <c r="AM261" s="805"/>
      <c r="AN261" s="362"/>
      <c r="AO261" s="812"/>
      <c r="AP261" s="813"/>
      <c r="AQ261" s="812"/>
      <c r="AR261" s="813"/>
      <c r="AS261" s="812"/>
      <c r="AT261" s="813"/>
      <c r="AU261" s="812"/>
      <c r="AV261" s="813"/>
      <c r="AW261" s="812"/>
      <c r="AX261" s="813"/>
      <c r="AY261" s="363"/>
      <c r="AZ261" s="820"/>
      <c r="BA261" s="821"/>
      <c r="BB261" s="820"/>
      <c r="BC261" s="821"/>
      <c r="BD261" s="820"/>
      <c r="BE261" s="821"/>
      <c r="BF261" s="820"/>
      <c r="BG261" s="821"/>
      <c r="BH261" s="820"/>
      <c r="BI261" s="821"/>
      <c r="BJ261" s="364"/>
      <c r="BK261" s="825">
        <f t="shared" si="342"/>
        <v>0</v>
      </c>
      <c r="BL261" s="826"/>
      <c r="BM261" s="825">
        <f t="shared" si="343"/>
        <v>0</v>
      </c>
      <c r="BN261" s="826"/>
      <c r="BO261" s="825">
        <f t="shared" si="335"/>
        <v>0</v>
      </c>
      <c r="BP261" s="826"/>
      <c r="BQ261" s="825">
        <f t="shared" si="344"/>
        <v>0</v>
      </c>
      <c r="BR261" s="826"/>
      <c r="BS261" s="825">
        <f t="shared" si="345"/>
        <v>0</v>
      </c>
      <c r="BT261" s="826"/>
      <c r="BU261" s="302">
        <f t="shared" si="346"/>
        <v>0</v>
      </c>
      <c r="BV261" s="339">
        <f t="shared" si="336"/>
        <v>0</v>
      </c>
      <c r="BW261" s="339">
        <f t="shared" si="337"/>
        <v>0</v>
      </c>
      <c r="BX261" s="339">
        <f t="shared" si="338"/>
        <v>0</v>
      </c>
      <c r="BY261" s="339">
        <f t="shared" si="339"/>
        <v>0</v>
      </c>
      <c r="BZ261" s="339">
        <f t="shared" si="340"/>
        <v>0</v>
      </c>
      <c r="CA261" s="327">
        <f t="shared" si="341"/>
        <v>0</v>
      </c>
    </row>
    <row r="262" spans="1:79" s="51" customFormat="1" ht="15" customHeight="1">
      <c r="A262" s="78"/>
      <c r="B262" s="78"/>
      <c r="C262" s="77" t="s">
        <v>54</v>
      </c>
      <c r="D262" s="700"/>
      <c r="E262" s="72"/>
      <c r="F262" s="72"/>
      <c r="G262" s="72"/>
      <c r="H262" s="72"/>
      <c r="I262" s="72"/>
      <c r="J262" s="72"/>
      <c r="K262" s="72"/>
      <c r="L262" s="72"/>
      <c r="M262" s="72"/>
      <c r="N262" s="72"/>
      <c r="O262" s="616"/>
      <c r="P262" s="72"/>
      <c r="Q262" s="146"/>
      <c r="R262" s="70">
        <f t="shared" si="334"/>
        <v>1.1000000000000001</v>
      </c>
      <c r="S262" s="847"/>
      <c r="T262" s="848"/>
      <c r="U262" s="847"/>
      <c r="V262" s="848"/>
      <c r="W262" s="847"/>
      <c r="X262" s="848"/>
      <c r="Y262" s="847"/>
      <c r="Z262" s="848"/>
      <c r="AA262" s="847"/>
      <c r="AB262" s="848"/>
      <c r="AC262" s="373"/>
      <c r="AD262" s="804"/>
      <c r="AE262" s="805"/>
      <c r="AF262" s="804"/>
      <c r="AG262" s="805"/>
      <c r="AH262" s="804"/>
      <c r="AI262" s="805"/>
      <c r="AJ262" s="804"/>
      <c r="AK262" s="805"/>
      <c r="AL262" s="804"/>
      <c r="AM262" s="805"/>
      <c r="AN262" s="362"/>
      <c r="AO262" s="812"/>
      <c r="AP262" s="813"/>
      <c r="AQ262" s="812"/>
      <c r="AR262" s="813"/>
      <c r="AS262" s="812"/>
      <c r="AT262" s="813"/>
      <c r="AU262" s="812"/>
      <c r="AV262" s="813"/>
      <c r="AW262" s="812"/>
      <c r="AX262" s="813"/>
      <c r="AY262" s="363"/>
      <c r="AZ262" s="820"/>
      <c r="BA262" s="821"/>
      <c r="BB262" s="820"/>
      <c r="BC262" s="821"/>
      <c r="BD262" s="820"/>
      <c r="BE262" s="821"/>
      <c r="BF262" s="820"/>
      <c r="BG262" s="821"/>
      <c r="BH262" s="820"/>
      <c r="BI262" s="821"/>
      <c r="BJ262" s="364"/>
      <c r="BK262" s="825">
        <f t="shared" si="342"/>
        <v>0</v>
      </c>
      <c r="BL262" s="826"/>
      <c r="BM262" s="825">
        <f t="shared" si="343"/>
        <v>0</v>
      </c>
      <c r="BN262" s="826"/>
      <c r="BO262" s="825">
        <f t="shared" si="335"/>
        <v>0</v>
      </c>
      <c r="BP262" s="826"/>
      <c r="BQ262" s="825">
        <f t="shared" si="344"/>
        <v>0</v>
      </c>
      <c r="BR262" s="826"/>
      <c r="BS262" s="825">
        <f t="shared" si="345"/>
        <v>0</v>
      </c>
      <c r="BT262" s="826"/>
      <c r="BU262" s="302">
        <f t="shared" si="346"/>
        <v>0</v>
      </c>
      <c r="BV262" s="339">
        <f t="shared" si="336"/>
        <v>0</v>
      </c>
      <c r="BW262" s="339">
        <f t="shared" si="337"/>
        <v>0</v>
      </c>
      <c r="BX262" s="339">
        <f t="shared" si="338"/>
        <v>0</v>
      </c>
      <c r="BY262" s="339">
        <f t="shared" si="339"/>
        <v>0</v>
      </c>
      <c r="BZ262" s="339">
        <f t="shared" si="340"/>
        <v>0</v>
      </c>
      <c r="CA262" s="327">
        <f t="shared" si="341"/>
        <v>0</v>
      </c>
    </row>
    <row r="263" spans="1:79" s="51" customFormat="1" ht="15" customHeight="1">
      <c r="A263" s="78"/>
      <c r="B263" s="78"/>
      <c r="C263" s="77" t="s">
        <v>353</v>
      </c>
      <c r="D263" s="700" t="s">
        <v>378</v>
      </c>
      <c r="E263" s="72"/>
      <c r="F263" s="72"/>
      <c r="G263" s="72"/>
      <c r="H263" s="72"/>
      <c r="I263" s="72"/>
      <c r="J263" s="72"/>
      <c r="K263" s="72"/>
      <c r="L263" s="72"/>
      <c r="M263" s="72"/>
      <c r="N263" s="72"/>
      <c r="O263" s="616"/>
      <c r="P263" s="72"/>
      <c r="Q263" s="146"/>
      <c r="R263" s="70">
        <f t="shared" si="334"/>
        <v>1.1000000000000001</v>
      </c>
      <c r="S263" s="847"/>
      <c r="T263" s="848"/>
      <c r="U263" s="847"/>
      <c r="V263" s="848"/>
      <c r="W263" s="847"/>
      <c r="X263" s="848"/>
      <c r="Y263" s="847"/>
      <c r="Z263" s="848"/>
      <c r="AA263" s="847"/>
      <c r="AB263" s="848"/>
      <c r="AC263" s="373"/>
      <c r="AD263" s="804"/>
      <c r="AE263" s="805"/>
      <c r="AF263" s="804"/>
      <c r="AG263" s="805"/>
      <c r="AH263" s="804"/>
      <c r="AI263" s="805"/>
      <c r="AJ263" s="804"/>
      <c r="AK263" s="805"/>
      <c r="AL263" s="804"/>
      <c r="AM263" s="805"/>
      <c r="AN263" s="362"/>
      <c r="AO263" s="812"/>
      <c r="AP263" s="813"/>
      <c r="AQ263" s="812"/>
      <c r="AR263" s="813"/>
      <c r="AS263" s="812"/>
      <c r="AT263" s="813"/>
      <c r="AU263" s="812"/>
      <c r="AV263" s="813"/>
      <c r="AW263" s="812"/>
      <c r="AX263" s="813"/>
      <c r="AY263" s="363"/>
      <c r="AZ263" s="820"/>
      <c r="BA263" s="821"/>
      <c r="BB263" s="820"/>
      <c r="BC263" s="821"/>
      <c r="BD263" s="820"/>
      <c r="BE263" s="821"/>
      <c r="BF263" s="820"/>
      <c r="BG263" s="821"/>
      <c r="BH263" s="820"/>
      <c r="BI263" s="821"/>
      <c r="BJ263" s="364"/>
      <c r="BK263" s="825">
        <f t="shared" si="342"/>
        <v>0</v>
      </c>
      <c r="BL263" s="826"/>
      <c r="BM263" s="825">
        <f t="shared" si="343"/>
        <v>0</v>
      </c>
      <c r="BN263" s="826"/>
      <c r="BO263" s="825">
        <f t="shared" si="335"/>
        <v>0</v>
      </c>
      <c r="BP263" s="826"/>
      <c r="BQ263" s="825">
        <f t="shared" si="344"/>
        <v>0</v>
      </c>
      <c r="BR263" s="826"/>
      <c r="BS263" s="825">
        <f t="shared" si="345"/>
        <v>0</v>
      </c>
      <c r="BT263" s="826"/>
      <c r="BU263" s="302">
        <f t="shared" si="346"/>
        <v>0</v>
      </c>
      <c r="BV263" s="339">
        <f t="shared" si="336"/>
        <v>0</v>
      </c>
      <c r="BW263" s="339">
        <f t="shared" si="337"/>
        <v>0</v>
      </c>
      <c r="BX263" s="339">
        <f t="shared" si="338"/>
        <v>0</v>
      </c>
      <c r="BY263" s="339">
        <f t="shared" si="339"/>
        <v>0</v>
      </c>
      <c r="BZ263" s="339">
        <f t="shared" si="340"/>
        <v>0</v>
      </c>
      <c r="CA263" s="327">
        <f t="shared" si="341"/>
        <v>0</v>
      </c>
    </row>
    <row r="264" spans="1:79" s="51" customFormat="1" ht="15" customHeight="1">
      <c r="A264" s="78"/>
      <c r="B264" s="78"/>
      <c r="C264" s="77" t="s">
        <v>264</v>
      </c>
      <c r="D264" s="700"/>
      <c r="E264" s="72"/>
      <c r="F264" s="72"/>
      <c r="G264" s="72"/>
      <c r="H264" s="72"/>
      <c r="I264" s="72"/>
      <c r="J264" s="72"/>
      <c r="K264" s="72"/>
      <c r="L264" s="72"/>
      <c r="M264" s="72"/>
      <c r="N264" s="72"/>
      <c r="O264" s="616"/>
      <c r="P264" s="72"/>
      <c r="Q264" s="146"/>
      <c r="R264" s="70">
        <f t="shared" si="334"/>
        <v>1</v>
      </c>
      <c r="S264" s="847"/>
      <c r="T264" s="848"/>
      <c r="U264" s="847"/>
      <c r="V264" s="848"/>
      <c r="W264" s="847"/>
      <c r="X264" s="848"/>
      <c r="Y264" s="847"/>
      <c r="Z264" s="848"/>
      <c r="AA264" s="847"/>
      <c r="AB264" s="848"/>
      <c r="AC264" s="373"/>
      <c r="AD264" s="804"/>
      <c r="AE264" s="805"/>
      <c r="AF264" s="804"/>
      <c r="AG264" s="805"/>
      <c r="AH264" s="804"/>
      <c r="AI264" s="805"/>
      <c r="AJ264" s="804"/>
      <c r="AK264" s="805"/>
      <c r="AL264" s="804"/>
      <c r="AM264" s="805"/>
      <c r="AN264" s="362"/>
      <c r="AO264" s="812"/>
      <c r="AP264" s="813"/>
      <c r="AQ264" s="812"/>
      <c r="AR264" s="813"/>
      <c r="AS264" s="812"/>
      <c r="AT264" s="813"/>
      <c r="AU264" s="812"/>
      <c r="AV264" s="813"/>
      <c r="AW264" s="812"/>
      <c r="AX264" s="813"/>
      <c r="AY264" s="363"/>
      <c r="AZ264" s="820"/>
      <c r="BA264" s="821"/>
      <c r="BB264" s="820"/>
      <c r="BC264" s="821"/>
      <c r="BD264" s="820"/>
      <c r="BE264" s="821"/>
      <c r="BF264" s="820"/>
      <c r="BG264" s="821"/>
      <c r="BH264" s="820"/>
      <c r="BI264" s="821"/>
      <c r="BJ264" s="364"/>
      <c r="BK264" s="825">
        <f t="shared" si="342"/>
        <v>0</v>
      </c>
      <c r="BL264" s="826"/>
      <c r="BM264" s="825">
        <f t="shared" si="343"/>
        <v>0</v>
      </c>
      <c r="BN264" s="826"/>
      <c r="BO264" s="825">
        <f t="shared" si="335"/>
        <v>0</v>
      </c>
      <c r="BP264" s="826"/>
      <c r="BQ264" s="825">
        <f t="shared" si="344"/>
        <v>0</v>
      </c>
      <c r="BR264" s="826"/>
      <c r="BS264" s="825">
        <f t="shared" si="345"/>
        <v>0</v>
      </c>
      <c r="BT264" s="826"/>
      <c r="BU264" s="302">
        <f t="shared" si="346"/>
        <v>0</v>
      </c>
      <c r="BV264" s="339">
        <f t="shared" si="336"/>
        <v>0</v>
      </c>
      <c r="BW264" s="339">
        <f t="shared" si="337"/>
        <v>0</v>
      </c>
      <c r="BX264" s="339">
        <f t="shared" si="338"/>
        <v>0</v>
      </c>
      <c r="BY264" s="339">
        <f t="shared" si="339"/>
        <v>0</v>
      </c>
      <c r="BZ264" s="339">
        <f t="shared" si="340"/>
        <v>0</v>
      </c>
      <c r="CA264" s="327">
        <f t="shared" si="341"/>
        <v>0</v>
      </c>
    </row>
    <row r="265" spans="1:79" s="51" customFormat="1" ht="15" customHeight="1">
      <c r="A265" s="78"/>
      <c r="B265" s="78"/>
      <c r="C265" s="77" t="s">
        <v>28</v>
      </c>
      <c r="D265" s="700"/>
      <c r="E265" s="72"/>
      <c r="F265" s="72"/>
      <c r="G265" s="72"/>
      <c r="H265" s="72"/>
      <c r="I265" s="72"/>
      <c r="J265" s="72"/>
      <c r="K265" s="72"/>
      <c r="L265" s="72"/>
      <c r="M265" s="72"/>
      <c r="N265" s="72"/>
      <c r="O265" s="616"/>
      <c r="P265" s="72"/>
      <c r="Q265" s="146"/>
      <c r="R265" s="70">
        <f t="shared" si="334"/>
        <v>1</v>
      </c>
      <c r="S265" s="847"/>
      <c r="T265" s="848"/>
      <c r="U265" s="847"/>
      <c r="V265" s="848"/>
      <c r="W265" s="847"/>
      <c r="X265" s="848"/>
      <c r="Y265" s="847"/>
      <c r="Z265" s="848"/>
      <c r="AA265" s="847"/>
      <c r="AB265" s="848"/>
      <c r="AC265" s="373"/>
      <c r="AD265" s="804"/>
      <c r="AE265" s="805"/>
      <c r="AF265" s="804"/>
      <c r="AG265" s="805"/>
      <c r="AH265" s="804"/>
      <c r="AI265" s="805"/>
      <c r="AJ265" s="804"/>
      <c r="AK265" s="805"/>
      <c r="AL265" s="804"/>
      <c r="AM265" s="805"/>
      <c r="AN265" s="362"/>
      <c r="AO265" s="812"/>
      <c r="AP265" s="813"/>
      <c r="AQ265" s="812"/>
      <c r="AR265" s="813"/>
      <c r="AS265" s="812"/>
      <c r="AT265" s="813"/>
      <c r="AU265" s="812"/>
      <c r="AV265" s="813"/>
      <c r="AW265" s="812"/>
      <c r="AX265" s="813"/>
      <c r="AY265" s="363"/>
      <c r="AZ265" s="820"/>
      <c r="BA265" s="821"/>
      <c r="BB265" s="820"/>
      <c r="BC265" s="821"/>
      <c r="BD265" s="820"/>
      <c r="BE265" s="821"/>
      <c r="BF265" s="820"/>
      <c r="BG265" s="821"/>
      <c r="BH265" s="820"/>
      <c r="BI265" s="821"/>
      <c r="BJ265" s="364"/>
      <c r="BK265" s="825">
        <f t="shared" si="342"/>
        <v>0</v>
      </c>
      <c r="BL265" s="826"/>
      <c r="BM265" s="825">
        <f t="shared" si="343"/>
        <v>0</v>
      </c>
      <c r="BN265" s="826"/>
      <c r="BO265" s="825">
        <f t="shared" si="335"/>
        <v>0</v>
      </c>
      <c r="BP265" s="826"/>
      <c r="BQ265" s="825">
        <f t="shared" si="344"/>
        <v>0</v>
      </c>
      <c r="BR265" s="826"/>
      <c r="BS265" s="825">
        <f t="shared" si="345"/>
        <v>0</v>
      </c>
      <c r="BT265" s="826"/>
      <c r="BU265" s="302">
        <f t="shared" si="346"/>
        <v>0</v>
      </c>
      <c r="BV265" s="339">
        <f t="shared" si="336"/>
        <v>0</v>
      </c>
      <c r="BW265" s="339">
        <f t="shared" si="337"/>
        <v>0</v>
      </c>
      <c r="BX265" s="339">
        <f t="shared" si="338"/>
        <v>0</v>
      </c>
      <c r="BY265" s="339">
        <f t="shared" si="339"/>
        <v>0</v>
      </c>
      <c r="BZ265" s="339">
        <f t="shared" si="340"/>
        <v>0</v>
      </c>
      <c r="CA265" s="327">
        <f t="shared" si="341"/>
        <v>0</v>
      </c>
    </row>
    <row r="266" spans="1:79" s="51" customFormat="1" ht="15" customHeight="1">
      <c r="A266" s="78"/>
      <c r="B266" s="78"/>
      <c r="C266" s="77" t="s">
        <v>54</v>
      </c>
      <c r="D266" s="700"/>
      <c r="E266" s="72"/>
      <c r="F266" s="72"/>
      <c r="G266" s="72"/>
      <c r="H266" s="72"/>
      <c r="I266" s="72"/>
      <c r="J266" s="72"/>
      <c r="K266" s="72"/>
      <c r="L266" s="72"/>
      <c r="M266" s="72"/>
      <c r="N266" s="72"/>
      <c r="O266" s="616"/>
      <c r="P266" s="72"/>
      <c r="Q266" s="146"/>
      <c r="R266" s="70">
        <f t="shared" si="334"/>
        <v>1.1000000000000001</v>
      </c>
      <c r="S266" s="847"/>
      <c r="T266" s="848"/>
      <c r="U266" s="847"/>
      <c r="V266" s="848"/>
      <c r="W266" s="847"/>
      <c r="X266" s="848"/>
      <c r="Y266" s="847"/>
      <c r="Z266" s="848"/>
      <c r="AA266" s="847"/>
      <c r="AB266" s="848"/>
      <c r="AC266" s="373"/>
      <c r="AD266" s="804"/>
      <c r="AE266" s="805"/>
      <c r="AF266" s="804"/>
      <c r="AG266" s="805"/>
      <c r="AH266" s="804"/>
      <c r="AI266" s="805"/>
      <c r="AJ266" s="804"/>
      <c r="AK266" s="805"/>
      <c r="AL266" s="804"/>
      <c r="AM266" s="805"/>
      <c r="AN266" s="362"/>
      <c r="AO266" s="812"/>
      <c r="AP266" s="813"/>
      <c r="AQ266" s="812"/>
      <c r="AR266" s="813"/>
      <c r="AS266" s="812"/>
      <c r="AT266" s="813"/>
      <c r="AU266" s="812"/>
      <c r="AV266" s="813"/>
      <c r="AW266" s="812"/>
      <c r="AX266" s="813"/>
      <c r="AY266" s="363"/>
      <c r="AZ266" s="820"/>
      <c r="BA266" s="821"/>
      <c r="BB266" s="820"/>
      <c r="BC266" s="821"/>
      <c r="BD266" s="820"/>
      <c r="BE266" s="821"/>
      <c r="BF266" s="820"/>
      <c r="BG266" s="821"/>
      <c r="BH266" s="820"/>
      <c r="BI266" s="821"/>
      <c r="BJ266" s="364"/>
      <c r="BK266" s="825">
        <f t="shared" si="342"/>
        <v>0</v>
      </c>
      <c r="BL266" s="826"/>
      <c r="BM266" s="825">
        <f t="shared" si="343"/>
        <v>0</v>
      </c>
      <c r="BN266" s="826"/>
      <c r="BO266" s="825">
        <f t="shared" si="335"/>
        <v>0</v>
      </c>
      <c r="BP266" s="826"/>
      <c r="BQ266" s="825">
        <f t="shared" si="344"/>
        <v>0</v>
      </c>
      <c r="BR266" s="826"/>
      <c r="BS266" s="825">
        <f t="shared" si="345"/>
        <v>0</v>
      </c>
      <c r="BT266" s="826"/>
      <c r="BU266" s="302">
        <f t="shared" si="346"/>
        <v>0</v>
      </c>
      <c r="BV266" s="339">
        <f t="shared" si="336"/>
        <v>0</v>
      </c>
      <c r="BW266" s="339">
        <f t="shared" si="337"/>
        <v>0</v>
      </c>
      <c r="BX266" s="339">
        <f t="shared" si="338"/>
        <v>0</v>
      </c>
      <c r="BY266" s="339">
        <f t="shared" si="339"/>
        <v>0</v>
      </c>
      <c r="BZ266" s="339">
        <f t="shared" si="340"/>
        <v>0</v>
      </c>
      <c r="CA266" s="327">
        <f t="shared" si="341"/>
        <v>0</v>
      </c>
    </row>
    <row r="267" spans="1:79" s="51" customFormat="1" ht="15" customHeight="1">
      <c r="A267" s="78"/>
      <c r="B267" s="78"/>
      <c r="C267" s="144"/>
      <c r="D267" s="48"/>
      <c r="E267" s="88"/>
      <c r="F267" s="88"/>
      <c r="G267" s="88"/>
      <c r="H267" s="88"/>
      <c r="I267" s="88"/>
      <c r="J267" s="88"/>
      <c r="K267" s="88"/>
      <c r="L267" s="88"/>
      <c r="M267" s="88"/>
      <c r="N267" s="88"/>
      <c r="O267" s="648" t="s">
        <v>186</v>
      </c>
      <c r="P267" s="649"/>
      <c r="Q267" s="649"/>
      <c r="R267" s="650"/>
      <c r="S267" s="614"/>
      <c r="T267" s="615"/>
      <c r="U267" s="614"/>
      <c r="V267" s="615"/>
      <c r="W267" s="614"/>
      <c r="X267" s="615"/>
      <c r="Y267" s="614"/>
      <c r="Z267" s="615"/>
      <c r="AA267" s="614"/>
      <c r="AB267" s="615"/>
      <c r="AC267" s="130"/>
      <c r="AD267" s="614"/>
      <c r="AE267" s="615"/>
      <c r="AF267" s="614"/>
      <c r="AG267" s="615"/>
      <c r="AH267" s="614"/>
      <c r="AI267" s="615"/>
      <c r="AJ267" s="614"/>
      <c r="AK267" s="615"/>
      <c r="AL267" s="614"/>
      <c r="AM267" s="615"/>
      <c r="AN267" s="130"/>
      <c r="AO267" s="614"/>
      <c r="AP267" s="615"/>
      <c r="AQ267" s="614"/>
      <c r="AR267" s="615"/>
      <c r="AS267" s="614"/>
      <c r="AT267" s="615"/>
      <c r="AU267" s="614"/>
      <c r="AV267" s="615"/>
      <c r="AW267" s="614"/>
      <c r="AX267" s="615"/>
      <c r="AY267" s="130"/>
      <c r="AZ267" s="614"/>
      <c r="BA267" s="615"/>
      <c r="BB267" s="614"/>
      <c r="BC267" s="615"/>
      <c r="BD267" s="614"/>
      <c r="BE267" s="615"/>
      <c r="BF267" s="614"/>
      <c r="BG267" s="615"/>
      <c r="BH267" s="614"/>
      <c r="BI267" s="615"/>
      <c r="BJ267" s="130"/>
      <c r="BK267" s="614">
        <f>SUM(BK247:BK266)</f>
        <v>0</v>
      </c>
      <c r="BL267" s="615"/>
      <c r="BM267" s="614">
        <f>SUM(BM247:BM266)</f>
        <v>0</v>
      </c>
      <c r="BN267" s="615"/>
      <c r="BO267" s="614">
        <f>SUM(BO247:BO266)</f>
        <v>0</v>
      </c>
      <c r="BP267" s="615"/>
      <c r="BQ267" s="614">
        <f>SUM(BQ247:BQ266)</f>
        <v>0</v>
      </c>
      <c r="BR267" s="615"/>
      <c r="BS267" s="614">
        <f>SUM(BS247:BS266)</f>
        <v>0</v>
      </c>
      <c r="BT267" s="615"/>
      <c r="BU267" s="130">
        <f>SUM(BK267:BT267)</f>
        <v>0</v>
      </c>
      <c r="BV267" s="340">
        <f t="shared" ref="BV267:BZ267" si="347">SUM(BV247:BV266)</f>
        <v>0</v>
      </c>
      <c r="BW267" s="340">
        <f t="shared" si="347"/>
        <v>0</v>
      </c>
      <c r="BX267" s="340">
        <f t="shared" si="347"/>
        <v>0</v>
      </c>
      <c r="BY267" s="340">
        <f t="shared" si="347"/>
        <v>0</v>
      </c>
      <c r="BZ267" s="340">
        <f t="shared" si="347"/>
        <v>0</v>
      </c>
      <c r="CA267" s="340">
        <f t="shared" si="341"/>
        <v>0</v>
      </c>
    </row>
    <row r="268" spans="1:79" s="51" customFormat="1" ht="25.5" customHeight="1">
      <c r="A268" s="78"/>
      <c r="B268" s="78"/>
      <c r="C268" s="144"/>
      <c r="D268" s="48"/>
      <c r="E268" s="651" t="s">
        <v>221</v>
      </c>
      <c r="F268" s="651"/>
      <c r="G268" s="651"/>
      <c r="H268" s="651"/>
      <c r="I268" s="651"/>
      <c r="J268" s="651"/>
      <c r="K268" s="651"/>
      <c r="L268" s="651"/>
      <c r="M268" s="651"/>
      <c r="N268" s="651"/>
      <c r="O268" s="48"/>
      <c r="P268" s="48"/>
      <c r="Q268" s="371"/>
      <c r="R268" s="172"/>
      <c r="S268" s="173"/>
      <c r="T268" s="174"/>
      <c r="U268" s="173"/>
      <c r="V268" s="174"/>
      <c r="W268" s="173"/>
      <c r="X268" s="174"/>
      <c r="Y268" s="173"/>
      <c r="Z268" s="174"/>
      <c r="AA268" s="173"/>
      <c r="AB268" s="174"/>
      <c r="AC268" s="175"/>
      <c r="AD268" s="173"/>
      <c r="AE268" s="174"/>
      <c r="AF268" s="173"/>
      <c r="AG268" s="174"/>
      <c r="AH268" s="173"/>
      <c r="AI268" s="174"/>
      <c r="AJ268" s="173"/>
      <c r="AK268" s="174"/>
      <c r="AL268" s="173"/>
      <c r="AM268" s="174"/>
      <c r="AN268" s="175"/>
      <c r="AO268" s="173"/>
      <c r="AP268" s="174"/>
      <c r="AQ268" s="173"/>
      <c r="AR268" s="174"/>
      <c r="AS268" s="173"/>
      <c r="AT268" s="174"/>
      <c r="AU268" s="173"/>
      <c r="AV268" s="174"/>
      <c r="AW268" s="173"/>
      <c r="AX268" s="174"/>
      <c r="AY268" s="175"/>
      <c r="AZ268" s="173"/>
      <c r="BA268" s="174"/>
      <c r="BB268" s="173"/>
      <c r="BC268" s="174"/>
      <c r="BD268" s="173"/>
      <c r="BE268" s="174"/>
      <c r="BF268" s="173"/>
      <c r="BG268" s="174"/>
      <c r="BH268" s="173"/>
      <c r="BI268" s="174"/>
      <c r="BJ268" s="175"/>
      <c r="BK268" s="173"/>
      <c r="BL268" s="174"/>
      <c r="BM268" s="173"/>
      <c r="BN268" s="174"/>
      <c r="BO268" s="173"/>
      <c r="BP268" s="174"/>
      <c r="BQ268" s="173"/>
      <c r="BR268" s="174"/>
      <c r="BS268" s="173"/>
      <c r="BT268" s="174"/>
      <c r="BU268" s="175"/>
      <c r="BV268" s="372"/>
      <c r="BW268" s="372"/>
      <c r="BX268" s="372"/>
      <c r="BY268" s="372"/>
      <c r="BZ268" s="372"/>
      <c r="CA268" s="342"/>
    </row>
    <row r="269" spans="1:79" s="51" customFormat="1" ht="36" customHeight="1">
      <c r="A269" s="78"/>
      <c r="B269" s="78"/>
      <c r="C269" s="131" t="s">
        <v>77</v>
      </c>
      <c r="D269" s="79" t="s">
        <v>184</v>
      </c>
      <c r="E269" s="83" t="str">
        <f>BK9</f>
        <v>Year 1</v>
      </c>
      <c r="F269" s="83" t="str">
        <f>BM9</f>
        <v>Year 2</v>
      </c>
      <c r="G269" s="83" t="str">
        <f>BO9</f>
        <v>Year 3</v>
      </c>
      <c r="H269" s="83" t="str">
        <f>BQ9</f>
        <v>Year 4</v>
      </c>
      <c r="I269" s="83" t="str">
        <f>BS9</f>
        <v>Year 5</v>
      </c>
      <c r="J269" s="83"/>
      <c r="K269" s="83"/>
      <c r="L269" s="83"/>
      <c r="M269" s="83"/>
      <c r="N269" s="83"/>
      <c r="O269" s="81" t="s">
        <v>376</v>
      </c>
      <c r="P269" s="81" t="s">
        <v>377</v>
      </c>
      <c r="Q269" s="81" t="s">
        <v>76</v>
      </c>
      <c r="R269" s="81" t="s">
        <v>355</v>
      </c>
      <c r="S269" s="170"/>
      <c r="T269" s="139"/>
      <c r="U269" s="170"/>
      <c r="V269" s="139"/>
      <c r="W269" s="170"/>
      <c r="X269" s="139"/>
      <c r="Y269" s="170"/>
      <c r="Z269" s="139"/>
      <c r="AA269" s="170"/>
      <c r="AB269" s="139"/>
      <c r="AC269" s="140"/>
      <c r="AD269" s="170"/>
      <c r="AE269" s="139"/>
      <c r="AF269" s="170"/>
      <c r="AG269" s="139"/>
      <c r="AH269" s="170"/>
      <c r="AI269" s="139"/>
      <c r="AJ269" s="170"/>
      <c r="AK269" s="139"/>
      <c r="AL269" s="170"/>
      <c r="AM269" s="139"/>
      <c r="AN269" s="140"/>
      <c r="AO269" s="170"/>
      <c r="AP269" s="139"/>
      <c r="AQ269" s="170"/>
      <c r="AR269" s="139"/>
      <c r="AS269" s="170"/>
      <c r="AT269" s="139"/>
      <c r="AU269" s="170"/>
      <c r="AV269" s="139"/>
      <c r="AW269" s="170"/>
      <c r="AX269" s="139"/>
      <c r="AY269" s="140"/>
      <c r="AZ269" s="170"/>
      <c r="BA269" s="139"/>
      <c r="BB269" s="170"/>
      <c r="BC269" s="139"/>
      <c r="BD269" s="170"/>
      <c r="BE269" s="139"/>
      <c r="BF269" s="170"/>
      <c r="BG269" s="139"/>
      <c r="BH269" s="170"/>
      <c r="BI269" s="139"/>
      <c r="BJ269" s="140"/>
      <c r="BK269" s="170"/>
      <c r="BL269" s="139"/>
      <c r="BM269" s="170"/>
      <c r="BN269" s="139"/>
      <c r="BO269" s="170"/>
      <c r="BP269" s="139"/>
      <c r="BQ269" s="170"/>
      <c r="BR269" s="139"/>
      <c r="BS269" s="170"/>
      <c r="BT269" s="139"/>
      <c r="BU269" s="140"/>
      <c r="BV269" s="372"/>
      <c r="BW269" s="372"/>
      <c r="BX269" s="372"/>
      <c r="BY269" s="372"/>
      <c r="BZ269" s="372"/>
      <c r="CA269" s="342"/>
    </row>
    <row r="270" spans="1:79" ht="15" customHeight="1">
      <c r="C270" s="77" t="s">
        <v>353</v>
      </c>
      <c r="D270" s="700" t="s">
        <v>378</v>
      </c>
      <c r="E270" s="72"/>
      <c r="F270" s="72"/>
      <c r="G270" s="72"/>
      <c r="H270" s="72"/>
      <c r="I270" s="72"/>
      <c r="J270" s="72"/>
      <c r="K270" s="72"/>
      <c r="L270" s="72"/>
      <c r="M270" s="72"/>
      <c r="N270" s="72"/>
      <c r="O270" s="616"/>
      <c r="P270" s="72"/>
      <c r="Q270" s="146"/>
      <c r="R270" s="70">
        <f t="shared" ref="R270:R289" si="348">VLOOKUP(C270,TravelIncrease,2,0)</f>
        <v>1.1000000000000001</v>
      </c>
      <c r="S270" s="847"/>
      <c r="T270" s="848"/>
      <c r="U270" s="847"/>
      <c r="V270" s="848"/>
      <c r="W270" s="847"/>
      <c r="X270" s="848"/>
      <c r="Y270" s="847"/>
      <c r="Z270" s="848"/>
      <c r="AA270" s="847"/>
      <c r="AB270" s="848"/>
      <c r="AC270" s="373"/>
      <c r="AD270" s="804"/>
      <c r="AE270" s="805"/>
      <c r="AF270" s="804"/>
      <c r="AG270" s="805"/>
      <c r="AH270" s="804"/>
      <c r="AI270" s="805"/>
      <c r="AJ270" s="804"/>
      <c r="AK270" s="805"/>
      <c r="AL270" s="804"/>
      <c r="AM270" s="805"/>
      <c r="AN270" s="362"/>
      <c r="AO270" s="812"/>
      <c r="AP270" s="813"/>
      <c r="AQ270" s="812"/>
      <c r="AR270" s="813"/>
      <c r="AS270" s="812"/>
      <c r="AT270" s="813"/>
      <c r="AU270" s="812"/>
      <c r="AV270" s="813"/>
      <c r="AW270" s="812"/>
      <c r="AX270" s="813"/>
      <c r="AY270" s="363"/>
      <c r="AZ270" s="820"/>
      <c r="BA270" s="821"/>
      <c r="BB270" s="820"/>
      <c r="BC270" s="821"/>
      <c r="BD270" s="820"/>
      <c r="BE270" s="821"/>
      <c r="BF270" s="820"/>
      <c r="BG270" s="821"/>
      <c r="BH270" s="820"/>
      <c r="BI270" s="821"/>
      <c r="BJ270" s="364"/>
      <c r="BK270" s="825">
        <f>$E270*$P270*$Q270</f>
        <v>0</v>
      </c>
      <c r="BL270" s="826"/>
      <c r="BM270" s="825">
        <f>$F270*$P270*$Q270*$R270</f>
        <v>0</v>
      </c>
      <c r="BN270" s="826"/>
      <c r="BO270" s="825">
        <f>$G270*$P270*$Q270*($R270^2)</f>
        <v>0</v>
      </c>
      <c r="BP270" s="826"/>
      <c r="BQ270" s="825">
        <f>$H270*$P270*$Q270*($R270^3)</f>
        <v>0</v>
      </c>
      <c r="BR270" s="826"/>
      <c r="BS270" s="825">
        <f>$I270*$P270*$Q270*($R270^4)</f>
        <v>0</v>
      </c>
      <c r="BT270" s="826"/>
      <c r="BU270" s="302">
        <f t="shared" ref="BU270:BU289" si="349">SUM(BK270+BM270+BO270+BQ270+BS270)</f>
        <v>0</v>
      </c>
      <c r="BV270" s="339">
        <f t="shared" ref="BV270:BV289" si="350">BK270</f>
        <v>0</v>
      </c>
      <c r="BW270" s="339">
        <f t="shared" ref="BW270:BW289" si="351">BM270</f>
        <v>0</v>
      </c>
      <c r="BX270" s="339">
        <f t="shared" ref="BX270:BX289" si="352">BO270</f>
        <v>0</v>
      </c>
      <c r="BY270" s="339">
        <f t="shared" ref="BY270:BY289" si="353">BQ270</f>
        <v>0</v>
      </c>
      <c r="BZ270" s="339">
        <f t="shared" ref="BZ270:BZ289" si="354">BS270</f>
        <v>0</v>
      </c>
      <c r="CA270" s="327">
        <f t="shared" ref="CA270:CA293" si="355">SUM(BV270:BZ270)</f>
        <v>0</v>
      </c>
    </row>
    <row r="271" spans="1:79" ht="15" customHeight="1">
      <c r="C271" s="77" t="s">
        <v>264</v>
      </c>
      <c r="D271" s="700"/>
      <c r="E271" s="72"/>
      <c r="F271" s="72"/>
      <c r="G271" s="72"/>
      <c r="H271" s="72"/>
      <c r="I271" s="72"/>
      <c r="J271" s="72"/>
      <c r="K271" s="72"/>
      <c r="L271" s="72"/>
      <c r="M271" s="72"/>
      <c r="N271" s="72"/>
      <c r="O271" s="616"/>
      <c r="P271" s="72"/>
      <c r="Q271" s="146"/>
      <c r="R271" s="70">
        <f t="shared" si="348"/>
        <v>1</v>
      </c>
      <c r="S271" s="847"/>
      <c r="T271" s="848"/>
      <c r="U271" s="847"/>
      <c r="V271" s="848"/>
      <c r="W271" s="847"/>
      <c r="X271" s="848"/>
      <c r="Y271" s="847"/>
      <c r="Z271" s="848"/>
      <c r="AA271" s="847"/>
      <c r="AB271" s="848"/>
      <c r="AC271" s="373"/>
      <c r="AD271" s="804"/>
      <c r="AE271" s="805"/>
      <c r="AF271" s="804"/>
      <c r="AG271" s="805"/>
      <c r="AH271" s="804"/>
      <c r="AI271" s="805"/>
      <c r="AJ271" s="804"/>
      <c r="AK271" s="805"/>
      <c r="AL271" s="804"/>
      <c r="AM271" s="805"/>
      <c r="AN271" s="362"/>
      <c r="AO271" s="812"/>
      <c r="AP271" s="813"/>
      <c r="AQ271" s="812"/>
      <c r="AR271" s="813"/>
      <c r="AS271" s="812"/>
      <c r="AT271" s="813"/>
      <c r="AU271" s="812"/>
      <c r="AV271" s="813"/>
      <c r="AW271" s="812"/>
      <c r="AX271" s="813"/>
      <c r="AY271" s="363"/>
      <c r="AZ271" s="820"/>
      <c r="BA271" s="821"/>
      <c r="BB271" s="820"/>
      <c r="BC271" s="821"/>
      <c r="BD271" s="820"/>
      <c r="BE271" s="821"/>
      <c r="BF271" s="820"/>
      <c r="BG271" s="821"/>
      <c r="BH271" s="820"/>
      <c r="BI271" s="821"/>
      <c r="BJ271" s="364"/>
      <c r="BK271" s="825">
        <f t="shared" ref="BK271:BK289" si="356">$E271*$P271*$Q271</f>
        <v>0</v>
      </c>
      <c r="BL271" s="826"/>
      <c r="BM271" s="825">
        <f t="shared" ref="BM271:BM289" si="357">$F271*$P271*$Q271*$R271</f>
        <v>0</v>
      </c>
      <c r="BN271" s="826"/>
      <c r="BO271" s="825">
        <f t="shared" ref="BO271:BO289" si="358">$G271*$P271*$Q271*($R271^2)</f>
        <v>0</v>
      </c>
      <c r="BP271" s="826"/>
      <c r="BQ271" s="825">
        <f t="shared" ref="BQ271:BQ289" si="359">$H271*$P271*$Q271*($R271^3)</f>
        <v>0</v>
      </c>
      <c r="BR271" s="826"/>
      <c r="BS271" s="825">
        <f t="shared" ref="BS271:BS289" si="360">$I271*$P271*$Q271*($R271^4)</f>
        <v>0</v>
      </c>
      <c r="BT271" s="826"/>
      <c r="BU271" s="302">
        <f t="shared" si="349"/>
        <v>0</v>
      </c>
      <c r="BV271" s="339">
        <f t="shared" si="350"/>
        <v>0</v>
      </c>
      <c r="BW271" s="339">
        <f t="shared" si="351"/>
        <v>0</v>
      </c>
      <c r="BX271" s="339">
        <f t="shared" si="352"/>
        <v>0</v>
      </c>
      <c r="BY271" s="339">
        <f t="shared" si="353"/>
        <v>0</v>
      </c>
      <c r="BZ271" s="339">
        <f t="shared" si="354"/>
        <v>0</v>
      </c>
      <c r="CA271" s="327">
        <f t="shared" si="355"/>
        <v>0</v>
      </c>
    </row>
    <row r="272" spans="1:79" ht="15" customHeight="1">
      <c r="C272" s="77" t="s">
        <v>28</v>
      </c>
      <c r="D272" s="700"/>
      <c r="E272" s="72"/>
      <c r="F272" s="72"/>
      <c r="G272" s="72"/>
      <c r="H272" s="72"/>
      <c r="I272" s="72"/>
      <c r="J272" s="72"/>
      <c r="K272" s="72"/>
      <c r="L272" s="72"/>
      <c r="M272" s="72"/>
      <c r="N272" s="72"/>
      <c r="O272" s="616"/>
      <c r="P272" s="72"/>
      <c r="Q272" s="146"/>
      <c r="R272" s="70">
        <f t="shared" si="348"/>
        <v>1</v>
      </c>
      <c r="S272" s="847"/>
      <c r="T272" s="848"/>
      <c r="U272" s="847"/>
      <c r="V272" s="848"/>
      <c r="W272" s="847"/>
      <c r="X272" s="848"/>
      <c r="Y272" s="847"/>
      <c r="Z272" s="848"/>
      <c r="AA272" s="847"/>
      <c r="AB272" s="848"/>
      <c r="AC272" s="373"/>
      <c r="AD272" s="804"/>
      <c r="AE272" s="805"/>
      <c r="AF272" s="804"/>
      <c r="AG272" s="805"/>
      <c r="AH272" s="804"/>
      <c r="AI272" s="805"/>
      <c r="AJ272" s="804"/>
      <c r="AK272" s="805"/>
      <c r="AL272" s="804"/>
      <c r="AM272" s="805"/>
      <c r="AN272" s="362"/>
      <c r="AO272" s="812"/>
      <c r="AP272" s="813"/>
      <c r="AQ272" s="812"/>
      <c r="AR272" s="813"/>
      <c r="AS272" s="812"/>
      <c r="AT272" s="813"/>
      <c r="AU272" s="812"/>
      <c r="AV272" s="813"/>
      <c r="AW272" s="812"/>
      <c r="AX272" s="813"/>
      <c r="AY272" s="363"/>
      <c r="AZ272" s="820"/>
      <c r="BA272" s="821"/>
      <c r="BB272" s="820"/>
      <c r="BC272" s="821"/>
      <c r="BD272" s="820"/>
      <c r="BE272" s="821"/>
      <c r="BF272" s="820"/>
      <c r="BG272" s="821"/>
      <c r="BH272" s="820"/>
      <c r="BI272" s="821"/>
      <c r="BJ272" s="364"/>
      <c r="BK272" s="825">
        <f t="shared" si="356"/>
        <v>0</v>
      </c>
      <c r="BL272" s="826"/>
      <c r="BM272" s="825">
        <f t="shared" si="357"/>
        <v>0</v>
      </c>
      <c r="BN272" s="826"/>
      <c r="BO272" s="825">
        <f t="shared" si="358"/>
        <v>0</v>
      </c>
      <c r="BP272" s="826"/>
      <c r="BQ272" s="825">
        <f t="shared" si="359"/>
        <v>0</v>
      </c>
      <c r="BR272" s="826"/>
      <c r="BS272" s="825">
        <f t="shared" si="360"/>
        <v>0</v>
      </c>
      <c r="BT272" s="826"/>
      <c r="BU272" s="302">
        <f t="shared" si="349"/>
        <v>0</v>
      </c>
      <c r="BV272" s="339">
        <f t="shared" si="350"/>
        <v>0</v>
      </c>
      <c r="BW272" s="339">
        <f t="shared" si="351"/>
        <v>0</v>
      </c>
      <c r="BX272" s="339">
        <f t="shared" si="352"/>
        <v>0</v>
      </c>
      <c r="BY272" s="339">
        <f t="shared" si="353"/>
        <v>0</v>
      </c>
      <c r="BZ272" s="339">
        <f t="shared" si="354"/>
        <v>0</v>
      </c>
      <c r="CA272" s="327">
        <f t="shared" si="355"/>
        <v>0</v>
      </c>
    </row>
    <row r="273" spans="3:79" ht="15" customHeight="1">
      <c r="C273" s="77" t="s">
        <v>54</v>
      </c>
      <c r="D273" s="700"/>
      <c r="E273" s="72"/>
      <c r="F273" s="72"/>
      <c r="G273" s="72"/>
      <c r="H273" s="72"/>
      <c r="I273" s="72"/>
      <c r="J273" s="72"/>
      <c r="K273" s="72"/>
      <c r="L273" s="72"/>
      <c r="M273" s="72"/>
      <c r="N273" s="72"/>
      <c r="O273" s="616"/>
      <c r="P273" s="72"/>
      <c r="Q273" s="146"/>
      <c r="R273" s="70">
        <f t="shared" si="348"/>
        <v>1.1000000000000001</v>
      </c>
      <c r="S273" s="847"/>
      <c r="T273" s="848"/>
      <c r="U273" s="847"/>
      <c r="V273" s="848"/>
      <c r="W273" s="847"/>
      <c r="X273" s="848"/>
      <c r="Y273" s="847"/>
      <c r="Z273" s="848"/>
      <c r="AA273" s="847"/>
      <c r="AB273" s="848"/>
      <c r="AC273" s="373"/>
      <c r="AD273" s="804"/>
      <c r="AE273" s="805"/>
      <c r="AF273" s="804"/>
      <c r="AG273" s="805"/>
      <c r="AH273" s="804"/>
      <c r="AI273" s="805"/>
      <c r="AJ273" s="804"/>
      <c r="AK273" s="805"/>
      <c r="AL273" s="804"/>
      <c r="AM273" s="805"/>
      <c r="AN273" s="362"/>
      <c r="AO273" s="812"/>
      <c r="AP273" s="813"/>
      <c r="AQ273" s="812"/>
      <c r="AR273" s="813"/>
      <c r="AS273" s="812"/>
      <c r="AT273" s="813"/>
      <c r="AU273" s="812"/>
      <c r="AV273" s="813"/>
      <c r="AW273" s="812"/>
      <c r="AX273" s="813"/>
      <c r="AY273" s="363"/>
      <c r="AZ273" s="820"/>
      <c r="BA273" s="821"/>
      <c r="BB273" s="820"/>
      <c r="BC273" s="821"/>
      <c r="BD273" s="820"/>
      <c r="BE273" s="821"/>
      <c r="BF273" s="820"/>
      <c r="BG273" s="821"/>
      <c r="BH273" s="820"/>
      <c r="BI273" s="821"/>
      <c r="BJ273" s="364"/>
      <c r="BK273" s="825">
        <f t="shared" si="356"/>
        <v>0</v>
      </c>
      <c r="BL273" s="826"/>
      <c r="BM273" s="825">
        <f t="shared" si="357"/>
        <v>0</v>
      </c>
      <c r="BN273" s="826"/>
      <c r="BO273" s="825">
        <f t="shared" si="358"/>
        <v>0</v>
      </c>
      <c r="BP273" s="826"/>
      <c r="BQ273" s="825">
        <f t="shared" si="359"/>
        <v>0</v>
      </c>
      <c r="BR273" s="826"/>
      <c r="BS273" s="825">
        <f t="shared" si="360"/>
        <v>0</v>
      </c>
      <c r="BT273" s="826"/>
      <c r="BU273" s="302">
        <f t="shared" si="349"/>
        <v>0</v>
      </c>
      <c r="BV273" s="339">
        <f t="shared" si="350"/>
        <v>0</v>
      </c>
      <c r="BW273" s="339">
        <f t="shared" si="351"/>
        <v>0</v>
      </c>
      <c r="BX273" s="339">
        <f t="shared" si="352"/>
        <v>0</v>
      </c>
      <c r="BY273" s="339">
        <f t="shared" si="353"/>
        <v>0</v>
      </c>
      <c r="BZ273" s="339">
        <f t="shared" si="354"/>
        <v>0</v>
      </c>
      <c r="CA273" s="327">
        <f t="shared" si="355"/>
        <v>0</v>
      </c>
    </row>
    <row r="274" spans="3:79" ht="15" customHeight="1">
      <c r="C274" s="77" t="s">
        <v>353</v>
      </c>
      <c r="D274" s="700" t="s">
        <v>378</v>
      </c>
      <c r="E274" s="72"/>
      <c r="F274" s="72"/>
      <c r="G274" s="72"/>
      <c r="H274" s="72"/>
      <c r="I274" s="72"/>
      <c r="J274" s="72"/>
      <c r="K274" s="72"/>
      <c r="L274" s="72"/>
      <c r="M274" s="72"/>
      <c r="N274" s="72"/>
      <c r="O274" s="616"/>
      <c r="P274" s="72"/>
      <c r="Q274" s="146"/>
      <c r="R274" s="70">
        <f t="shared" si="348"/>
        <v>1.1000000000000001</v>
      </c>
      <c r="S274" s="847"/>
      <c r="T274" s="848"/>
      <c r="U274" s="847"/>
      <c r="V274" s="848"/>
      <c r="W274" s="847"/>
      <c r="X274" s="848"/>
      <c r="Y274" s="847"/>
      <c r="Z274" s="848"/>
      <c r="AA274" s="847"/>
      <c r="AB274" s="848"/>
      <c r="AC274" s="373"/>
      <c r="AD274" s="804"/>
      <c r="AE274" s="805"/>
      <c r="AF274" s="804"/>
      <c r="AG274" s="805"/>
      <c r="AH274" s="804"/>
      <c r="AI274" s="805"/>
      <c r="AJ274" s="804"/>
      <c r="AK274" s="805"/>
      <c r="AL274" s="804"/>
      <c r="AM274" s="805"/>
      <c r="AN274" s="362"/>
      <c r="AO274" s="812"/>
      <c r="AP274" s="813"/>
      <c r="AQ274" s="812"/>
      <c r="AR274" s="813"/>
      <c r="AS274" s="812"/>
      <c r="AT274" s="813"/>
      <c r="AU274" s="812"/>
      <c r="AV274" s="813"/>
      <c r="AW274" s="812"/>
      <c r="AX274" s="813"/>
      <c r="AY274" s="363"/>
      <c r="AZ274" s="820"/>
      <c r="BA274" s="821"/>
      <c r="BB274" s="820"/>
      <c r="BC274" s="821"/>
      <c r="BD274" s="820"/>
      <c r="BE274" s="821"/>
      <c r="BF274" s="820"/>
      <c r="BG274" s="821"/>
      <c r="BH274" s="820"/>
      <c r="BI274" s="821"/>
      <c r="BJ274" s="364"/>
      <c r="BK274" s="825">
        <f t="shared" si="356"/>
        <v>0</v>
      </c>
      <c r="BL274" s="826"/>
      <c r="BM274" s="825">
        <f t="shared" si="357"/>
        <v>0</v>
      </c>
      <c r="BN274" s="826"/>
      <c r="BO274" s="825">
        <f t="shared" si="358"/>
        <v>0</v>
      </c>
      <c r="BP274" s="826"/>
      <c r="BQ274" s="825">
        <f t="shared" si="359"/>
        <v>0</v>
      </c>
      <c r="BR274" s="826"/>
      <c r="BS274" s="825">
        <f t="shared" si="360"/>
        <v>0</v>
      </c>
      <c r="BT274" s="826"/>
      <c r="BU274" s="302">
        <f t="shared" si="349"/>
        <v>0</v>
      </c>
      <c r="BV274" s="339">
        <f t="shared" si="350"/>
        <v>0</v>
      </c>
      <c r="BW274" s="339">
        <f t="shared" si="351"/>
        <v>0</v>
      </c>
      <c r="BX274" s="339">
        <f t="shared" si="352"/>
        <v>0</v>
      </c>
      <c r="BY274" s="339">
        <f t="shared" si="353"/>
        <v>0</v>
      </c>
      <c r="BZ274" s="339">
        <f t="shared" si="354"/>
        <v>0</v>
      </c>
      <c r="CA274" s="327">
        <f t="shared" si="355"/>
        <v>0</v>
      </c>
    </row>
    <row r="275" spans="3:79" ht="15" customHeight="1">
      <c r="C275" s="77" t="s">
        <v>264</v>
      </c>
      <c r="D275" s="700"/>
      <c r="E275" s="72"/>
      <c r="F275" s="72"/>
      <c r="G275" s="72"/>
      <c r="H275" s="72"/>
      <c r="I275" s="72"/>
      <c r="J275" s="72"/>
      <c r="K275" s="72"/>
      <c r="L275" s="72"/>
      <c r="M275" s="72"/>
      <c r="N275" s="72"/>
      <c r="O275" s="616"/>
      <c r="P275" s="72"/>
      <c r="Q275" s="146"/>
      <c r="R275" s="70">
        <f t="shared" si="348"/>
        <v>1</v>
      </c>
      <c r="S275" s="847"/>
      <c r="T275" s="848"/>
      <c r="U275" s="847"/>
      <c r="V275" s="848"/>
      <c r="W275" s="847"/>
      <c r="X275" s="848"/>
      <c r="Y275" s="847"/>
      <c r="Z275" s="848"/>
      <c r="AA275" s="847"/>
      <c r="AB275" s="848"/>
      <c r="AC275" s="373"/>
      <c r="AD275" s="804"/>
      <c r="AE275" s="805"/>
      <c r="AF275" s="804"/>
      <c r="AG275" s="805"/>
      <c r="AH275" s="804"/>
      <c r="AI275" s="805"/>
      <c r="AJ275" s="804"/>
      <c r="AK275" s="805"/>
      <c r="AL275" s="804"/>
      <c r="AM275" s="805"/>
      <c r="AN275" s="362"/>
      <c r="AO275" s="812"/>
      <c r="AP275" s="813"/>
      <c r="AQ275" s="812"/>
      <c r="AR275" s="813"/>
      <c r="AS275" s="812"/>
      <c r="AT275" s="813"/>
      <c r="AU275" s="812"/>
      <c r="AV275" s="813"/>
      <c r="AW275" s="812"/>
      <c r="AX275" s="813"/>
      <c r="AY275" s="363"/>
      <c r="AZ275" s="820"/>
      <c r="BA275" s="821"/>
      <c r="BB275" s="820"/>
      <c r="BC275" s="821"/>
      <c r="BD275" s="820"/>
      <c r="BE275" s="821"/>
      <c r="BF275" s="820"/>
      <c r="BG275" s="821"/>
      <c r="BH275" s="820"/>
      <c r="BI275" s="821"/>
      <c r="BJ275" s="364"/>
      <c r="BK275" s="825">
        <f t="shared" si="356"/>
        <v>0</v>
      </c>
      <c r="BL275" s="826"/>
      <c r="BM275" s="825">
        <f t="shared" si="357"/>
        <v>0</v>
      </c>
      <c r="BN275" s="826"/>
      <c r="BO275" s="825">
        <f t="shared" si="358"/>
        <v>0</v>
      </c>
      <c r="BP275" s="826"/>
      <c r="BQ275" s="825">
        <f t="shared" si="359"/>
        <v>0</v>
      </c>
      <c r="BR275" s="826"/>
      <c r="BS275" s="825">
        <f t="shared" si="360"/>
        <v>0</v>
      </c>
      <c r="BT275" s="826"/>
      <c r="BU275" s="302">
        <f t="shared" si="349"/>
        <v>0</v>
      </c>
      <c r="BV275" s="339">
        <f t="shared" si="350"/>
        <v>0</v>
      </c>
      <c r="BW275" s="339">
        <f t="shared" si="351"/>
        <v>0</v>
      </c>
      <c r="BX275" s="339">
        <f t="shared" si="352"/>
        <v>0</v>
      </c>
      <c r="BY275" s="339">
        <f t="shared" si="353"/>
        <v>0</v>
      </c>
      <c r="BZ275" s="339">
        <f t="shared" si="354"/>
        <v>0</v>
      </c>
      <c r="CA275" s="327">
        <f t="shared" si="355"/>
        <v>0</v>
      </c>
    </row>
    <row r="276" spans="3:79" ht="15" customHeight="1">
      <c r="C276" s="77" t="s">
        <v>28</v>
      </c>
      <c r="D276" s="700"/>
      <c r="E276" s="72"/>
      <c r="F276" s="72"/>
      <c r="G276" s="72"/>
      <c r="H276" s="72"/>
      <c r="I276" s="72"/>
      <c r="J276" s="72"/>
      <c r="K276" s="72"/>
      <c r="L276" s="72"/>
      <c r="M276" s="72"/>
      <c r="N276" s="72"/>
      <c r="O276" s="616"/>
      <c r="P276" s="72"/>
      <c r="Q276" s="146"/>
      <c r="R276" s="70">
        <f t="shared" si="348"/>
        <v>1</v>
      </c>
      <c r="S276" s="847"/>
      <c r="T276" s="848"/>
      <c r="U276" s="847"/>
      <c r="V276" s="848"/>
      <c r="W276" s="847"/>
      <c r="X276" s="848"/>
      <c r="Y276" s="847"/>
      <c r="Z276" s="848"/>
      <c r="AA276" s="847"/>
      <c r="AB276" s="848"/>
      <c r="AC276" s="373"/>
      <c r="AD276" s="804"/>
      <c r="AE276" s="805"/>
      <c r="AF276" s="804"/>
      <c r="AG276" s="805"/>
      <c r="AH276" s="804"/>
      <c r="AI276" s="805"/>
      <c r="AJ276" s="804"/>
      <c r="AK276" s="805"/>
      <c r="AL276" s="804"/>
      <c r="AM276" s="805"/>
      <c r="AN276" s="362"/>
      <c r="AO276" s="812"/>
      <c r="AP276" s="813"/>
      <c r="AQ276" s="812"/>
      <c r="AR276" s="813"/>
      <c r="AS276" s="812"/>
      <c r="AT276" s="813"/>
      <c r="AU276" s="812"/>
      <c r="AV276" s="813"/>
      <c r="AW276" s="812"/>
      <c r="AX276" s="813"/>
      <c r="AY276" s="363"/>
      <c r="AZ276" s="820"/>
      <c r="BA276" s="821"/>
      <c r="BB276" s="820"/>
      <c r="BC276" s="821"/>
      <c r="BD276" s="820"/>
      <c r="BE276" s="821"/>
      <c r="BF276" s="820"/>
      <c r="BG276" s="821"/>
      <c r="BH276" s="820"/>
      <c r="BI276" s="821"/>
      <c r="BJ276" s="364"/>
      <c r="BK276" s="825">
        <f t="shared" si="356"/>
        <v>0</v>
      </c>
      <c r="BL276" s="826"/>
      <c r="BM276" s="825">
        <f t="shared" si="357"/>
        <v>0</v>
      </c>
      <c r="BN276" s="826"/>
      <c r="BO276" s="825">
        <f t="shared" si="358"/>
        <v>0</v>
      </c>
      <c r="BP276" s="826"/>
      <c r="BQ276" s="825">
        <f t="shared" si="359"/>
        <v>0</v>
      </c>
      <c r="BR276" s="826"/>
      <c r="BS276" s="825">
        <f t="shared" si="360"/>
        <v>0</v>
      </c>
      <c r="BT276" s="826"/>
      <c r="BU276" s="302">
        <f t="shared" si="349"/>
        <v>0</v>
      </c>
      <c r="BV276" s="339">
        <f t="shared" si="350"/>
        <v>0</v>
      </c>
      <c r="BW276" s="339">
        <f t="shared" si="351"/>
        <v>0</v>
      </c>
      <c r="BX276" s="339">
        <f t="shared" si="352"/>
        <v>0</v>
      </c>
      <c r="BY276" s="339">
        <f t="shared" si="353"/>
        <v>0</v>
      </c>
      <c r="BZ276" s="339">
        <f t="shared" si="354"/>
        <v>0</v>
      </c>
      <c r="CA276" s="327">
        <f t="shared" si="355"/>
        <v>0</v>
      </c>
    </row>
    <row r="277" spans="3:79" ht="15" customHeight="1">
      <c r="C277" s="77" t="s">
        <v>54</v>
      </c>
      <c r="D277" s="700"/>
      <c r="E277" s="72"/>
      <c r="F277" s="72"/>
      <c r="G277" s="72"/>
      <c r="H277" s="72"/>
      <c r="I277" s="72"/>
      <c r="J277" s="72"/>
      <c r="K277" s="72"/>
      <c r="L277" s="72"/>
      <c r="M277" s="72"/>
      <c r="N277" s="72"/>
      <c r="O277" s="616"/>
      <c r="P277" s="72"/>
      <c r="Q277" s="146"/>
      <c r="R277" s="70">
        <f t="shared" si="348"/>
        <v>1.1000000000000001</v>
      </c>
      <c r="S277" s="847"/>
      <c r="T277" s="848"/>
      <c r="U277" s="847"/>
      <c r="V277" s="848"/>
      <c r="W277" s="847"/>
      <c r="X277" s="848"/>
      <c r="Y277" s="847"/>
      <c r="Z277" s="848"/>
      <c r="AA277" s="847"/>
      <c r="AB277" s="848"/>
      <c r="AC277" s="373"/>
      <c r="AD277" s="804"/>
      <c r="AE277" s="805"/>
      <c r="AF277" s="804"/>
      <c r="AG277" s="805"/>
      <c r="AH277" s="804"/>
      <c r="AI277" s="805"/>
      <c r="AJ277" s="804"/>
      <c r="AK277" s="805"/>
      <c r="AL277" s="804"/>
      <c r="AM277" s="805"/>
      <c r="AN277" s="362"/>
      <c r="AO277" s="812"/>
      <c r="AP277" s="813"/>
      <c r="AQ277" s="812"/>
      <c r="AR277" s="813"/>
      <c r="AS277" s="812"/>
      <c r="AT277" s="813"/>
      <c r="AU277" s="812"/>
      <c r="AV277" s="813"/>
      <c r="AW277" s="812"/>
      <c r="AX277" s="813"/>
      <c r="AY277" s="363"/>
      <c r="AZ277" s="820"/>
      <c r="BA277" s="821"/>
      <c r="BB277" s="820"/>
      <c r="BC277" s="821"/>
      <c r="BD277" s="820"/>
      <c r="BE277" s="821"/>
      <c r="BF277" s="820"/>
      <c r="BG277" s="821"/>
      <c r="BH277" s="820"/>
      <c r="BI277" s="821"/>
      <c r="BJ277" s="364"/>
      <c r="BK277" s="825">
        <f t="shared" si="356"/>
        <v>0</v>
      </c>
      <c r="BL277" s="826"/>
      <c r="BM277" s="825">
        <f t="shared" si="357"/>
        <v>0</v>
      </c>
      <c r="BN277" s="826"/>
      <c r="BO277" s="825">
        <f t="shared" si="358"/>
        <v>0</v>
      </c>
      <c r="BP277" s="826"/>
      <c r="BQ277" s="825">
        <f t="shared" si="359"/>
        <v>0</v>
      </c>
      <c r="BR277" s="826"/>
      <c r="BS277" s="825">
        <f t="shared" si="360"/>
        <v>0</v>
      </c>
      <c r="BT277" s="826"/>
      <c r="BU277" s="302">
        <f t="shared" si="349"/>
        <v>0</v>
      </c>
      <c r="BV277" s="339">
        <f t="shared" si="350"/>
        <v>0</v>
      </c>
      <c r="BW277" s="339">
        <f t="shared" si="351"/>
        <v>0</v>
      </c>
      <c r="BX277" s="339">
        <f t="shared" si="352"/>
        <v>0</v>
      </c>
      <c r="BY277" s="339">
        <f t="shared" si="353"/>
        <v>0</v>
      </c>
      <c r="BZ277" s="339">
        <f t="shared" si="354"/>
        <v>0</v>
      </c>
      <c r="CA277" s="327">
        <f t="shared" si="355"/>
        <v>0</v>
      </c>
    </row>
    <row r="278" spans="3:79" ht="15" customHeight="1">
      <c r="C278" s="77" t="s">
        <v>353</v>
      </c>
      <c r="D278" s="700" t="s">
        <v>378</v>
      </c>
      <c r="E278" s="72"/>
      <c r="F278" s="72"/>
      <c r="G278" s="72"/>
      <c r="H278" s="72"/>
      <c r="I278" s="72"/>
      <c r="J278" s="72"/>
      <c r="K278" s="72"/>
      <c r="L278" s="72"/>
      <c r="M278" s="72"/>
      <c r="N278" s="72"/>
      <c r="O278" s="616"/>
      <c r="P278" s="72"/>
      <c r="Q278" s="146"/>
      <c r="R278" s="70">
        <f t="shared" si="348"/>
        <v>1.1000000000000001</v>
      </c>
      <c r="S278" s="847"/>
      <c r="T278" s="848"/>
      <c r="U278" s="847"/>
      <c r="V278" s="848"/>
      <c r="W278" s="847"/>
      <c r="X278" s="848"/>
      <c r="Y278" s="847"/>
      <c r="Z278" s="848"/>
      <c r="AA278" s="847"/>
      <c r="AB278" s="848"/>
      <c r="AC278" s="373"/>
      <c r="AD278" s="804"/>
      <c r="AE278" s="805"/>
      <c r="AF278" s="804"/>
      <c r="AG278" s="805"/>
      <c r="AH278" s="804"/>
      <c r="AI278" s="805"/>
      <c r="AJ278" s="804"/>
      <c r="AK278" s="805"/>
      <c r="AL278" s="804"/>
      <c r="AM278" s="805"/>
      <c r="AN278" s="362"/>
      <c r="AO278" s="812"/>
      <c r="AP278" s="813"/>
      <c r="AQ278" s="812"/>
      <c r="AR278" s="813"/>
      <c r="AS278" s="812"/>
      <c r="AT278" s="813"/>
      <c r="AU278" s="812"/>
      <c r="AV278" s="813"/>
      <c r="AW278" s="812"/>
      <c r="AX278" s="813"/>
      <c r="AY278" s="363"/>
      <c r="AZ278" s="820"/>
      <c r="BA278" s="821"/>
      <c r="BB278" s="820"/>
      <c r="BC278" s="821"/>
      <c r="BD278" s="820"/>
      <c r="BE278" s="821"/>
      <c r="BF278" s="820"/>
      <c r="BG278" s="821"/>
      <c r="BH278" s="820"/>
      <c r="BI278" s="821"/>
      <c r="BJ278" s="364"/>
      <c r="BK278" s="825">
        <f t="shared" si="356"/>
        <v>0</v>
      </c>
      <c r="BL278" s="826"/>
      <c r="BM278" s="825">
        <f t="shared" si="357"/>
        <v>0</v>
      </c>
      <c r="BN278" s="826"/>
      <c r="BO278" s="825">
        <f t="shared" si="358"/>
        <v>0</v>
      </c>
      <c r="BP278" s="826"/>
      <c r="BQ278" s="825">
        <f t="shared" si="359"/>
        <v>0</v>
      </c>
      <c r="BR278" s="826"/>
      <c r="BS278" s="825">
        <f t="shared" si="360"/>
        <v>0</v>
      </c>
      <c r="BT278" s="826"/>
      <c r="BU278" s="302">
        <f t="shared" si="349"/>
        <v>0</v>
      </c>
      <c r="BV278" s="339">
        <f t="shared" si="350"/>
        <v>0</v>
      </c>
      <c r="BW278" s="339">
        <f t="shared" si="351"/>
        <v>0</v>
      </c>
      <c r="BX278" s="339">
        <f t="shared" si="352"/>
        <v>0</v>
      </c>
      <c r="BY278" s="339">
        <f t="shared" si="353"/>
        <v>0</v>
      </c>
      <c r="BZ278" s="339">
        <f t="shared" si="354"/>
        <v>0</v>
      </c>
      <c r="CA278" s="327">
        <f t="shared" si="355"/>
        <v>0</v>
      </c>
    </row>
    <row r="279" spans="3:79" ht="15" customHeight="1">
      <c r="C279" s="77" t="s">
        <v>264</v>
      </c>
      <c r="D279" s="700"/>
      <c r="E279" s="72"/>
      <c r="F279" s="72"/>
      <c r="G279" s="72"/>
      <c r="H279" s="72"/>
      <c r="I279" s="72"/>
      <c r="J279" s="72"/>
      <c r="K279" s="72"/>
      <c r="L279" s="72"/>
      <c r="M279" s="72"/>
      <c r="N279" s="72"/>
      <c r="O279" s="616"/>
      <c r="P279" s="72"/>
      <c r="Q279" s="146"/>
      <c r="R279" s="70">
        <f t="shared" si="348"/>
        <v>1</v>
      </c>
      <c r="S279" s="847"/>
      <c r="T279" s="848"/>
      <c r="U279" s="847"/>
      <c r="V279" s="848"/>
      <c r="W279" s="847"/>
      <c r="X279" s="848"/>
      <c r="Y279" s="847"/>
      <c r="Z279" s="848"/>
      <c r="AA279" s="847"/>
      <c r="AB279" s="848"/>
      <c r="AC279" s="373"/>
      <c r="AD279" s="804"/>
      <c r="AE279" s="805"/>
      <c r="AF279" s="804"/>
      <c r="AG279" s="805"/>
      <c r="AH279" s="804"/>
      <c r="AI279" s="805"/>
      <c r="AJ279" s="804"/>
      <c r="AK279" s="805"/>
      <c r="AL279" s="804"/>
      <c r="AM279" s="805"/>
      <c r="AN279" s="362"/>
      <c r="AO279" s="812"/>
      <c r="AP279" s="813"/>
      <c r="AQ279" s="812"/>
      <c r="AR279" s="813"/>
      <c r="AS279" s="812"/>
      <c r="AT279" s="813"/>
      <c r="AU279" s="812"/>
      <c r="AV279" s="813"/>
      <c r="AW279" s="812"/>
      <c r="AX279" s="813"/>
      <c r="AY279" s="363"/>
      <c r="AZ279" s="820"/>
      <c r="BA279" s="821"/>
      <c r="BB279" s="820"/>
      <c r="BC279" s="821"/>
      <c r="BD279" s="820"/>
      <c r="BE279" s="821"/>
      <c r="BF279" s="820"/>
      <c r="BG279" s="821"/>
      <c r="BH279" s="820"/>
      <c r="BI279" s="821"/>
      <c r="BJ279" s="364"/>
      <c r="BK279" s="825">
        <f t="shared" si="356"/>
        <v>0</v>
      </c>
      <c r="BL279" s="826"/>
      <c r="BM279" s="825">
        <f t="shared" si="357"/>
        <v>0</v>
      </c>
      <c r="BN279" s="826"/>
      <c r="BO279" s="825">
        <f t="shared" si="358"/>
        <v>0</v>
      </c>
      <c r="BP279" s="826"/>
      <c r="BQ279" s="825">
        <f t="shared" si="359"/>
        <v>0</v>
      </c>
      <c r="BR279" s="826"/>
      <c r="BS279" s="825">
        <f t="shared" si="360"/>
        <v>0</v>
      </c>
      <c r="BT279" s="826"/>
      <c r="BU279" s="302">
        <f t="shared" si="349"/>
        <v>0</v>
      </c>
      <c r="BV279" s="339">
        <f t="shared" si="350"/>
        <v>0</v>
      </c>
      <c r="BW279" s="339">
        <f t="shared" si="351"/>
        <v>0</v>
      </c>
      <c r="BX279" s="339">
        <f t="shared" si="352"/>
        <v>0</v>
      </c>
      <c r="BY279" s="339">
        <f t="shared" si="353"/>
        <v>0</v>
      </c>
      <c r="BZ279" s="339">
        <f t="shared" si="354"/>
        <v>0</v>
      </c>
      <c r="CA279" s="327">
        <f t="shared" si="355"/>
        <v>0</v>
      </c>
    </row>
    <row r="280" spans="3:79" ht="15" customHeight="1">
      <c r="C280" s="77" t="s">
        <v>28</v>
      </c>
      <c r="D280" s="700"/>
      <c r="E280" s="72"/>
      <c r="F280" s="72"/>
      <c r="G280" s="72"/>
      <c r="H280" s="72"/>
      <c r="I280" s="72"/>
      <c r="J280" s="72"/>
      <c r="K280" s="72"/>
      <c r="L280" s="72"/>
      <c r="M280" s="72"/>
      <c r="N280" s="72"/>
      <c r="O280" s="616"/>
      <c r="P280" s="72"/>
      <c r="Q280" s="146"/>
      <c r="R280" s="70">
        <f t="shared" si="348"/>
        <v>1</v>
      </c>
      <c r="S280" s="847"/>
      <c r="T280" s="848"/>
      <c r="U280" s="847"/>
      <c r="V280" s="848"/>
      <c r="W280" s="847"/>
      <c r="X280" s="848"/>
      <c r="Y280" s="847"/>
      <c r="Z280" s="848"/>
      <c r="AA280" s="847"/>
      <c r="AB280" s="848"/>
      <c r="AC280" s="373"/>
      <c r="AD280" s="804"/>
      <c r="AE280" s="805"/>
      <c r="AF280" s="804"/>
      <c r="AG280" s="805"/>
      <c r="AH280" s="804"/>
      <c r="AI280" s="805"/>
      <c r="AJ280" s="804"/>
      <c r="AK280" s="805"/>
      <c r="AL280" s="804"/>
      <c r="AM280" s="805"/>
      <c r="AN280" s="362"/>
      <c r="AO280" s="812"/>
      <c r="AP280" s="813"/>
      <c r="AQ280" s="812"/>
      <c r="AR280" s="813"/>
      <c r="AS280" s="812"/>
      <c r="AT280" s="813"/>
      <c r="AU280" s="812"/>
      <c r="AV280" s="813"/>
      <c r="AW280" s="812"/>
      <c r="AX280" s="813"/>
      <c r="AY280" s="363"/>
      <c r="AZ280" s="820"/>
      <c r="BA280" s="821"/>
      <c r="BB280" s="820"/>
      <c r="BC280" s="821"/>
      <c r="BD280" s="820"/>
      <c r="BE280" s="821"/>
      <c r="BF280" s="820"/>
      <c r="BG280" s="821"/>
      <c r="BH280" s="820"/>
      <c r="BI280" s="821"/>
      <c r="BJ280" s="364"/>
      <c r="BK280" s="825">
        <f t="shared" si="356"/>
        <v>0</v>
      </c>
      <c r="BL280" s="826"/>
      <c r="BM280" s="825">
        <f t="shared" si="357"/>
        <v>0</v>
      </c>
      <c r="BN280" s="826"/>
      <c r="BO280" s="825">
        <f t="shared" si="358"/>
        <v>0</v>
      </c>
      <c r="BP280" s="826"/>
      <c r="BQ280" s="825">
        <f t="shared" si="359"/>
        <v>0</v>
      </c>
      <c r="BR280" s="826"/>
      <c r="BS280" s="825">
        <f t="shared" si="360"/>
        <v>0</v>
      </c>
      <c r="BT280" s="826"/>
      <c r="BU280" s="302">
        <f t="shared" si="349"/>
        <v>0</v>
      </c>
      <c r="BV280" s="339">
        <f t="shared" si="350"/>
        <v>0</v>
      </c>
      <c r="BW280" s="339">
        <f t="shared" si="351"/>
        <v>0</v>
      </c>
      <c r="BX280" s="339">
        <f t="shared" si="352"/>
        <v>0</v>
      </c>
      <c r="BY280" s="339">
        <f t="shared" si="353"/>
        <v>0</v>
      </c>
      <c r="BZ280" s="339">
        <f t="shared" si="354"/>
        <v>0</v>
      </c>
      <c r="CA280" s="327">
        <f t="shared" si="355"/>
        <v>0</v>
      </c>
    </row>
    <row r="281" spans="3:79" ht="15" customHeight="1">
      <c r="C281" s="77" t="s">
        <v>54</v>
      </c>
      <c r="D281" s="700"/>
      <c r="E281" s="72"/>
      <c r="F281" s="72"/>
      <c r="G281" s="72"/>
      <c r="H281" s="72"/>
      <c r="I281" s="72"/>
      <c r="J281" s="72"/>
      <c r="K281" s="72"/>
      <c r="L281" s="72"/>
      <c r="M281" s="72"/>
      <c r="N281" s="72"/>
      <c r="O281" s="616"/>
      <c r="P281" s="72"/>
      <c r="Q281" s="146"/>
      <c r="R281" s="70">
        <f t="shared" si="348"/>
        <v>1.1000000000000001</v>
      </c>
      <c r="S281" s="847"/>
      <c r="T281" s="848"/>
      <c r="U281" s="847"/>
      <c r="V281" s="848"/>
      <c r="W281" s="847"/>
      <c r="X281" s="848"/>
      <c r="Y281" s="847"/>
      <c r="Z281" s="848"/>
      <c r="AA281" s="847"/>
      <c r="AB281" s="848"/>
      <c r="AC281" s="373"/>
      <c r="AD281" s="804"/>
      <c r="AE281" s="805"/>
      <c r="AF281" s="804"/>
      <c r="AG281" s="805"/>
      <c r="AH281" s="804"/>
      <c r="AI281" s="805"/>
      <c r="AJ281" s="804"/>
      <c r="AK281" s="805"/>
      <c r="AL281" s="804"/>
      <c r="AM281" s="805"/>
      <c r="AN281" s="362"/>
      <c r="AO281" s="812"/>
      <c r="AP281" s="813"/>
      <c r="AQ281" s="812"/>
      <c r="AR281" s="813"/>
      <c r="AS281" s="812"/>
      <c r="AT281" s="813"/>
      <c r="AU281" s="812"/>
      <c r="AV281" s="813"/>
      <c r="AW281" s="812"/>
      <c r="AX281" s="813"/>
      <c r="AY281" s="363"/>
      <c r="AZ281" s="820"/>
      <c r="BA281" s="821"/>
      <c r="BB281" s="820"/>
      <c r="BC281" s="821"/>
      <c r="BD281" s="820"/>
      <c r="BE281" s="821"/>
      <c r="BF281" s="820"/>
      <c r="BG281" s="821"/>
      <c r="BH281" s="820"/>
      <c r="BI281" s="821"/>
      <c r="BJ281" s="364"/>
      <c r="BK281" s="825">
        <f t="shared" si="356"/>
        <v>0</v>
      </c>
      <c r="BL281" s="826"/>
      <c r="BM281" s="825">
        <f t="shared" si="357"/>
        <v>0</v>
      </c>
      <c r="BN281" s="826"/>
      <c r="BO281" s="825">
        <f t="shared" si="358"/>
        <v>0</v>
      </c>
      <c r="BP281" s="826"/>
      <c r="BQ281" s="825">
        <f t="shared" si="359"/>
        <v>0</v>
      </c>
      <c r="BR281" s="826"/>
      <c r="BS281" s="825">
        <f t="shared" si="360"/>
        <v>0</v>
      </c>
      <c r="BT281" s="826"/>
      <c r="BU281" s="302">
        <f t="shared" si="349"/>
        <v>0</v>
      </c>
      <c r="BV281" s="339">
        <f t="shared" si="350"/>
        <v>0</v>
      </c>
      <c r="BW281" s="339">
        <f t="shared" si="351"/>
        <v>0</v>
      </c>
      <c r="BX281" s="339">
        <f t="shared" si="352"/>
        <v>0</v>
      </c>
      <c r="BY281" s="339">
        <f t="shared" si="353"/>
        <v>0</v>
      </c>
      <c r="BZ281" s="339">
        <f t="shared" si="354"/>
        <v>0</v>
      </c>
      <c r="CA281" s="327">
        <f t="shared" si="355"/>
        <v>0</v>
      </c>
    </row>
    <row r="282" spans="3:79" ht="15" customHeight="1">
      <c r="C282" s="77" t="s">
        <v>353</v>
      </c>
      <c r="D282" s="700" t="s">
        <v>378</v>
      </c>
      <c r="E282" s="72"/>
      <c r="F282" s="72"/>
      <c r="G282" s="72"/>
      <c r="H282" s="72"/>
      <c r="I282" s="72"/>
      <c r="J282" s="72"/>
      <c r="K282" s="72"/>
      <c r="L282" s="72"/>
      <c r="M282" s="72"/>
      <c r="N282" s="72"/>
      <c r="O282" s="616"/>
      <c r="P282" s="72"/>
      <c r="Q282" s="146"/>
      <c r="R282" s="70">
        <f t="shared" si="348"/>
        <v>1.1000000000000001</v>
      </c>
      <c r="S282" s="847"/>
      <c r="T282" s="848"/>
      <c r="U282" s="847"/>
      <c r="V282" s="848"/>
      <c r="W282" s="847"/>
      <c r="X282" s="848"/>
      <c r="Y282" s="847"/>
      <c r="Z282" s="848"/>
      <c r="AA282" s="847"/>
      <c r="AB282" s="848"/>
      <c r="AC282" s="373"/>
      <c r="AD282" s="804"/>
      <c r="AE282" s="805"/>
      <c r="AF282" s="804"/>
      <c r="AG282" s="805"/>
      <c r="AH282" s="804"/>
      <c r="AI282" s="805"/>
      <c r="AJ282" s="804"/>
      <c r="AK282" s="805"/>
      <c r="AL282" s="804"/>
      <c r="AM282" s="805"/>
      <c r="AN282" s="362"/>
      <c r="AO282" s="812"/>
      <c r="AP282" s="813"/>
      <c r="AQ282" s="812"/>
      <c r="AR282" s="813"/>
      <c r="AS282" s="812"/>
      <c r="AT282" s="813"/>
      <c r="AU282" s="812"/>
      <c r="AV282" s="813"/>
      <c r="AW282" s="812"/>
      <c r="AX282" s="813"/>
      <c r="AY282" s="363"/>
      <c r="AZ282" s="820"/>
      <c r="BA282" s="821"/>
      <c r="BB282" s="820"/>
      <c r="BC282" s="821"/>
      <c r="BD282" s="820"/>
      <c r="BE282" s="821"/>
      <c r="BF282" s="820"/>
      <c r="BG282" s="821"/>
      <c r="BH282" s="820"/>
      <c r="BI282" s="821"/>
      <c r="BJ282" s="364"/>
      <c r="BK282" s="825">
        <f t="shared" si="356"/>
        <v>0</v>
      </c>
      <c r="BL282" s="826"/>
      <c r="BM282" s="825">
        <f t="shared" si="357"/>
        <v>0</v>
      </c>
      <c r="BN282" s="826"/>
      <c r="BO282" s="825">
        <f t="shared" si="358"/>
        <v>0</v>
      </c>
      <c r="BP282" s="826"/>
      <c r="BQ282" s="825">
        <f t="shared" si="359"/>
        <v>0</v>
      </c>
      <c r="BR282" s="826"/>
      <c r="BS282" s="825">
        <f t="shared" si="360"/>
        <v>0</v>
      </c>
      <c r="BT282" s="826"/>
      <c r="BU282" s="302">
        <f t="shared" si="349"/>
        <v>0</v>
      </c>
      <c r="BV282" s="339">
        <f t="shared" si="350"/>
        <v>0</v>
      </c>
      <c r="BW282" s="339">
        <f t="shared" si="351"/>
        <v>0</v>
      </c>
      <c r="BX282" s="339">
        <f t="shared" si="352"/>
        <v>0</v>
      </c>
      <c r="BY282" s="339">
        <f t="shared" si="353"/>
        <v>0</v>
      </c>
      <c r="BZ282" s="339">
        <f t="shared" si="354"/>
        <v>0</v>
      </c>
      <c r="CA282" s="327">
        <f t="shared" si="355"/>
        <v>0</v>
      </c>
    </row>
    <row r="283" spans="3:79" ht="15" customHeight="1">
      <c r="C283" s="77" t="s">
        <v>264</v>
      </c>
      <c r="D283" s="700"/>
      <c r="E283" s="72"/>
      <c r="F283" s="72"/>
      <c r="G283" s="72"/>
      <c r="H283" s="72"/>
      <c r="I283" s="72"/>
      <c r="J283" s="72"/>
      <c r="K283" s="72"/>
      <c r="L283" s="72"/>
      <c r="M283" s="72"/>
      <c r="N283" s="72"/>
      <c r="O283" s="616"/>
      <c r="P283" s="72"/>
      <c r="Q283" s="146"/>
      <c r="R283" s="70">
        <f t="shared" si="348"/>
        <v>1</v>
      </c>
      <c r="S283" s="847"/>
      <c r="T283" s="848"/>
      <c r="U283" s="847"/>
      <c r="V283" s="848"/>
      <c r="W283" s="847"/>
      <c r="X283" s="848"/>
      <c r="Y283" s="847"/>
      <c r="Z283" s="848"/>
      <c r="AA283" s="847"/>
      <c r="AB283" s="848"/>
      <c r="AC283" s="373"/>
      <c r="AD283" s="804"/>
      <c r="AE283" s="805"/>
      <c r="AF283" s="804"/>
      <c r="AG283" s="805"/>
      <c r="AH283" s="804"/>
      <c r="AI283" s="805"/>
      <c r="AJ283" s="804"/>
      <c r="AK283" s="805"/>
      <c r="AL283" s="804"/>
      <c r="AM283" s="805"/>
      <c r="AN283" s="362"/>
      <c r="AO283" s="812"/>
      <c r="AP283" s="813"/>
      <c r="AQ283" s="812"/>
      <c r="AR283" s="813"/>
      <c r="AS283" s="812"/>
      <c r="AT283" s="813"/>
      <c r="AU283" s="812"/>
      <c r="AV283" s="813"/>
      <c r="AW283" s="812"/>
      <c r="AX283" s="813"/>
      <c r="AY283" s="363"/>
      <c r="AZ283" s="820"/>
      <c r="BA283" s="821"/>
      <c r="BB283" s="820"/>
      <c r="BC283" s="821"/>
      <c r="BD283" s="820"/>
      <c r="BE283" s="821"/>
      <c r="BF283" s="820"/>
      <c r="BG283" s="821"/>
      <c r="BH283" s="820"/>
      <c r="BI283" s="821"/>
      <c r="BJ283" s="364"/>
      <c r="BK283" s="825">
        <f t="shared" si="356"/>
        <v>0</v>
      </c>
      <c r="BL283" s="826"/>
      <c r="BM283" s="825">
        <f t="shared" si="357"/>
        <v>0</v>
      </c>
      <c r="BN283" s="826"/>
      <c r="BO283" s="825">
        <f t="shared" si="358"/>
        <v>0</v>
      </c>
      <c r="BP283" s="826"/>
      <c r="BQ283" s="825">
        <f t="shared" si="359"/>
        <v>0</v>
      </c>
      <c r="BR283" s="826"/>
      <c r="BS283" s="825">
        <f t="shared" si="360"/>
        <v>0</v>
      </c>
      <c r="BT283" s="826"/>
      <c r="BU283" s="302">
        <f t="shared" si="349"/>
        <v>0</v>
      </c>
      <c r="BV283" s="339">
        <f t="shared" si="350"/>
        <v>0</v>
      </c>
      <c r="BW283" s="339">
        <f t="shared" si="351"/>
        <v>0</v>
      </c>
      <c r="BX283" s="339">
        <f t="shared" si="352"/>
        <v>0</v>
      </c>
      <c r="BY283" s="339">
        <f t="shared" si="353"/>
        <v>0</v>
      </c>
      <c r="BZ283" s="339">
        <f t="shared" si="354"/>
        <v>0</v>
      </c>
      <c r="CA283" s="327">
        <f t="shared" si="355"/>
        <v>0</v>
      </c>
    </row>
    <row r="284" spans="3:79" ht="15" customHeight="1">
      <c r="C284" s="77" t="s">
        <v>28</v>
      </c>
      <c r="D284" s="700"/>
      <c r="E284" s="72"/>
      <c r="F284" s="72"/>
      <c r="G284" s="72"/>
      <c r="H284" s="72"/>
      <c r="I284" s="72"/>
      <c r="J284" s="72"/>
      <c r="K284" s="72"/>
      <c r="L284" s="72"/>
      <c r="M284" s="72"/>
      <c r="N284" s="72"/>
      <c r="O284" s="616"/>
      <c r="P284" s="72"/>
      <c r="Q284" s="146"/>
      <c r="R284" s="70">
        <f t="shared" si="348"/>
        <v>1</v>
      </c>
      <c r="S284" s="847"/>
      <c r="T284" s="848"/>
      <c r="U284" s="847"/>
      <c r="V284" s="848"/>
      <c r="W284" s="847"/>
      <c r="X284" s="848"/>
      <c r="Y284" s="847"/>
      <c r="Z284" s="848"/>
      <c r="AA284" s="847"/>
      <c r="AB284" s="848"/>
      <c r="AC284" s="373"/>
      <c r="AD284" s="804"/>
      <c r="AE284" s="805"/>
      <c r="AF284" s="804"/>
      <c r="AG284" s="805"/>
      <c r="AH284" s="804"/>
      <c r="AI284" s="805"/>
      <c r="AJ284" s="804"/>
      <c r="AK284" s="805"/>
      <c r="AL284" s="804"/>
      <c r="AM284" s="805"/>
      <c r="AN284" s="362"/>
      <c r="AO284" s="812"/>
      <c r="AP284" s="813"/>
      <c r="AQ284" s="812"/>
      <c r="AR284" s="813"/>
      <c r="AS284" s="812"/>
      <c r="AT284" s="813"/>
      <c r="AU284" s="812"/>
      <c r="AV284" s="813"/>
      <c r="AW284" s="812"/>
      <c r="AX284" s="813"/>
      <c r="AY284" s="363"/>
      <c r="AZ284" s="820"/>
      <c r="BA284" s="821"/>
      <c r="BB284" s="820"/>
      <c r="BC284" s="821"/>
      <c r="BD284" s="820"/>
      <c r="BE284" s="821"/>
      <c r="BF284" s="820"/>
      <c r="BG284" s="821"/>
      <c r="BH284" s="820"/>
      <c r="BI284" s="821"/>
      <c r="BJ284" s="364"/>
      <c r="BK284" s="825">
        <f t="shared" si="356"/>
        <v>0</v>
      </c>
      <c r="BL284" s="826"/>
      <c r="BM284" s="825">
        <f t="shared" si="357"/>
        <v>0</v>
      </c>
      <c r="BN284" s="826"/>
      <c r="BO284" s="825">
        <f t="shared" si="358"/>
        <v>0</v>
      </c>
      <c r="BP284" s="826"/>
      <c r="BQ284" s="825">
        <f t="shared" si="359"/>
        <v>0</v>
      </c>
      <c r="BR284" s="826"/>
      <c r="BS284" s="825">
        <f t="shared" si="360"/>
        <v>0</v>
      </c>
      <c r="BT284" s="826"/>
      <c r="BU284" s="302">
        <f t="shared" si="349"/>
        <v>0</v>
      </c>
      <c r="BV284" s="339">
        <f t="shared" si="350"/>
        <v>0</v>
      </c>
      <c r="BW284" s="339">
        <f t="shared" si="351"/>
        <v>0</v>
      </c>
      <c r="BX284" s="339">
        <f t="shared" si="352"/>
        <v>0</v>
      </c>
      <c r="BY284" s="339">
        <f t="shared" si="353"/>
        <v>0</v>
      </c>
      <c r="BZ284" s="339">
        <f t="shared" si="354"/>
        <v>0</v>
      </c>
      <c r="CA284" s="327">
        <f t="shared" si="355"/>
        <v>0</v>
      </c>
    </row>
    <row r="285" spans="3:79" ht="15" customHeight="1">
      <c r="C285" s="77" t="s">
        <v>54</v>
      </c>
      <c r="D285" s="700"/>
      <c r="E285" s="72"/>
      <c r="F285" s="72"/>
      <c r="G285" s="72"/>
      <c r="H285" s="72"/>
      <c r="I285" s="72"/>
      <c r="J285" s="72"/>
      <c r="K285" s="72"/>
      <c r="L285" s="72"/>
      <c r="M285" s="72"/>
      <c r="N285" s="72"/>
      <c r="O285" s="616"/>
      <c r="P285" s="72"/>
      <c r="Q285" s="146"/>
      <c r="R285" s="70">
        <f t="shared" si="348"/>
        <v>1.1000000000000001</v>
      </c>
      <c r="S285" s="847"/>
      <c r="T285" s="848"/>
      <c r="U285" s="847"/>
      <c r="V285" s="848"/>
      <c r="W285" s="847"/>
      <c r="X285" s="848"/>
      <c r="Y285" s="847"/>
      <c r="Z285" s="848"/>
      <c r="AA285" s="847"/>
      <c r="AB285" s="848"/>
      <c r="AC285" s="373"/>
      <c r="AD285" s="804"/>
      <c r="AE285" s="805"/>
      <c r="AF285" s="804"/>
      <c r="AG285" s="805"/>
      <c r="AH285" s="804"/>
      <c r="AI285" s="805"/>
      <c r="AJ285" s="804"/>
      <c r="AK285" s="805"/>
      <c r="AL285" s="804"/>
      <c r="AM285" s="805"/>
      <c r="AN285" s="362"/>
      <c r="AO285" s="812"/>
      <c r="AP285" s="813"/>
      <c r="AQ285" s="812"/>
      <c r="AR285" s="813"/>
      <c r="AS285" s="812"/>
      <c r="AT285" s="813"/>
      <c r="AU285" s="812"/>
      <c r="AV285" s="813"/>
      <c r="AW285" s="812"/>
      <c r="AX285" s="813"/>
      <c r="AY285" s="363"/>
      <c r="AZ285" s="820"/>
      <c r="BA285" s="821"/>
      <c r="BB285" s="820"/>
      <c r="BC285" s="821"/>
      <c r="BD285" s="820"/>
      <c r="BE285" s="821"/>
      <c r="BF285" s="820"/>
      <c r="BG285" s="821"/>
      <c r="BH285" s="820"/>
      <c r="BI285" s="821"/>
      <c r="BJ285" s="364"/>
      <c r="BK285" s="825">
        <f t="shared" si="356"/>
        <v>0</v>
      </c>
      <c r="BL285" s="826"/>
      <c r="BM285" s="825">
        <f t="shared" si="357"/>
        <v>0</v>
      </c>
      <c r="BN285" s="826"/>
      <c r="BO285" s="825">
        <f t="shared" si="358"/>
        <v>0</v>
      </c>
      <c r="BP285" s="826"/>
      <c r="BQ285" s="825">
        <f t="shared" si="359"/>
        <v>0</v>
      </c>
      <c r="BR285" s="826"/>
      <c r="BS285" s="825">
        <f t="shared" si="360"/>
        <v>0</v>
      </c>
      <c r="BT285" s="826"/>
      <c r="BU285" s="302">
        <f t="shared" si="349"/>
        <v>0</v>
      </c>
      <c r="BV285" s="339">
        <f t="shared" si="350"/>
        <v>0</v>
      </c>
      <c r="BW285" s="339">
        <f t="shared" si="351"/>
        <v>0</v>
      </c>
      <c r="BX285" s="339">
        <f t="shared" si="352"/>
        <v>0</v>
      </c>
      <c r="BY285" s="339">
        <f t="shared" si="353"/>
        <v>0</v>
      </c>
      <c r="BZ285" s="339">
        <f t="shared" si="354"/>
        <v>0</v>
      </c>
      <c r="CA285" s="327">
        <f t="shared" si="355"/>
        <v>0</v>
      </c>
    </row>
    <row r="286" spans="3:79" ht="15" customHeight="1">
      <c r="C286" s="77" t="s">
        <v>353</v>
      </c>
      <c r="D286" s="700" t="s">
        <v>378</v>
      </c>
      <c r="E286" s="72"/>
      <c r="F286" s="72"/>
      <c r="G286" s="72"/>
      <c r="H286" s="72"/>
      <c r="I286" s="72"/>
      <c r="J286" s="72"/>
      <c r="K286" s="72"/>
      <c r="L286" s="72"/>
      <c r="M286" s="72"/>
      <c r="N286" s="72"/>
      <c r="O286" s="616"/>
      <c r="P286" s="72"/>
      <c r="Q286" s="146"/>
      <c r="R286" s="70">
        <f t="shared" si="348"/>
        <v>1.1000000000000001</v>
      </c>
      <c r="S286" s="847"/>
      <c r="T286" s="848"/>
      <c r="U286" s="847"/>
      <c r="V286" s="848"/>
      <c r="W286" s="847"/>
      <c r="X286" s="848"/>
      <c r="Y286" s="847"/>
      <c r="Z286" s="848"/>
      <c r="AA286" s="847"/>
      <c r="AB286" s="848"/>
      <c r="AC286" s="373"/>
      <c r="AD286" s="804"/>
      <c r="AE286" s="805"/>
      <c r="AF286" s="804"/>
      <c r="AG286" s="805"/>
      <c r="AH286" s="804"/>
      <c r="AI286" s="805"/>
      <c r="AJ286" s="804"/>
      <c r="AK286" s="805"/>
      <c r="AL286" s="804"/>
      <c r="AM286" s="805"/>
      <c r="AN286" s="362"/>
      <c r="AO286" s="812"/>
      <c r="AP286" s="813"/>
      <c r="AQ286" s="812"/>
      <c r="AR286" s="813"/>
      <c r="AS286" s="812"/>
      <c r="AT286" s="813"/>
      <c r="AU286" s="812"/>
      <c r="AV286" s="813"/>
      <c r="AW286" s="812"/>
      <c r="AX286" s="813"/>
      <c r="AY286" s="363"/>
      <c r="AZ286" s="820"/>
      <c r="BA286" s="821"/>
      <c r="BB286" s="820"/>
      <c r="BC286" s="821"/>
      <c r="BD286" s="820"/>
      <c r="BE286" s="821"/>
      <c r="BF286" s="820"/>
      <c r="BG286" s="821"/>
      <c r="BH286" s="820"/>
      <c r="BI286" s="821"/>
      <c r="BJ286" s="364"/>
      <c r="BK286" s="825">
        <f t="shared" si="356"/>
        <v>0</v>
      </c>
      <c r="BL286" s="826"/>
      <c r="BM286" s="825">
        <f t="shared" si="357"/>
        <v>0</v>
      </c>
      <c r="BN286" s="826"/>
      <c r="BO286" s="825">
        <f t="shared" si="358"/>
        <v>0</v>
      </c>
      <c r="BP286" s="826"/>
      <c r="BQ286" s="825">
        <f t="shared" si="359"/>
        <v>0</v>
      </c>
      <c r="BR286" s="826"/>
      <c r="BS286" s="825">
        <f t="shared" si="360"/>
        <v>0</v>
      </c>
      <c r="BT286" s="826"/>
      <c r="BU286" s="302">
        <f t="shared" si="349"/>
        <v>0</v>
      </c>
      <c r="BV286" s="339">
        <f t="shared" si="350"/>
        <v>0</v>
      </c>
      <c r="BW286" s="339">
        <f t="shared" si="351"/>
        <v>0</v>
      </c>
      <c r="BX286" s="339">
        <f t="shared" si="352"/>
        <v>0</v>
      </c>
      <c r="BY286" s="339">
        <f t="shared" si="353"/>
        <v>0</v>
      </c>
      <c r="BZ286" s="339">
        <f t="shared" si="354"/>
        <v>0</v>
      </c>
      <c r="CA286" s="327">
        <f t="shared" si="355"/>
        <v>0</v>
      </c>
    </row>
    <row r="287" spans="3:79" ht="15" customHeight="1">
      <c r="C287" s="77" t="s">
        <v>264</v>
      </c>
      <c r="D287" s="700"/>
      <c r="E287" s="72"/>
      <c r="F287" s="72"/>
      <c r="G287" s="72"/>
      <c r="H287" s="72"/>
      <c r="I287" s="72"/>
      <c r="J287" s="72"/>
      <c r="K287" s="72"/>
      <c r="L287" s="72"/>
      <c r="M287" s="72"/>
      <c r="N287" s="72"/>
      <c r="O287" s="616"/>
      <c r="P287" s="72"/>
      <c r="Q287" s="146"/>
      <c r="R287" s="70">
        <f t="shared" si="348"/>
        <v>1</v>
      </c>
      <c r="S287" s="847"/>
      <c r="T287" s="848"/>
      <c r="U287" s="847"/>
      <c r="V287" s="848"/>
      <c r="W287" s="847"/>
      <c r="X287" s="848"/>
      <c r="Y287" s="847"/>
      <c r="Z287" s="848"/>
      <c r="AA287" s="847"/>
      <c r="AB287" s="848"/>
      <c r="AC287" s="373"/>
      <c r="AD287" s="804"/>
      <c r="AE287" s="805"/>
      <c r="AF287" s="804"/>
      <c r="AG287" s="805"/>
      <c r="AH287" s="804"/>
      <c r="AI287" s="805"/>
      <c r="AJ287" s="804"/>
      <c r="AK287" s="805"/>
      <c r="AL287" s="804"/>
      <c r="AM287" s="805"/>
      <c r="AN287" s="362"/>
      <c r="AO287" s="812"/>
      <c r="AP287" s="813"/>
      <c r="AQ287" s="812"/>
      <c r="AR287" s="813"/>
      <c r="AS287" s="812"/>
      <c r="AT287" s="813"/>
      <c r="AU287" s="812"/>
      <c r="AV287" s="813"/>
      <c r="AW287" s="812"/>
      <c r="AX287" s="813"/>
      <c r="AY287" s="363"/>
      <c r="AZ287" s="820"/>
      <c r="BA287" s="821"/>
      <c r="BB287" s="820"/>
      <c r="BC287" s="821"/>
      <c r="BD287" s="820"/>
      <c r="BE287" s="821"/>
      <c r="BF287" s="820"/>
      <c r="BG287" s="821"/>
      <c r="BH287" s="820"/>
      <c r="BI287" s="821"/>
      <c r="BJ287" s="364"/>
      <c r="BK287" s="825">
        <f t="shared" si="356"/>
        <v>0</v>
      </c>
      <c r="BL287" s="826"/>
      <c r="BM287" s="825">
        <f t="shared" si="357"/>
        <v>0</v>
      </c>
      <c r="BN287" s="826"/>
      <c r="BO287" s="825">
        <f t="shared" si="358"/>
        <v>0</v>
      </c>
      <c r="BP287" s="826"/>
      <c r="BQ287" s="825">
        <f t="shared" si="359"/>
        <v>0</v>
      </c>
      <c r="BR287" s="826"/>
      <c r="BS287" s="825">
        <f t="shared" si="360"/>
        <v>0</v>
      </c>
      <c r="BT287" s="826"/>
      <c r="BU287" s="302">
        <f t="shared" si="349"/>
        <v>0</v>
      </c>
      <c r="BV287" s="339">
        <f t="shared" si="350"/>
        <v>0</v>
      </c>
      <c r="BW287" s="339">
        <f t="shared" si="351"/>
        <v>0</v>
      </c>
      <c r="BX287" s="339">
        <f t="shared" si="352"/>
        <v>0</v>
      </c>
      <c r="BY287" s="339">
        <f t="shared" si="353"/>
        <v>0</v>
      </c>
      <c r="BZ287" s="339">
        <f t="shared" si="354"/>
        <v>0</v>
      </c>
      <c r="CA287" s="327">
        <f t="shared" si="355"/>
        <v>0</v>
      </c>
    </row>
    <row r="288" spans="3:79" ht="15" customHeight="1">
      <c r="C288" s="77" t="s">
        <v>28</v>
      </c>
      <c r="D288" s="700"/>
      <c r="E288" s="72"/>
      <c r="F288" s="72"/>
      <c r="G288" s="72"/>
      <c r="H288" s="72"/>
      <c r="I288" s="72"/>
      <c r="J288" s="72"/>
      <c r="K288" s="72"/>
      <c r="L288" s="72"/>
      <c r="M288" s="72"/>
      <c r="N288" s="72"/>
      <c r="O288" s="616"/>
      <c r="P288" s="72"/>
      <c r="Q288" s="146"/>
      <c r="R288" s="70">
        <f t="shared" si="348"/>
        <v>1</v>
      </c>
      <c r="S288" s="847"/>
      <c r="T288" s="848"/>
      <c r="U288" s="847"/>
      <c r="V288" s="848"/>
      <c r="W288" s="847"/>
      <c r="X288" s="848"/>
      <c r="Y288" s="847"/>
      <c r="Z288" s="848"/>
      <c r="AA288" s="847"/>
      <c r="AB288" s="848"/>
      <c r="AC288" s="373"/>
      <c r="AD288" s="804"/>
      <c r="AE288" s="805"/>
      <c r="AF288" s="804"/>
      <c r="AG288" s="805"/>
      <c r="AH288" s="804"/>
      <c r="AI288" s="805"/>
      <c r="AJ288" s="804"/>
      <c r="AK288" s="805"/>
      <c r="AL288" s="804"/>
      <c r="AM288" s="805"/>
      <c r="AN288" s="362"/>
      <c r="AO288" s="812"/>
      <c r="AP288" s="813"/>
      <c r="AQ288" s="812"/>
      <c r="AR288" s="813"/>
      <c r="AS288" s="812"/>
      <c r="AT288" s="813"/>
      <c r="AU288" s="812"/>
      <c r="AV288" s="813"/>
      <c r="AW288" s="812"/>
      <c r="AX288" s="813"/>
      <c r="AY288" s="363"/>
      <c r="AZ288" s="820"/>
      <c r="BA288" s="821"/>
      <c r="BB288" s="820"/>
      <c r="BC288" s="821"/>
      <c r="BD288" s="820"/>
      <c r="BE288" s="821"/>
      <c r="BF288" s="820"/>
      <c r="BG288" s="821"/>
      <c r="BH288" s="820"/>
      <c r="BI288" s="821"/>
      <c r="BJ288" s="364"/>
      <c r="BK288" s="825">
        <f t="shared" si="356"/>
        <v>0</v>
      </c>
      <c r="BL288" s="826"/>
      <c r="BM288" s="825">
        <f t="shared" si="357"/>
        <v>0</v>
      </c>
      <c r="BN288" s="826"/>
      <c r="BO288" s="825">
        <f t="shared" si="358"/>
        <v>0</v>
      </c>
      <c r="BP288" s="826"/>
      <c r="BQ288" s="825">
        <f t="shared" si="359"/>
        <v>0</v>
      </c>
      <c r="BR288" s="826"/>
      <c r="BS288" s="825">
        <f t="shared" si="360"/>
        <v>0</v>
      </c>
      <c r="BT288" s="826"/>
      <c r="BU288" s="302">
        <f t="shared" si="349"/>
        <v>0</v>
      </c>
      <c r="BV288" s="339">
        <f t="shared" si="350"/>
        <v>0</v>
      </c>
      <c r="BW288" s="339">
        <f t="shared" si="351"/>
        <v>0</v>
      </c>
      <c r="BX288" s="339">
        <f t="shared" si="352"/>
        <v>0</v>
      </c>
      <c r="BY288" s="339">
        <f t="shared" si="353"/>
        <v>0</v>
      </c>
      <c r="BZ288" s="339">
        <f t="shared" si="354"/>
        <v>0</v>
      </c>
      <c r="CA288" s="327">
        <f t="shared" si="355"/>
        <v>0</v>
      </c>
    </row>
    <row r="289" spans="1:80" ht="15" customHeight="1">
      <c r="C289" s="77" t="s">
        <v>54</v>
      </c>
      <c r="D289" s="700"/>
      <c r="E289" s="72"/>
      <c r="F289" s="72"/>
      <c r="G289" s="72"/>
      <c r="H289" s="72"/>
      <c r="I289" s="72"/>
      <c r="J289" s="72"/>
      <c r="K289" s="72"/>
      <c r="L289" s="72"/>
      <c r="M289" s="72"/>
      <c r="N289" s="72"/>
      <c r="O289" s="616"/>
      <c r="P289" s="72"/>
      <c r="Q289" s="146"/>
      <c r="R289" s="70">
        <f t="shared" si="348"/>
        <v>1.1000000000000001</v>
      </c>
      <c r="S289" s="847"/>
      <c r="T289" s="848"/>
      <c r="U289" s="847"/>
      <c r="V289" s="848"/>
      <c r="W289" s="847"/>
      <c r="X289" s="848"/>
      <c r="Y289" s="847"/>
      <c r="Z289" s="848"/>
      <c r="AA289" s="847"/>
      <c r="AB289" s="848"/>
      <c r="AC289" s="373"/>
      <c r="AD289" s="804"/>
      <c r="AE289" s="805"/>
      <c r="AF289" s="804"/>
      <c r="AG289" s="805"/>
      <c r="AH289" s="804"/>
      <c r="AI289" s="805"/>
      <c r="AJ289" s="804"/>
      <c r="AK289" s="805"/>
      <c r="AL289" s="804"/>
      <c r="AM289" s="805"/>
      <c r="AN289" s="362"/>
      <c r="AO289" s="812"/>
      <c r="AP289" s="813"/>
      <c r="AQ289" s="812"/>
      <c r="AR289" s="813"/>
      <c r="AS289" s="812"/>
      <c r="AT289" s="813"/>
      <c r="AU289" s="812"/>
      <c r="AV289" s="813"/>
      <c r="AW289" s="812"/>
      <c r="AX289" s="813"/>
      <c r="AY289" s="363"/>
      <c r="AZ289" s="820"/>
      <c r="BA289" s="821"/>
      <c r="BB289" s="820"/>
      <c r="BC289" s="821"/>
      <c r="BD289" s="820"/>
      <c r="BE289" s="821"/>
      <c r="BF289" s="820"/>
      <c r="BG289" s="821"/>
      <c r="BH289" s="820"/>
      <c r="BI289" s="821"/>
      <c r="BJ289" s="364"/>
      <c r="BK289" s="825">
        <f t="shared" si="356"/>
        <v>0</v>
      </c>
      <c r="BL289" s="826"/>
      <c r="BM289" s="825">
        <f t="shared" si="357"/>
        <v>0</v>
      </c>
      <c r="BN289" s="826"/>
      <c r="BO289" s="825">
        <f t="shared" si="358"/>
        <v>0</v>
      </c>
      <c r="BP289" s="826"/>
      <c r="BQ289" s="825">
        <f t="shared" si="359"/>
        <v>0</v>
      </c>
      <c r="BR289" s="826"/>
      <c r="BS289" s="825">
        <f t="shared" si="360"/>
        <v>0</v>
      </c>
      <c r="BT289" s="826"/>
      <c r="BU289" s="302">
        <f t="shared" si="349"/>
        <v>0</v>
      </c>
      <c r="BV289" s="339">
        <f t="shared" si="350"/>
        <v>0</v>
      </c>
      <c r="BW289" s="339">
        <f t="shared" si="351"/>
        <v>0</v>
      </c>
      <c r="BX289" s="339">
        <f t="shared" si="352"/>
        <v>0</v>
      </c>
      <c r="BY289" s="339">
        <f t="shared" si="353"/>
        <v>0</v>
      </c>
      <c r="BZ289" s="339">
        <f t="shared" si="354"/>
        <v>0</v>
      </c>
      <c r="CA289" s="327">
        <f t="shared" si="355"/>
        <v>0</v>
      </c>
    </row>
    <row r="290" spans="1:80" ht="15" customHeight="1">
      <c r="C290" s="144"/>
      <c r="D290" s="70"/>
      <c r="E290" s="48"/>
      <c r="F290" s="48"/>
      <c r="G290" s="48"/>
      <c r="H290" s="48"/>
      <c r="I290" s="48"/>
      <c r="J290" s="48"/>
      <c r="K290" s="48"/>
      <c r="L290" s="48"/>
      <c r="M290" s="48"/>
      <c r="N290" s="48"/>
      <c r="O290" s="648" t="s">
        <v>185</v>
      </c>
      <c r="P290" s="649"/>
      <c r="Q290" s="649"/>
      <c r="R290" s="650"/>
      <c r="S290" s="614"/>
      <c r="T290" s="615"/>
      <c r="U290" s="614"/>
      <c r="V290" s="615"/>
      <c r="W290" s="614"/>
      <c r="X290" s="615"/>
      <c r="Y290" s="614"/>
      <c r="Z290" s="615"/>
      <c r="AA290" s="614"/>
      <c r="AB290" s="615"/>
      <c r="AC290" s="149"/>
      <c r="AD290" s="614"/>
      <c r="AE290" s="615"/>
      <c r="AF290" s="614"/>
      <c r="AG290" s="615"/>
      <c r="AH290" s="614"/>
      <c r="AI290" s="615"/>
      <c r="AJ290" s="614"/>
      <c r="AK290" s="615"/>
      <c r="AL290" s="614"/>
      <c r="AM290" s="615"/>
      <c r="AN290" s="149"/>
      <c r="AO290" s="614"/>
      <c r="AP290" s="615"/>
      <c r="AQ290" s="614"/>
      <c r="AR290" s="615"/>
      <c r="AS290" s="614"/>
      <c r="AT290" s="615"/>
      <c r="AU290" s="614"/>
      <c r="AV290" s="615"/>
      <c r="AW290" s="614"/>
      <c r="AX290" s="615"/>
      <c r="AY290" s="149"/>
      <c r="AZ290" s="614"/>
      <c r="BA290" s="615"/>
      <c r="BB290" s="614"/>
      <c r="BC290" s="615"/>
      <c r="BD290" s="614"/>
      <c r="BE290" s="615"/>
      <c r="BF290" s="614"/>
      <c r="BG290" s="615"/>
      <c r="BH290" s="614"/>
      <c r="BI290" s="615"/>
      <c r="BJ290" s="149"/>
      <c r="BK290" s="614">
        <f>SUM(BK270:BL289)</f>
        <v>0</v>
      </c>
      <c r="BL290" s="615"/>
      <c r="BM290" s="614">
        <f t="shared" ref="BM290" si="361">SUM(BM270:BN289)</f>
        <v>0</v>
      </c>
      <c r="BN290" s="615"/>
      <c r="BO290" s="614">
        <f t="shared" ref="BO290" si="362">SUM(BO270:BP289)</f>
        <v>0</v>
      </c>
      <c r="BP290" s="615"/>
      <c r="BQ290" s="614">
        <f t="shared" ref="BQ290" si="363">SUM(BQ270:BR289)</f>
        <v>0</v>
      </c>
      <c r="BR290" s="615"/>
      <c r="BS290" s="614">
        <f t="shared" ref="BS290" si="364">SUM(BS270:BT289)</f>
        <v>0</v>
      </c>
      <c r="BT290" s="615"/>
      <c r="BU290" s="149">
        <f>SUM(BK290:BT290)</f>
        <v>0</v>
      </c>
      <c r="BV290" s="340">
        <f>SUM(BV270:BV289)</f>
        <v>0</v>
      </c>
      <c r="BW290" s="340">
        <f t="shared" ref="BW290:BZ290" si="365">SUM(BW270:BW289)</f>
        <v>0</v>
      </c>
      <c r="BX290" s="340">
        <f t="shared" si="365"/>
        <v>0</v>
      </c>
      <c r="BY290" s="340">
        <f t="shared" si="365"/>
        <v>0</v>
      </c>
      <c r="BZ290" s="340">
        <f t="shared" si="365"/>
        <v>0</v>
      </c>
      <c r="CA290" s="340">
        <f t="shared" si="355"/>
        <v>0</v>
      </c>
    </row>
    <row r="291" spans="1:80" s="51" customFormat="1" ht="15" customHeight="1">
      <c r="A291" s="78"/>
      <c r="B291" s="78"/>
      <c r="C291" s="846" t="s">
        <v>380</v>
      </c>
      <c r="D291" s="846"/>
      <c r="E291" s="846"/>
      <c r="F291" s="846"/>
      <c r="G291" s="846"/>
      <c r="H291" s="846"/>
      <c r="I291" s="846"/>
      <c r="J291" s="846"/>
      <c r="K291" s="846"/>
      <c r="L291" s="846"/>
      <c r="M291" s="846"/>
      <c r="N291" s="846"/>
      <c r="O291" s="846"/>
      <c r="P291" s="846"/>
      <c r="Q291" s="846"/>
      <c r="R291" s="846"/>
      <c r="S291" s="823">
        <f>S83+S129+S175+S221+S267</f>
        <v>0</v>
      </c>
      <c r="T291" s="824"/>
      <c r="U291" s="823">
        <f>U83+U129+U175+U221+U267</f>
        <v>0</v>
      </c>
      <c r="V291" s="824"/>
      <c r="W291" s="823">
        <f>W83+W129+W175+W221+W267</f>
        <v>0</v>
      </c>
      <c r="X291" s="824"/>
      <c r="Y291" s="823">
        <f>Y83+Y129+Y175+Y221+Y267</f>
        <v>0</v>
      </c>
      <c r="Z291" s="824"/>
      <c r="AA291" s="823">
        <f>AA83+AA129+AA175+AA221+AA267</f>
        <v>0</v>
      </c>
      <c r="AB291" s="824"/>
      <c r="AC291" s="375">
        <f>SUM(S291:AB291)</f>
        <v>0</v>
      </c>
      <c r="AD291" s="823">
        <f>AD83+AD129+AD175+AD221+AD267</f>
        <v>0</v>
      </c>
      <c r="AE291" s="824"/>
      <c r="AF291" s="823">
        <f>AF83+AF129+AF175+AF221+AF267</f>
        <v>0</v>
      </c>
      <c r="AG291" s="824"/>
      <c r="AH291" s="823">
        <f>AH83+AH129+AH175+AH221+AH267</f>
        <v>0</v>
      </c>
      <c r="AI291" s="824"/>
      <c r="AJ291" s="823">
        <f>AJ83+AJ129+AJ175+AJ221+AJ267</f>
        <v>0</v>
      </c>
      <c r="AK291" s="824"/>
      <c r="AL291" s="823">
        <f>AL83+AL129+AL175+AL221+AL267</f>
        <v>0</v>
      </c>
      <c r="AM291" s="824"/>
      <c r="AN291" s="375">
        <f>SUM(AD291:AM291)</f>
        <v>0</v>
      </c>
      <c r="AO291" s="823">
        <f>AO83+AO129+AO175+AO221+AO267</f>
        <v>0</v>
      </c>
      <c r="AP291" s="824"/>
      <c r="AQ291" s="823">
        <f>AQ83+AQ129+AQ175+AQ221+AQ267</f>
        <v>0</v>
      </c>
      <c r="AR291" s="824"/>
      <c r="AS291" s="823">
        <f>AS83+AS129+AS175+AS221+AS267</f>
        <v>0</v>
      </c>
      <c r="AT291" s="824"/>
      <c r="AU291" s="823">
        <f>AU83+AU129+AU175+AU221+AU267</f>
        <v>0</v>
      </c>
      <c r="AV291" s="824"/>
      <c r="AW291" s="823">
        <f>AW83+AW129+AW175+AW221+AW267</f>
        <v>0</v>
      </c>
      <c r="AX291" s="824"/>
      <c r="AY291" s="375">
        <f>SUM(AO291:AX291)</f>
        <v>0</v>
      </c>
      <c r="AZ291" s="823">
        <f>AZ83+AZ129+AZ175+AZ221+AZ267</f>
        <v>0</v>
      </c>
      <c r="BA291" s="824"/>
      <c r="BB291" s="823">
        <f>BB83+BB129+BB175+BB221+BB267</f>
        <v>0</v>
      </c>
      <c r="BC291" s="824"/>
      <c r="BD291" s="823">
        <f>BD83+BD129+BD175+BD221+BD267</f>
        <v>0</v>
      </c>
      <c r="BE291" s="824"/>
      <c r="BF291" s="823">
        <f>BF83+BF129+BF175+BF221+BF267</f>
        <v>0</v>
      </c>
      <c r="BG291" s="824"/>
      <c r="BH291" s="823">
        <f>BH83+BH129+BH175+BH221+BH267</f>
        <v>0</v>
      </c>
      <c r="BI291" s="824"/>
      <c r="BJ291" s="375">
        <f>SUM(AZ291:BI291)</f>
        <v>0</v>
      </c>
      <c r="BK291" s="823">
        <f>BK83+BK129+BK175+BK221+BK267</f>
        <v>0</v>
      </c>
      <c r="BL291" s="824"/>
      <c r="BM291" s="823">
        <f>BM83+BM129+BM175+BM221+BM267</f>
        <v>0</v>
      </c>
      <c r="BN291" s="824"/>
      <c r="BO291" s="823">
        <f>BO83+BO129+BO175+BO221+BO267</f>
        <v>0</v>
      </c>
      <c r="BP291" s="824"/>
      <c r="BQ291" s="823">
        <f>BQ83+BQ129+BQ175+BQ221+BQ267</f>
        <v>0</v>
      </c>
      <c r="BR291" s="824"/>
      <c r="BS291" s="823">
        <f>BS83+BS129+BS175+BS221+BS267</f>
        <v>0</v>
      </c>
      <c r="BT291" s="824"/>
      <c r="BU291" s="375">
        <f>SUM(BK291:BT291)</f>
        <v>0</v>
      </c>
      <c r="BV291" s="375">
        <f>S291+AD291+AO291+AZ291+BK291</f>
        <v>0</v>
      </c>
      <c r="BW291" s="375">
        <f t="shared" ref="BW291:BZ292" si="366">T291+AE291+AP291+BA291+BL291</f>
        <v>0</v>
      </c>
      <c r="BX291" s="375">
        <f t="shared" si="366"/>
        <v>0</v>
      </c>
      <c r="BY291" s="375">
        <f t="shared" si="366"/>
        <v>0</v>
      </c>
      <c r="BZ291" s="375">
        <f t="shared" si="366"/>
        <v>0</v>
      </c>
      <c r="CA291" s="375">
        <f t="shared" si="355"/>
        <v>0</v>
      </c>
      <c r="CB291" s="143"/>
    </row>
    <row r="292" spans="1:80" s="51" customFormat="1" ht="15" customHeight="1">
      <c r="A292" s="78"/>
      <c r="B292" s="78"/>
      <c r="C292" s="846" t="s">
        <v>381</v>
      </c>
      <c r="D292" s="846"/>
      <c r="E292" s="846"/>
      <c r="F292" s="846"/>
      <c r="G292" s="846"/>
      <c r="H292" s="846"/>
      <c r="I292" s="846"/>
      <c r="J292" s="846"/>
      <c r="K292" s="846"/>
      <c r="L292" s="846"/>
      <c r="M292" s="846"/>
      <c r="N292" s="846"/>
      <c r="O292" s="846"/>
      <c r="P292" s="846"/>
      <c r="Q292" s="846"/>
      <c r="R292" s="846"/>
      <c r="S292" s="823">
        <f>S106+S152+S198+S244+S290</f>
        <v>0</v>
      </c>
      <c r="T292" s="824"/>
      <c r="U292" s="823">
        <f>U106+U152+U198+U244+U290</f>
        <v>0</v>
      </c>
      <c r="V292" s="824"/>
      <c r="W292" s="823">
        <f>W106+W152+W198+W244+W290</f>
        <v>0</v>
      </c>
      <c r="X292" s="824"/>
      <c r="Y292" s="823">
        <f>Y106+Y152+Y198+Y244+Y290</f>
        <v>0</v>
      </c>
      <c r="Z292" s="824"/>
      <c r="AA292" s="823">
        <f>AA106+AA152+AA198+AA244+AA290</f>
        <v>0</v>
      </c>
      <c r="AB292" s="824"/>
      <c r="AC292" s="375">
        <f>SUM(S292:AB292)</f>
        <v>0</v>
      </c>
      <c r="AD292" s="823">
        <f>AD84+AD130+AD176+AD222+AD268</f>
        <v>0</v>
      </c>
      <c r="AE292" s="824"/>
      <c r="AF292" s="823">
        <f>AF84+AF130+AF176+AF222+AF268</f>
        <v>0</v>
      </c>
      <c r="AG292" s="824"/>
      <c r="AH292" s="823">
        <f>AH84+AH130+AH176+AH222+AH268</f>
        <v>0</v>
      </c>
      <c r="AI292" s="824"/>
      <c r="AJ292" s="823">
        <f>AJ84+AJ130+AJ176+AJ222+AJ268</f>
        <v>0</v>
      </c>
      <c r="AK292" s="824"/>
      <c r="AL292" s="823">
        <f>AL84+AL130+AL176+AL222+AL268</f>
        <v>0</v>
      </c>
      <c r="AM292" s="824"/>
      <c r="AN292" s="375">
        <f>SUM(AD292:AM292)</f>
        <v>0</v>
      </c>
      <c r="AO292" s="823">
        <f>AO106+AO152+AO198+AO244+AO290</f>
        <v>0</v>
      </c>
      <c r="AP292" s="824"/>
      <c r="AQ292" s="823">
        <f>AQ106+AQ152+AQ198+AQ244+AQ290</f>
        <v>0</v>
      </c>
      <c r="AR292" s="824"/>
      <c r="AS292" s="823">
        <f>AS106+AS152+AS198+AS244+AS290</f>
        <v>0</v>
      </c>
      <c r="AT292" s="824"/>
      <c r="AU292" s="823">
        <f>AU106+AU152+AU198+AU244+AU290</f>
        <v>0</v>
      </c>
      <c r="AV292" s="824"/>
      <c r="AW292" s="823">
        <f>AW106+AW152+AW198+AW244+AW290</f>
        <v>0</v>
      </c>
      <c r="AX292" s="824"/>
      <c r="AY292" s="375">
        <f>SUM(AO292:AX292)</f>
        <v>0</v>
      </c>
      <c r="AZ292" s="823">
        <f>AZ106+AZ152+AZ198+AZ244+AZ290</f>
        <v>0</v>
      </c>
      <c r="BA292" s="824"/>
      <c r="BB292" s="823">
        <f>BB106+BB152+BB198+BB244+BB290</f>
        <v>0</v>
      </c>
      <c r="BC292" s="824"/>
      <c r="BD292" s="823">
        <f>BD106+BD152+BD198+BD244+BD290</f>
        <v>0</v>
      </c>
      <c r="BE292" s="824"/>
      <c r="BF292" s="823">
        <f>BF106+BF152+BF198+BF244+BF290</f>
        <v>0</v>
      </c>
      <c r="BG292" s="824"/>
      <c r="BH292" s="823">
        <f>BH106+BH152+BH198+BH244+BH290</f>
        <v>0</v>
      </c>
      <c r="BI292" s="824"/>
      <c r="BJ292" s="375">
        <f>SUM(AZ292:BI292)</f>
        <v>0</v>
      </c>
      <c r="BK292" s="823">
        <f>BK106+BK152+BK198+BK244+BK290</f>
        <v>0</v>
      </c>
      <c r="BL292" s="824"/>
      <c r="BM292" s="823">
        <f>BM106+BM152+BM198+BM244+BM290</f>
        <v>0</v>
      </c>
      <c r="BN292" s="824"/>
      <c r="BO292" s="823">
        <f>BO106+BO152+BO198+BO244+BO290</f>
        <v>0</v>
      </c>
      <c r="BP292" s="824"/>
      <c r="BQ292" s="823">
        <f>BQ106+BQ152+BQ198+BQ244+BQ290</f>
        <v>0</v>
      </c>
      <c r="BR292" s="824"/>
      <c r="BS292" s="823">
        <f>BS106+BS152+BS198+BS244+BS290</f>
        <v>0</v>
      </c>
      <c r="BT292" s="824"/>
      <c r="BU292" s="375">
        <f>SUM(BK292:BT292)</f>
        <v>0</v>
      </c>
      <c r="BV292" s="375">
        <f>S292+AD292+AO292+AZ292+BK292</f>
        <v>0</v>
      </c>
      <c r="BW292" s="375">
        <f t="shared" si="366"/>
        <v>0</v>
      </c>
      <c r="BX292" s="375">
        <f t="shared" si="366"/>
        <v>0</v>
      </c>
      <c r="BY292" s="375">
        <f t="shared" si="366"/>
        <v>0</v>
      </c>
      <c r="BZ292" s="375">
        <f t="shared" si="366"/>
        <v>0</v>
      </c>
      <c r="CA292" s="375">
        <f t="shared" si="355"/>
        <v>0</v>
      </c>
      <c r="CB292" s="143"/>
    </row>
    <row r="293" spans="1:80" s="51" customFormat="1" ht="15" customHeight="1">
      <c r="A293" s="78"/>
      <c r="B293" s="78"/>
      <c r="C293" s="586" t="s">
        <v>294</v>
      </c>
      <c r="D293" s="587"/>
      <c r="E293" s="587"/>
      <c r="F293" s="587"/>
      <c r="G293" s="587"/>
      <c r="H293" s="587"/>
      <c r="I293" s="587"/>
      <c r="J293" s="587"/>
      <c r="K293" s="587"/>
      <c r="L293" s="587"/>
      <c r="M293" s="587"/>
      <c r="N293" s="587"/>
      <c r="O293" s="587"/>
      <c r="P293" s="587"/>
      <c r="Q293" s="587"/>
      <c r="R293" s="588"/>
      <c r="S293" s="643">
        <f>S291+S292</f>
        <v>0</v>
      </c>
      <c r="T293" s="816"/>
      <c r="U293" s="643">
        <f t="shared" ref="U293" si="367">U291+U292</f>
        <v>0</v>
      </c>
      <c r="V293" s="816"/>
      <c r="W293" s="643">
        <f t="shared" ref="W293" si="368">W291+W292</f>
        <v>0</v>
      </c>
      <c r="X293" s="816"/>
      <c r="Y293" s="643">
        <f t="shared" ref="Y293" si="369">Y291+Y292</f>
        <v>0</v>
      </c>
      <c r="Z293" s="816"/>
      <c r="AA293" s="643">
        <f t="shared" ref="AA293" si="370">AA291+AA292</f>
        <v>0</v>
      </c>
      <c r="AB293" s="816"/>
      <c r="AC293" s="161">
        <f>SUM(S293:AB293)</f>
        <v>0</v>
      </c>
      <c r="AD293" s="643">
        <f>AD291+AD292</f>
        <v>0</v>
      </c>
      <c r="AE293" s="816"/>
      <c r="AF293" s="643">
        <f t="shared" ref="AF293" si="371">AF291+AF292</f>
        <v>0</v>
      </c>
      <c r="AG293" s="816"/>
      <c r="AH293" s="643">
        <f t="shared" ref="AH293" si="372">AH291+AH292</f>
        <v>0</v>
      </c>
      <c r="AI293" s="816"/>
      <c r="AJ293" s="643">
        <f t="shared" ref="AJ293" si="373">AJ291+AJ292</f>
        <v>0</v>
      </c>
      <c r="AK293" s="816"/>
      <c r="AL293" s="643">
        <f t="shared" ref="AL293" si="374">AL291+AL292</f>
        <v>0</v>
      </c>
      <c r="AM293" s="816"/>
      <c r="AN293" s="161">
        <f>SUM(AD293:AM293)</f>
        <v>0</v>
      </c>
      <c r="AO293" s="643">
        <f>AO291+AO292</f>
        <v>0</v>
      </c>
      <c r="AP293" s="816"/>
      <c r="AQ293" s="643">
        <f t="shared" ref="AQ293" si="375">AQ291+AQ292</f>
        <v>0</v>
      </c>
      <c r="AR293" s="816"/>
      <c r="AS293" s="643">
        <f t="shared" ref="AS293" si="376">AS291+AS292</f>
        <v>0</v>
      </c>
      <c r="AT293" s="816"/>
      <c r="AU293" s="643">
        <f t="shared" ref="AU293" si="377">AU291+AU292</f>
        <v>0</v>
      </c>
      <c r="AV293" s="816"/>
      <c r="AW293" s="643">
        <f t="shared" ref="AW293" si="378">AW291+AW292</f>
        <v>0</v>
      </c>
      <c r="AX293" s="816"/>
      <c r="AY293" s="161">
        <f>SUM(AO293:AX293)</f>
        <v>0</v>
      </c>
      <c r="AZ293" s="643">
        <f>AZ291+AZ292</f>
        <v>0</v>
      </c>
      <c r="BA293" s="816"/>
      <c r="BB293" s="643">
        <f t="shared" ref="BB293" si="379">BB291+BB292</f>
        <v>0</v>
      </c>
      <c r="BC293" s="816"/>
      <c r="BD293" s="643">
        <f t="shared" ref="BD293" si="380">BD291+BD292</f>
        <v>0</v>
      </c>
      <c r="BE293" s="816"/>
      <c r="BF293" s="643">
        <f t="shared" ref="BF293" si="381">BF291+BF292</f>
        <v>0</v>
      </c>
      <c r="BG293" s="816"/>
      <c r="BH293" s="643">
        <f t="shared" ref="BH293" si="382">BH291+BH292</f>
        <v>0</v>
      </c>
      <c r="BI293" s="816"/>
      <c r="BJ293" s="161">
        <f>SUM(AZ293:BI293)</f>
        <v>0</v>
      </c>
      <c r="BK293" s="643">
        <f>BK291+BK292</f>
        <v>0</v>
      </c>
      <c r="BL293" s="816"/>
      <c r="BM293" s="643">
        <f t="shared" ref="BM293" si="383">BM291+BM292</f>
        <v>0</v>
      </c>
      <c r="BN293" s="816"/>
      <c r="BO293" s="643">
        <f t="shared" ref="BO293" si="384">BO291+BO292</f>
        <v>0</v>
      </c>
      <c r="BP293" s="816"/>
      <c r="BQ293" s="643">
        <f t="shared" ref="BQ293" si="385">BQ291+BQ292</f>
        <v>0</v>
      </c>
      <c r="BR293" s="816"/>
      <c r="BS293" s="643">
        <f t="shared" ref="BS293" si="386">BS291+BS292</f>
        <v>0</v>
      </c>
      <c r="BT293" s="816"/>
      <c r="BU293" s="161">
        <f>SUM(BK293:BT293)</f>
        <v>0</v>
      </c>
      <c r="BV293" s="161">
        <f>BV291+BV292</f>
        <v>0</v>
      </c>
      <c r="BW293" s="161">
        <f t="shared" ref="BW293:BZ293" si="387">BW291+BW292</f>
        <v>0</v>
      </c>
      <c r="BX293" s="161">
        <f t="shared" si="387"/>
        <v>0</v>
      </c>
      <c r="BY293" s="161">
        <f t="shared" si="387"/>
        <v>0</v>
      </c>
      <c r="BZ293" s="161">
        <f t="shared" si="387"/>
        <v>0</v>
      </c>
      <c r="CA293" s="161">
        <f t="shared" si="355"/>
        <v>0</v>
      </c>
      <c r="CB293" s="143"/>
    </row>
    <row r="294" spans="1:80" ht="15" customHeight="1">
      <c r="A294" s="78">
        <v>3000</v>
      </c>
      <c r="B294" s="78"/>
      <c r="C294" s="589" t="s">
        <v>306</v>
      </c>
      <c r="D294" s="590"/>
      <c r="E294" s="590"/>
      <c r="F294" s="590"/>
      <c r="G294" s="590"/>
      <c r="H294" s="590"/>
      <c r="I294" s="590"/>
      <c r="J294" s="590"/>
      <c r="K294" s="590"/>
      <c r="L294" s="590"/>
      <c r="M294" s="590"/>
      <c r="N294" s="590"/>
      <c r="O294" s="590"/>
      <c r="P294" s="590"/>
      <c r="Q294" s="590"/>
      <c r="R294" s="591"/>
      <c r="S294" s="171"/>
      <c r="T294" s="139"/>
      <c r="U294" s="171"/>
      <c r="V294" s="139"/>
      <c r="W294" s="171"/>
      <c r="X294" s="139"/>
      <c r="Y294" s="171"/>
      <c r="Z294" s="139"/>
      <c r="AA294" s="171"/>
      <c r="AB294" s="139"/>
      <c r="AC294" s="140"/>
      <c r="AD294" s="171"/>
      <c r="AE294" s="139"/>
      <c r="AF294" s="171"/>
      <c r="AG294" s="139"/>
      <c r="AH294" s="171"/>
      <c r="AI294" s="139"/>
      <c r="AJ294" s="171"/>
      <c r="AK294" s="139"/>
      <c r="AL294" s="171"/>
      <c r="AM294" s="139"/>
      <c r="AN294" s="140"/>
      <c r="AO294" s="171"/>
      <c r="AP294" s="139"/>
      <c r="AQ294" s="171"/>
      <c r="AR294" s="139"/>
      <c r="AS294" s="171"/>
      <c r="AT294" s="139"/>
      <c r="AU294" s="171"/>
      <c r="AV294" s="139"/>
      <c r="AW294" s="171"/>
      <c r="AX294" s="139"/>
      <c r="AY294" s="140"/>
      <c r="AZ294" s="171"/>
      <c r="BA294" s="139"/>
      <c r="BB294" s="171"/>
      <c r="BC294" s="139"/>
      <c r="BD294" s="171"/>
      <c r="BE294" s="139"/>
      <c r="BF294" s="171"/>
      <c r="BG294" s="139"/>
      <c r="BH294" s="171"/>
      <c r="BI294" s="139"/>
      <c r="BJ294" s="140"/>
      <c r="BK294" s="171"/>
      <c r="BL294" s="139"/>
      <c r="BM294" s="171"/>
      <c r="BN294" s="139"/>
      <c r="BO294" s="171"/>
      <c r="BP294" s="139"/>
      <c r="BQ294" s="171"/>
      <c r="BR294" s="139"/>
      <c r="BS294" s="171"/>
      <c r="BT294" s="139"/>
      <c r="BU294" s="140"/>
      <c r="BV294" s="376"/>
      <c r="BW294" s="376"/>
      <c r="BX294" s="376"/>
      <c r="BY294" s="376"/>
      <c r="BZ294" s="376"/>
      <c r="CA294" s="328"/>
      <c r="CB294" s="143"/>
    </row>
    <row r="295" spans="1:80" ht="15" customHeight="1">
      <c r="C295" s="697" t="s">
        <v>48</v>
      </c>
      <c r="D295" s="632"/>
      <c r="E295" s="633"/>
      <c r="F295" s="633"/>
      <c r="G295" s="633"/>
      <c r="H295" s="633"/>
      <c r="I295" s="633"/>
      <c r="J295" s="633"/>
      <c r="K295" s="633"/>
      <c r="L295" s="633"/>
      <c r="M295" s="633"/>
      <c r="N295" s="633"/>
      <c r="O295" s="633"/>
      <c r="P295" s="633"/>
      <c r="Q295" s="633"/>
      <c r="R295" s="666"/>
      <c r="S295" s="609">
        <v>0</v>
      </c>
      <c r="T295" s="610"/>
      <c r="U295" s="609">
        <v>0</v>
      </c>
      <c r="V295" s="610"/>
      <c r="W295" s="609">
        <v>0</v>
      </c>
      <c r="X295" s="610"/>
      <c r="Y295" s="609">
        <v>0</v>
      </c>
      <c r="Z295" s="610"/>
      <c r="AA295" s="609">
        <v>0</v>
      </c>
      <c r="AB295" s="610"/>
      <c r="AC295" s="127">
        <f>SUM(S295+U295+W295+Y295+AA295)</f>
        <v>0</v>
      </c>
      <c r="AD295" s="798">
        <v>0</v>
      </c>
      <c r="AE295" s="799"/>
      <c r="AF295" s="798">
        <v>0</v>
      </c>
      <c r="AG295" s="799"/>
      <c r="AH295" s="798">
        <v>0</v>
      </c>
      <c r="AI295" s="799"/>
      <c r="AJ295" s="798">
        <v>0</v>
      </c>
      <c r="AK295" s="799"/>
      <c r="AL295" s="798">
        <v>0</v>
      </c>
      <c r="AM295" s="799"/>
      <c r="AN295" s="293">
        <f>SUM(AD295+AF295+AH295+AJ295+AL295)</f>
        <v>0</v>
      </c>
      <c r="AO295" s="814">
        <v>0</v>
      </c>
      <c r="AP295" s="815"/>
      <c r="AQ295" s="814">
        <v>0</v>
      </c>
      <c r="AR295" s="815"/>
      <c r="AS295" s="814">
        <v>0</v>
      </c>
      <c r="AT295" s="815"/>
      <c r="AU295" s="814">
        <v>0</v>
      </c>
      <c r="AV295" s="815"/>
      <c r="AW295" s="814">
        <v>0</v>
      </c>
      <c r="AX295" s="815"/>
      <c r="AY295" s="296">
        <f>SUM(AO295+AQ295+AS295+AU295+AW295)</f>
        <v>0</v>
      </c>
      <c r="AZ295" s="783">
        <v>0</v>
      </c>
      <c r="BA295" s="784"/>
      <c r="BB295" s="783">
        <v>0</v>
      </c>
      <c r="BC295" s="784"/>
      <c r="BD295" s="783">
        <v>0</v>
      </c>
      <c r="BE295" s="784"/>
      <c r="BF295" s="783">
        <v>0</v>
      </c>
      <c r="BG295" s="784"/>
      <c r="BH295" s="783">
        <v>0</v>
      </c>
      <c r="BI295" s="784"/>
      <c r="BJ295" s="299">
        <f>SUM(AZ295+BB295+BD295+BF295+BH295)</f>
        <v>0</v>
      </c>
      <c r="BK295" s="825">
        <v>0</v>
      </c>
      <c r="BL295" s="826"/>
      <c r="BM295" s="825">
        <v>0</v>
      </c>
      <c r="BN295" s="826"/>
      <c r="BO295" s="825">
        <v>0</v>
      </c>
      <c r="BP295" s="826"/>
      <c r="BQ295" s="825">
        <v>0</v>
      </c>
      <c r="BR295" s="826"/>
      <c r="BS295" s="825">
        <v>0</v>
      </c>
      <c r="BT295" s="826"/>
      <c r="BU295" s="302">
        <f>SUM(BK295+BM295+BO295+BQ295+BS295)</f>
        <v>0</v>
      </c>
      <c r="BV295" s="320">
        <f>S295+AD295+AO295+AZ295+BK295</f>
        <v>0</v>
      </c>
      <c r="BW295" s="320">
        <f>U295+AF295+AQ295+BB295+BM295</f>
        <v>0</v>
      </c>
      <c r="BX295" s="320">
        <f>W295+AH295+AS295+BD295+BO295</f>
        <v>0</v>
      </c>
      <c r="BY295" s="320">
        <f>Y295+AJ295+AU295+BF295+BQ295</f>
        <v>0</v>
      </c>
      <c r="BZ295" s="320">
        <f>AA295+AL295+AW295+BH295+BS295</f>
        <v>0</v>
      </c>
      <c r="CA295" s="321">
        <f t="shared" ref="CA295:CA300" si="388">SUM(BV295:BZ295)</f>
        <v>0</v>
      </c>
      <c r="CB295" s="143"/>
    </row>
    <row r="296" spans="1:80" ht="15" customHeight="1">
      <c r="C296" s="697" t="s">
        <v>48</v>
      </c>
      <c r="D296" s="632"/>
      <c r="E296" s="633"/>
      <c r="F296" s="633"/>
      <c r="G296" s="633"/>
      <c r="H296" s="633"/>
      <c r="I296" s="633"/>
      <c r="J296" s="633"/>
      <c r="K296" s="633"/>
      <c r="L296" s="633"/>
      <c r="M296" s="633"/>
      <c r="N296" s="633"/>
      <c r="O296" s="633"/>
      <c r="P296" s="633"/>
      <c r="Q296" s="633"/>
      <c r="R296" s="666"/>
      <c r="S296" s="609">
        <v>0</v>
      </c>
      <c r="T296" s="610"/>
      <c r="U296" s="609">
        <v>0</v>
      </c>
      <c r="V296" s="610"/>
      <c r="W296" s="609">
        <v>0</v>
      </c>
      <c r="X296" s="610"/>
      <c r="Y296" s="609">
        <v>0</v>
      </c>
      <c r="Z296" s="610"/>
      <c r="AA296" s="609">
        <v>0</v>
      </c>
      <c r="AB296" s="610"/>
      <c r="AC296" s="127">
        <f t="shared" ref="AC296:AC299" si="389">SUM(S296+U296+W296+Y296+AA296)</f>
        <v>0</v>
      </c>
      <c r="AD296" s="798">
        <v>0</v>
      </c>
      <c r="AE296" s="799"/>
      <c r="AF296" s="798">
        <v>0</v>
      </c>
      <c r="AG296" s="799"/>
      <c r="AH296" s="798">
        <v>0</v>
      </c>
      <c r="AI296" s="799"/>
      <c r="AJ296" s="798">
        <v>0</v>
      </c>
      <c r="AK296" s="799"/>
      <c r="AL296" s="798">
        <v>0</v>
      </c>
      <c r="AM296" s="799"/>
      <c r="AN296" s="293">
        <f>SUM(AD296+AF296+AH296+AJ296+AL296)</f>
        <v>0</v>
      </c>
      <c r="AO296" s="814">
        <v>0</v>
      </c>
      <c r="AP296" s="815"/>
      <c r="AQ296" s="814">
        <v>0</v>
      </c>
      <c r="AR296" s="815"/>
      <c r="AS296" s="814">
        <v>0</v>
      </c>
      <c r="AT296" s="815"/>
      <c r="AU296" s="814">
        <v>0</v>
      </c>
      <c r="AV296" s="815"/>
      <c r="AW296" s="814">
        <v>0</v>
      </c>
      <c r="AX296" s="815"/>
      <c r="AY296" s="296">
        <f t="shared" ref="AY296:AY299" si="390">SUM(AO296+AQ296+AS296+AU296+AW296)</f>
        <v>0</v>
      </c>
      <c r="AZ296" s="783">
        <v>0</v>
      </c>
      <c r="BA296" s="784"/>
      <c r="BB296" s="783">
        <v>0</v>
      </c>
      <c r="BC296" s="784"/>
      <c r="BD296" s="783">
        <v>0</v>
      </c>
      <c r="BE296" s="784"/>
      <c r="BF296" s="783">
        <v>0</v>
      </c>
      <c r="BG296" s="784"/>
      <c r="BH296" s="783">
        <v>0</v>
      </c>
      <c r="BI296" s="784"/>
      <c r="BJ296" s="299">
        <f t="shared" ref="BJ296:BJ299" si="391">SUM(AZ296+BB296+BD296+BF296+BH296)</f>
        <v>0</v>
      </c>
      <c r="BK296" s="825">
        <v>0</v>
      </c>
      <c r="BL296" s="826"/>
      <c r="BM296" s="825">
        <v>0</v>
      </c>
      <c r="BN296" s="826"/>
      <c r="BO296" s="825">
        <v>0</v>
      </c>
      <c r="BP296" s="826"/>
      <c r="BQ296" s="825">
        <v>0</v>
      </c>
      <c r="BR296" s="826"/>
      <c r="BS296" s="825">
        <v>0</v>
      </c>
      <c r="BT296" s="826"/>
      <c r="BU296" s="302">
        <f t="shared" ref="BU296:BU299" si="392">SUM(BK296+BM296+BO296+BQ296+BS296)</f>
        <v>0</v>
      </c>
      <c r="BV296" s="320">
        <f t="shared" ref="BV296:BV299" si="393">S296+AD296+AO296+AZ296+BK296</f>
        <v>0</v>
      </c>
      <c r="BW296" s="320">
        <f t="shared" ref="BW296:BW299" si="394">U296+AF296+AQ296+BB296+BM296</f>
        <v>0</v>
      </c>
      <c r="BX296" s="320">
        <f t="shared" ref="BX296:BX299" si="395">W296+AH296+AS296+BD296+BO296</f>
        <v>0</v>
      </c>
      <c r="BY296" s="320">
        <f t="shared" ref="BY296:BY299" si="396">Y296+AJ296+AU296+BF296+BQ296</f>
        <v>0</v>
      </c>
      <c r="BZ296" s="320">
        <f t="shared" ref="BZ296:BZ299" si="397">AA296+AL296+AW296+BH296+BS296</f>
        <v>0</v>
      </c>
      <c r="CA296" s="321">
        <f t="shared" si="388"/>
        <v>0</v>
      </c>
      <c r="CB296" s="143"/>
    </row>
    <row r="297" spans="1:80" ht="15" customHeight="1">
      <c r="C297" s="611" t="s">
        <v>48</v>
      </c>
      <c r="D297" s="584"/>
      <c r="E297" s="633"/>
      <c r="F297" s="633"/>
      <c r="G297" s="633"/>
      <c r="H297" s="633"/>
      <c r="I297" s="633"/>
      <c r="J297" s="633"/>
      <c r="K297" s="633"/>
      <c r="L297" s="633"/>
      <c r="M297" s="633"/>
      <c r="N297" s="633"/>
      <c r="O297" s="633"/>
      <c r="P297" s="633"/>
      <c r="Q297" s="633"/>
      <c r="R297" s="666"/>
      <c r="S297" s="609">
        <v>0</v>
      </c>
      <c r="T297" s="610"/>
      <c r="U297" s="609">
        <v>0</v>
      </c>
      <c r="V297" s="610"/>
      <c r="W297" s="609">
        <v>0</v>
      </c>
      <c r="X297" s="610"/>
      <c r="Y297" s="609">
        <v>0</v>
      </c>
      <c r="Z297" s="610"/>
      <c r="AA297" s="609">
        <v>0</v>
      </c>
      <c r="AB297" s="610"/>
      <c r="AC297" s="127">
        <f t="shared" si="389"/>
        <v>0</v>
      </c>
      <c r="AD297" s="798">
        <v>0</v>
      </c>
      <c r="AE297" s="799"/>
      <c r="AF297" s="798">
        <v>0</v>
      </c>
      <c r="AG297" s="799"/>
      <c r="AH297" s="798">
        <v>0</v>
      </c>
      <c r="AI297" s="799"/>
      <c r="AJ297" s="798">
        <v>0</v>
      </c>
      <c r="AK297" s="799"/>
      <c r="AL297" s="798">
        <v>0</v>
      </c>
      <c r="AM297" s="799"/>
      <c r="AN297" s="293">
        <f t="shared" ref="AN297:AN299" si="398">SUM(AD297+AF297+AH297+AJ297+AL297)</f>
        <v>0</v>
      </c>
      <c r="AO297" s="814">
        <v>0</v>
      </c>
      <c r="AP297" s="815"/>
      <c r="AQ297" s="814">
        <v>0</v>
      </c>
      <c r="AR297" s="815"/>
      <c r="AS297" s="814">
        <v>0</v>
      </c>
      <c r="AT297" s="815"/>
      <c r="AU297" s="814">
        <v>0</v>
      </c>
      <c r="AV297" s="815"/>
      <c r="AW297" s="814">
        <v>0</v>
      </c>
      <c r="AX297" s="815"/>
      <c r="AY297" s="296">
        <f t="shared" si="390"/>
        <v>0</v>
      </c>
      <c r="AZ297" s="783">
        <v>0</v>
      </c>
      <c r="BA297" s="784"/>
      <c r="BB297" s="783">
        <v>0</v>
      </c>
      <c r="BC297" s="784"/>
      <c r="BD297" s="783">
        <v>0</v>
      </c>
      <c r="BE297" s="784"/>
      <c r="BF297" s="783">
        <v>0</v>
      </c>
      <c r="BG297" s="784"/>
      <c r="BH297" s="783">
        <v>0</v>
      </c>
      <c r="BI297" s="784"/>
      <c r="BJ297" s="299">
        <f t="shared" si="391"/>
        <v>0</v>
      </c>
      <c r="BK297" s="825">
        <v>0</v>
      </c>
      <c r="BL297" s="826"/>
      <c r="BM297" s="825">
        <v>0</v>
      </c>
      <c r="BN297" s="826"/>
      <c r="BO297" s="825">
        <v>0</v>
      </c>
      <c r="BP297" s="826"/>
      <c r="BQ297" s="825">
        <v>0</v>
      </c>
      <c r="BR297" s="826"/>
      <c r="BS297" s="825">
        <v>0</v>
      </c>
      <c r="BT297" s="826"/>
      <c r="BU297" s="302">
        <f t="shared" si="392"/>
        <v>0</v>
      </c>
      <c r="BV297" s="320">
        <f t="shared" si="393"/>
        <v>0</v>
      </c>
      <c r="BW297" s="320">
        <f t="shared" si="394"/>
        <v>0</v>
      </c>
      <c r="BX297" s="320">
        <f t="shared" si="395"/>
        <v>0</v>
      </c>
      <c r="BY297" s="320">
        <f t="shared" si="396"/>
        <v>0</v>
      </c>
      <c r="BZ297" s="320">
        <f t="shared" si="397"/>
        <v>0</v>
      </c>
      <c r="CA297" s="321">
        <f t="shared" si="388"/>
        <v>0</v>
      </c>
      <c r="CB297" s="143"/>
    </row>
    <row r="298" spans="1:80" ht="15" customHeight="1">
      <c r="C298" s="611" t="s">
        <v>48</v>
      </c>
      <c r="D298" s="584"/>
      <c r="E298" s="633"/>
      <c r="F298" s="633"/>
      <c r="G298" s="633"/>
      <c r="H298" s="633"/>
      <c r="I298" s="633"/>
      <c r="J298" s="633"/>
      <c r="K298" s="633"/>
      <c r="L298" s="633"/>
      <c r="M298" s="633"/>
      <c r="N298" s="633"/>
      <c r="O298" s="633"/>
      <c r="P298" s="633"/>
      <c r="Q298" s="633"/>
      <c r="R298" s="666"/>
      <c r="S298" s="609">
        <v>0</v>
      </c>
      <c r="T298" s="610"/>
      <c r="U298" s="609">
        <v>0</v>
      </c>
      <c r="V298" s="610"/>
      <c r="W298" s="609">
        <v>0</v>
      </c>
      <c r="X298" s="610"/>
      <c r="Y298" s="609">
        <v>0</v>
      </c>
      <c r="Z298" s="610"/>
      <c r="AA298" s="609">
        <v>0</v>
      </c>
      <c r="AB298" s="610"/>
      <c r="AC298" s="127">
        <f t="shared" si="389"/>
        <v>0</v>
      </c>
      <c r="AD298" s="798">
        <v>0</v>
      </c>
      <c r="AE298" s="799"/>
      <c r="AF298" s="798">
        <v>0</v>
      </c>
      <c r="AG298" s="799"/>
      <c r="AH298" s="798">
        <v>0</v>
      </c>
      <c r="AI298" s="799"/>
      <c r="AJ298" s="798">
        <v>0</v>
      </c>
      <c r="AK298" s="799"/>
      <c r="AL298" s="798">
        <v>0</v>
      </c>
      <c r="AM298" s="799"/>
      <c r="AN298" s="293">
        <f t="shared" si="398"/>
        <v>0</v>
      </c>
      <c r="AO298" s="814">
        <v>0</v>
      </c>
      <c r="AP298" s="815"/>
      <c r="AQ298" s="814">
        <v>0</v>
      </c>
      <c r="AR298" s="815"/>
      <c r="AS298" s="814">
        <v>0</v>
      </c>
      <c r="AT298" s="815"/>
      <c r="AU298" s="814">
        <v>0</v>
      </c>
      <c r="AV298" s="815"/>
      <c r="AW298" s="814">
        <v>0</v>
      </c>
      <c r="AX298" s="815"/>
      <c r="AY298" s="296">
        <f t="shared" si="390"/>
        <v>0</v>
      </c>
      <c r="AZ298" s="783">
        <v>0</v>
      </c>
      <c r="BA298" s="784"/>
      <c r="BB298" s="783">
        <v>0</v>
      </c>
      <c r="BC298" s="784"/>
      <c r="BD298" s="783">
        <v>0</v>
      </c>
      <c r="BE298" s="784"/>
      <c r="BF298" s="783">
        <v>0</v>
      </c>
      <c r="BG298" s="784"/>
      <c r="BH298" s="783">
        <v>0</v>
      </c>
      <c r="BI298" s="784"/>
      <c r="BJ298" s="299">
        <f t="shared" si="391"/>
        <v>0</v>
      </c>
      <c r="BK298" s="825">
        <v>0</v>
      </c>
      <c r="BL298" s="826"/>
      <c r="BM298" s="825">
        <v>0</v>
      </c>
      <c r="BN298" s="826"/>
      <c r="BO298" s="825">
        <v>0</v>
      </c>
      <c r="BP298" s="826"/>
      <c r="BQ298" s="825">
        <v>0</v>
      </c>
      <c r="BR298" s="826"/>
      <c r="BS298" s="825">
        <v>0</v>
      </c>
      <c r="BT298" s="826"/>
      <c r="BU298" s="302">
        <f t="shared" si="392"/>
        <v>0</v>
      </c>
      <c r="BV298" s="320">
        <f t="shared" si="393"/>
        <v>0</v>
      </c>
      <c r="BW298" s="320">
        <f t="shared" si="394"/>
        <v>0</v>
      </c>
      <c r="BX298" s="320">
        <f t="shared" si="395"/>
        <v>0</v>
      </c>
      <c r="BY298" s="320">
        <f t="shared" si="396"/>
        <v>0</v>
      </c>
      <c r="BZ298" s="320">
        <f t="shared" si="397"/>
        <v>0</v>
      </c>
      <c r="CA298" s="321">
        <f t="shared" si="388"/>
        <v>0</v>
      </c>
      <c r="CB298" s="143"/>
    </row>
    <row r="299" spans="1:80" ht="15" customHeight="1">
      <c r="C299" s="611" t="s">
        <v>48</v>
      </c>
      <c r="D299" s="584"/>
      <c r="E299" s="633"/>
      <c r="F299" s="633"/>
      <c r="G299" s="633"/>
      <c r="H299" s="633"/>
      <c r="I299" s="633"/>
      <c r="J299" s="633"/>
      <c r="K299" s="633"/>
      <c r="L299" s="633"/>
      <c r="M299" s="633"/>
      <c r="N299" s="633"/>
      <c r="O299" s="633"/>
      <c r="P299" s="633"/>
      <c r="Q299" s="633"/>
      <c r="R299" s="666"/>
      <c r="S299" s="609">
        <v>0</v>
      </c>
      <c r="T299" s="610"/>
      <c r="U299" s="609">
        <v>0</v>
      </c>
      <c r="V299" s="610"/>
      <c r="W299" s="609">
        <v>0</v>
      </c>
      <c r="X299" s="610"/>
      <c r="Y299" s="609">
        <v>0</v>
      </c>
      <c r="Z299" s="610"/>
      <c r="AA299" s="609">
        <v>0</v>
      </c>
      <c r="AB299" s="610"/>
      <c r="AC299" s="127">
        <f t="shared" si="389"/>
        <v>0</v>
      </c>
      <c r="AD299" s="798">
        <v>0</v>
      </c>
      <c r="AE299" s="799"/>
      <c r="AF299" s="798">
        <v>0</v>
      </c>
      <c r="AG299" s="799"/>
      <c r="AH299" s="798">
        <v>0</v>
      </c>
      <c r="AI299" s="799"/>
      <c r="AJ299" s="798">
        <v>0</v>
      </c>
      <c r="AK299" s="799"/>
      <c r="AL299" s="798">
        <v>0</v>
      </c>
      <c r="AM299" s="799"/>
      <c r="AN299" s="293">
        <f t="shared" si="398"/>
        <v>0</v>
      </c>
      <c r="AO299" s="814">
        <v>0</v>
      </c>
      <c r="AP299" s="815"/>
      <c r="AQ299" s="814">
        <v>0</v>
      </c>
      <c r="AR299" s="815"/>
      <c r="AS299" s="814">
        <v>0</v>
      </c>
      <c r="AT299" s="815"/>
      <c r="AU299" s="814">
        <v>0</v>
      </c>
      <c r="AV299" s="815"/>
      <c r="AW299" s="814">
        <v>0</v>
      </c>
      <c r="AX299" s="815"/>
      <c r="AY299" s="296">
        <f t="shared" si="390"/>
        <v>0</v>
      </c>
      <c r="AZ299" s="783">
        <v>0</v>
      </c>
      <c r="BA299" s="784"/>
      <c r="BB299" s="783">
        <v>0</v>
      </c>
      <c r="BC299" s="784"/>
      <c r="BD299" s="783">
        <v>0</v>
      </c>
      <c r="BE299" s="784"/>
      <c r="BF299" s="783">
        <v>0</v>
      </c>
      <c r="BG299" s="784"/>
      <c r="BH299" s="783">
        <v>0</v>
      </c>
      <c r="BI299" s="784"/>
      <c r="BJ299" s="299">
        <f t="shared" si="391"/>
        <v>0</v>
      </c>
      <c r="BK299" s="825">
        <v>0</v>
      </c>
      <c r="BL299" s="826"/>
      <c r="BM299" s="825">
        <v>0</v>
      </c>
      <c r="BN299" s="826"/>
      <c r="BO299" s="825">
        <v>0</v>
      </c>
      <c r="BP299" s="826"/>
      <c r="BQ299" s="825">
        <v>0</v>
      </c>
      <c r="BR299" s="826"/>
      <c r="BS299" s="825">
        <v>0</v>
      </c>
      <c r="BT299" s="826"/>
      <c r="BU299" s="302">
        <f t="shared" si="392"/>
        <v>0</v>
      </c>
      <c r="BV299" s="320">
        <f t="shared" si="393"/>
        <v>0</v>
      </c>
      <c r="BW299" s="320">
        <f t="shared" si="394"/>
        <v>0</v>
      </c>
      <c r="BX299" s="320">
        <f t="shared" si="395"/>
        <v>0</v>
      </c>
      <c r="BY299" s="320">
        <f t="shared" si="396"/>
        <v>0</v>
      </c>
      <c r="BZ299" s="320">
        <f t="shared" si="397"/>
        <v>0</v>
      </c>
      <c r="CA299" s="321">
        <f t="shared" si="388"/>
        <v>0</v>
      </c>
      <c r="CB299" s="143"/>
    </row>
    <row r="300" spans="1:80" ht="15" customHeight="1">
      <c r="A300" s="695" t="s">
        <v>27</v>
      </c>
      <c r="C300" s="611"/>
      <c r="D300" s="633"/>
      <c r="E300" s="654"/>
      <c r="F300" s="654"/>
      <c r="G300" s="654"/>
      <c r="H300" s="654"/>
      <c r="I300" s="654"/>
      <c r="J300" s="654"/>
      <c r="K300" s="654"/>
      <c r="L300" s="654"/>
      <c r="M300" s="654"/>
      <c r="N300" s="839"/>
      <c r="O300" s="645" t="s">
        <v>4</v>
      </c>
      <c r="P300" s="702"/>
      <c r="Q300" s="702"/>
      <c r="R300" s="703"/>
      <c r="S300" s="614">
        <f>SUM(S295:S299)</f>
        <v>0</v>
      </c>
      <c r="T300" s="615"/>
      <c r="U300" s="614">
        <f>SUM(U295:U299)</f>
        <v>0</v>
      </c>
      <c r="V300" s="615"/>
      <c r="W300" s="681">
        <f>SUM(W295:W299)</f>
        <v>0</v>
      </c>
      <c r="X300" s="682"/>
      <c r="Y300" s="681">
        <f>SUM(Y295:Y299)</f>
        <v>0</v>
      </c>
      <c r="Z300" s="682"/>
      <c r="AA300" s="614">
        <f>SUM(AA295:AA299)</f>
        <v>0</v>
      </c>
      <c r="AB300" s="615"/>
      <c r="AC300" s="149">
        <f>SUM(S300:AB300)</f>
        <v>0</v>
      </c>
      <c r="AD300" s="614">
        <f>SUM(AD295:AD299)</f>
        <v>0</v>
      </c>
      <c r="AE300" s="859"/>
      <c r="AF300" s="614">
        <f>SUM(AF295:AF299)</f>
        <v>0</v>
      </c>
      <c r="AG300" s="859"/>
      <c r="AH300" s="681">
        <f>SUM(AH295:AH299)</f>
        <v>0</v>
      </c>
      <c r="AI300" s="682"/>
      <c r="AJ300" s="681">
        <f>SUM(AJ295:AJ299)</f>
        <v>0</v>
      </c>
      <c r="AK300" s="682"/>
      <c r="AL300" s="614">
        <f>SUM(AL295:AL299)</f>
        <v>0</v>
      </c>
      <c r="AM300" s="859"/>
      <c r="AN300" s="149">
        <f>SUM(AD300:AM300)</f>
        <v>0</v>
      </c>
      <c r="AO300" s="614">
        <f>SUM(AO295:AO299)</f>
        <v>0</v>
      </c>
      <c r="AP300" s="615"/>
      <c r="AQ300" s="614">
        <f>SUM(AQ295:AQ299)</f>
        <v>0</v>
      </c>
      <c r="AR300" s="615"/>
      <c r="AS300" s="681">
        <f>SUM(AS295:AS299)</f>
        <v>0</v>
      </c>
      <c r="AT300" s="682"/>
      <c r="AU300" s="681">
        <f>SUM(AU295:AU299)</f>
        <v>0</v>
      </c>
      <c r="AV300" s="682"/>
      <c r="AW300" s="614">
        <f>SUM(AW295:AW299)</f>
        <v>0</v>
      </c>
      <c r="AX300" s="615"/>
      <c r="AY300" s="149">
        <f>SUM(AO300:AX300)</f>
        <v>0</v>
      </c>
      <c r="AZ300" s="614">
        <f>SUM(AZ295:AZ299)</f>
        <v>0</v>
      </c>
      <c r="BA300" s="615"/>
      <c r="BB300" s="614">
        <f>SUM(BB295:BB299)</f>
        <v>0</v>
      </c>
      <c r="BC300" s="615"/>
      <c r="BD300" s="681">
        <f>SUM(BD295:BD299)</f>
        <v>0</v>
      </c>
      <c r="BE300" s="682"/>
      <c r="BF300" s="681">
        <f>SUM(BF295:BF299)</f>
        <v>0</v>
      </c>
      <c r="BG300" s="682"/>
      <c r="BH300" s="614">
        <f>SUM(BH295:BH299)</f>
        <v>0</v>
      </c>
      <c r="BI300" s="615"/>
      <c r="BJ300" s="149">
        <f>SUM(AZ300:BI300)</f>
        <v>0</v>
      </c>
      <c r="BK300" s="614">
        <f>SUM(BK295:BK299)</f>
        <v>0</v>
      </c>
      <c r="BL300" s="615"/>
      <c r="BM300" s="614">
        <f>SUM(BM295:BM299)</f>
        <v>0</v>
      </c>
      <c r="BN300" s="615"/>
      <c r="BO300" s="681">
        <f>SUM(BO295:BO299)</f>
        <v>0</v>
      </c>
      <c r="BP300" s="682"/>
      <c r="BQ300" s="681">
        <f>SUM(BQ295:BQ299)</f>
        <v>0</v>
      </c>
      <c r="BR300" s="682"/>
      <c r="BS300" s="614">
        <f>SUM(BS295:BS299)</f>
        <v>0</v>
      </c>
      <c r="BT300" s="615"/>
      <c r="BU300" s="149">
        <f>SUM(BK300:BT300)</f>
        <v>0</v>
      </c>
      <c r="BV300" s="323">
        <f t="shared" ref="BV300:BZ300" si="399">SUM(BV295:BV299)</f>
        <v>0</v>
      </c>
      <c r="BW300" s="323">
        <f t="shared" si="399"/>
        <v>0</v>
      </c>
      <c r="BX300" s="323">
        <f t="shared" si="399"/>
        <v>0</v>
      </c>
      <c r="BY300" s="323">
        <f t="shared" si="399"/>
        <v>0</v>
      </c>
      <c r="BZ300" s="323">
        <f t="shared" si="399"/>
        <v>0</v>
      </c>
      <c r="CA300" s="324">
        <f t="shared" si="388"/>
        <v>0</v>
      </c>
      <c r="CB300" s="143"/>
    </row>
    <row r="301" spans="1:80" s="51" customFormat="1" ht="15" customHeight="1">
      <c r="A301" s="696"/>
      <c r="B301" s="78"/>
      <c r="C301" s="665" t="s">
        <v>288</v>
      </c>
      <c r="D301" s="633"/>
      <c r="E301" s="633"/>
      <c r="F301" s="633"/>
      <c r="G301" s="633"/>
      <c r="H301" s="633"/>
      <c r="I301" s="633"/>
      <c r="J301" s="633"/>
      <c r="K301" s="633"/>
      <c r="L301" s="633"/>
      <c r="M301" s="633"/>
      <c r="N301" s="633"/>
      <c r="O301" s="633"/>
      <c r="P301" s="633"/>
      <c r="Q301" s="633"/>
      <c r="R301" s="666"/>
      <c r="S301" s="170"/>
      <c r="T301" s="139"/>
      <c r="U301" s="171"/>
      <c r="V301" s="139"/>
      <c r="W301" s="171"/>
      <c r="X301" s="139"/>
      <c r="Y301" s="171"/>
      <c r="Z301" s="139"/>
      <c r="AA301" s="171"/>
      <c r="AB301" s="139"/>
      <c r="AC301" s="140"/>
      <c r="AD301" s="170"/>
      <c r="AE301" s="139"/>
      <c r="AF301" s="171"/>
      <c r="AG301" s="139"/>
      <c r="AH301" s="171"/>
      <c r="AI301" s="139"/>
      <c r="AJ301" s="171"/>
      <c r="AK301" s="139"/>
      <c r="AL301" s="171"/>
      <c r="AM301" s="139"/>
      <c r="AN301" s="140"/>
      <c r="AO301" s="170"/>
      <c r="AP301" s="139"/>
      <c r="AQ301" s="171"/>
      <c r="AR301" s="139"/>
      <c r="AS301" s="171"/>
      <c r="AT301" s="139"/>
      <c r="AU301" s="171"/>
      <c r="AV301" s="139"/>
      <c r="AW301" s="171"/>
      <c r="AX301" s="139"/>
      <c r="AY301" s="140"/>
      <c r="AZ301" s="170"/>
      <c r="BA301" s="139"/>
      <c r="BB301" s="171"/>
      <c r="BC301" s="139"/>
      <c r="BD301" s="171"/>
      <c r="BE301" s="139"/>
      <c r="BF301" s="171"/>
      <c r="BG301" s="139"/>
      <c r="BH301" s="171"/>
      <c r="BI301" s="139"/>
      <c r="BJ301" s="140"/>
      <c r="BK301" s="170"/>
      <c r="BL301" s="139"/>
      <c r="BM301" s="171"/>
      <c r="BN301" s="139"/>
      <c r="BO301" s="171"/>
      <c r="BP301" s="139"/>
      <c r="BQ301" s="171"/>
      <c r="BR301" s="139"/>
      <c r="BS301" s="171"/>
      <c r="BT301" s="139"/>
      <c r="BU301" s="140"/>
      <c r="BV301" s="325"/>
      <c r="BW301" s="325"/>
      <c r="BX301" s="325"/>
      <c r="BY301" s="325"/>
      <c r="BZ301" s="325"/>
      <c r="CA301" s="377"/>
      <c r="CB301" s="143"/>
    </row>
    <row r="302" spans="1:80" s="51" customFormat="1" ht="15" customHeight="1">
      <c r="A302" s="78"/>
      <c r="B302" s="78">
        <v>1</v>
      </c>
      <c r="C302" s="583"/>
      <c r="D302" s="584"/>
      <c r="E302" s="633"/>
      <c r="F302" s="633"/>
      <c r="G302" s="633"/>
      <c r="H302" s="633"/>
      <c r="I302" s="633"/>
      <c r="J302" s="633"/>
      <c r="K302" s="633"/>
      <c r="L302" s="633"/>
      <c r="M302" s="633"/>
      <c r="N302" s="633"/>
      <c r="O302" s="633"/>
      <c r="P302" s="633"/>
      <c r="Q302" s="633"/>
      <c r="R302" s="666"/>
      <c r="S302" s="609">
        <v>0</v>
      </c>
      <c r="T302" s="610"/>
      <c r="U302" s="609">
        <v>0</v>
      </c>
      <c r="V302" s="610"/>
      <c r="W302" s="609">
        <v>0</v>
      </c>
      <c r="X302" s="610"/>
      <c r="Y302" s="609">
        <v>0</v>
      </c>
      <c r="Z302" s="610"/>
      <c r="AA302" s="609">
        <v>0</v>
      </c>
      <c r="AB302" s="610"/>
      <c r="AC302" s="127">
        <f t="shared" ref="AC302:AC303" si="400">SUM(S302+U302+W302+Y302+AA302)</f>
        <v>0</v>
      </c>
      <c r="AD302" s="798">
        <v>0</v>
      </c>
      <c r="AE302" s="799"/>
      <c r="AF302" s="798">
        <v>0</v>
      </c>
      <c r="AG302" s="799"/>
      <c r="AH302" s="798">
        <v>0</v>
      </c>
      <c r="AI302" s="799"/>
      <c r="AJ302" s="798">
        <v>0</v>
      </c>
      <c r="AK302" s="799"/>
      <c r="AL302" s="798">
        <v>0</v>
      </c>
      <c r="AM302" s="799"/>
      <c r="AN302" s="293">
        <f>SUM(AD302+AF302+AH302+AJ302+AL302)</f>
        <v>0</v>
      </c>
      <c r="AO302" s="814">
        <v>0</v>
      </c>
      <c r="AP302" s="815"/>
      <c r="AQ302" s="814">
        <v>0</v>
      </c>
      <c r="AR302" s="815"/>
      <c r="AS302" s="814">
        <v>0</v>
      </c>
      <c r="AT302" s="815"/>
      <c r="AU302" s="814">
        <v>0</v>
      </c>
      <c r="AV302" s="815"/>
      <c r="AW302" s="814">
        <v>0</v>
      </c>
      <c r="AX302" s="815"/>
      <c r="AY302" s="296">
        <f>SUM(AO302+AQ302+AS302+AU302+AW302)</f>
        <v>0</v>
      </c>
      <c r="AZ302" s="783">
        <v>0</v>
      </c>
      <c r="BA302" s="784"/>
      <c r="BB302" s="783">
        <v>0</v>
      </c>
      <c r="BC302" s="784"/>
      <c r="BD302" s="783">
        <v>0</v>
      </c>
      <c r="BE302" s="784"/>
      <c r="BF302" s="783">
        <v>0</v>
      </c>
      <c r="BG302" s="784"/>
      <c r="BH302" s="783">
        <v>0</v>
      </c>
      <c r="BI302" s="784"/>
      <c r="BJ302" s="299">
        <f t="shared" ref="BJ302:BJ303" si="401">SUM(AZ302+BB302+BD302+BF302+BH302)</f>
        <v>0</v>
      </c>
      <c r="BK302" s="825">
        <v>0</v>
      </c>
      <c r="BL302" s="826"/>
      <c r="BM302" s="825">
        <v>0</v>
      </c>
      <c r="BN302" s="826"/>
      <c r="BO302" s="825">
        <v>0</v>
      </c>
      <c r="BP302" s="826"/>
      <c r="BQ302" s="825">
        <v>0</v>
      </c>
      <c r="BR302" s="826"/>
      <c r="BS302" s="825">
        <v>0</v>
      </c>
      <c r="BT302" s="826"/>
      <c r="BU302" s="302">
        <f>SUM(BK302+BM302+BO302+BQ302+BS302)</f>
        <v>0</v>
      </c>
      <c r="BV302" s="320">
        <f t="shared" ref="BV302:BV303" si="402">S302+AD302+AO302+AZ302+BK302</f>
        <v>0</v>
      </c>
      <c r="BW302" s="320">
        <f t="shared" ref="BW302:BW303" si="403">U302+AF302+AQ302+BB302+BM302</f>
        <v>0</v>
      </c>
      <c r="BX302" s="320">
        <f t="shared" ref="BX302:BX303" si="404">W302+AH302+AS302+BD302+BO302</f>
        <v>0</v>
      </c>
      <c r="BY302" s="320">
        <f t="shared" ref="BY302:BY303" si="405">Y302+AJ302+AU302+BF302+BQ302</f>
        <v>0</v>
      </c>
      <c r="BZ302" s="320">
        <f t="shared" ref="BZ302:BZ303" si="406">AA302+AL302+AW302+BH302+BS302</f>
        <v>0</v>
      </c>
      <c r="CA302" s="321">
        <f>SUM(BV302:BZ302)</f>
        <v>0</v>
      </c>
      <c r="CB302" s="143"/>
    </row>
    <row r="303" spans="1:80" s="51" customFormat="1" ht="15" customHeight="1">
      <c r="A303" s="78"/>
      <c r="B303" s="78">
        <v>2</v>
      </c>
      <c r="C303" s="583"/>
      <c r="D303" s="584"/>
      <c r="E303" s="633"/>
      <c r="F303" s="633"/>
      <c r="G303" s="633"/>
      <c r="H303" s="633"/>
      <c r="I303" s="633"/>
      <c r="J303" s="633"/>
      <c r="K303" s="633"/>
      <c r="L303" s="633"/>
      <c r="M303" s="633"/>
      <c r="N303" s="633"/>
      <c r="O303" s="633"/>
      <c r="P303" s="633"/>
      <c r="Q303" s="633"/>
      <c r="R303" s="666"/>
      <c r="S303" s="609">
        <v>0</v>
      </c>
      <c r="T303" s="610"/>
      <c r="U303" s="609">
        <v>0</v>
      </c>
      <c r="V303" s="610"/>
      <c r="W303" s="609">
        <v>0</v>
      </c>
      <c r="X303" s="610"/>
      <c r="Y303" s="609">
        <v>0</v>
      </c>
      <c r="Z303" s="610"/>
      <c r="AA303" s="609">
        <v>0</v>
      </c>
      <c r="AB303" s="610"/>
      <c r="AC303" s="127">
        <f t="shared" si="400"/>
        <v>0</v>
      </c>
      <c r="AD303" s="798">
        <v>0</v>
      </c>
      <c r="AE303" s="799"/>
      <c r="AF303" s="798">
        <v>0</v>
      </c>
      <c r="AG303" s="799"/>
      <c r="AH303" s="798">
        <v>0</v>
      </c>
      <c r="AI303" s="799"/>
      <c r="AJ303" s="798">
        <v>0</v>
      </c>
      <c r="AK303" s="799"/>
      <c r="AL303" s="798">
        <v>0</v>
      </c>
      <c r="AM303" s="799"/>
      <c r="AN303" s="293">
        <f>SUM(AD303+AF303+AH303+AJ303+AL303)</f>
        <v>0</v>
      </c>
      <c r="AO303" s="814">
        <v>0</v>
      </c>
      <c r="AP303" s="815"/>
      <c r="AQ303" s="814">
        <v>0</v>
      </c>
      <c r="AR303" s="815"/>
      <c r="AS303" s="814">
        <v>0</v>
      </c>
      <c r="AT303" s="815"/>
      <c r="AU303" s="814">
        <v>0</v>
      </c>
      <c r="AV303" s="815"/>
      <c r="AW303" s="814">
        <v>0</v>
      </c>
      <c r="AX303" s="815"/>
      <c r="AY303" s="296">
        <f>SUM(AO303+AQ303+AS303+AU303+AW303)</f>
        <v>0</v>
      </c>
      <c r="AZ303" s="783">
        <v>0</v>
      </c>
      <c r="BA303" s="784"/>
      <c r="BB303" s="783">
        <v>0</v>
      </c>
      <c r="BC303" s="784"/>
      <c r="BD303" s="783">
        <v>0</v>
      </c>
      <c r="BE303" s="784"/>
      <c r="BF303" s="783">
        <v>0</v>
      </c>
      <c r="BG303" s="784"/>
      <c r="BH303" s="783">
        <v>0</v>
      </c>
      <c r="BI303" s="784"/>
      <c r="BJ303" s="299">
        <f t="shared" si="401"/>
        <v>0</v>
      </c>
      <c r="BK303" s="825">
        <v>0</v>
      </c>
      <c r="BL303" s="826"/>
      <c r="BM303" s="825">
        <v>0</v>
      </c>
      <c r="BN303" s="826"/>
      <c r="BO303" s="825">
        <v>0</v>
      </c>
      <c r="BP303" s="826"/>
      <c r="BQ303" s="825">
        <v>0</v>
      </c>
      <c r="BR303" s="826"/>
      <c r="BS303" s="825">
        <v>0</v>
      </c>
      <c r="BT303" s="826"/>
      <c r="BU303" s="302">
        <f>SUM(BK303+BM303+BO303+BQ303+BS303)</f>
        <v>0</v>
      </c>
      <c r="BV303" s="320">
        <f t="shared" si="402"/>
        <v>0</v>
      </c>
      <c r="BW303" s="320">
        <f t="shared" si="403"/>
        <v>0</v>
      </c>
      <c r="BX303" s="320">
        <f t="shared" si="404"/>
        <v>0</v>
      </c>
      <c r="BY303" s="320">
        <f t="shared" si="405"/>
        <v>0</v>
      </c>
      <c r="BZ303" s="320">
        <f t="shared" si="406"/>
        <v>0</v>
      </c>
      <c r="CA303" s="321">
        <f>SUM(BV303:BZ303)</f>
        <v>0</v>
      </c>
      <c r="CB303" s="143"/>
    </row>
    <row r="304" spans="1:80" s="51" customFormat="1" ht="15" customHeight="1">
      <c r="A304" s="78"/>
      <c r="B304" s="78"/>
      <c r="C304" s="569"/>
      <c r="D304" s="570"/>
      <c r="E304" s="571"/>
      <c r="F304" s="571"/>
      <c r="G304" s="571"/>
      <c r="H304" s="571"/>
      <c r="I304" s="571"/>
      <c r="J304" s="571"/>
      <c r="K304" s="571"/>
      <c r="L304" s="571"/>
      <c r="M304" s="571"/>
      <c r="N304" s="572"/>
      <c r="O304" s="645" t="s">
        <v>135</v>
      </c>
      <c r="P304" s="646"/>
      <c r="Q304" s="646"/>
      <c r="R304" s="647"/>
      <c r="S304" s="614">
        <f>SUM(S302:S303)</f>
        <v>0</v>
      </c>
      <c r="T304" s="615"/>
      <c r="U304" s="614">
        <f>SUM(U302:U303)</f>
        <v>0</v>
      </c>
      <c r="V304" s="615"/>
      <c r="W304" s="614">
        <f>SUM(W302:W303)</f>
        <v>0</v>
      </c>
      <c r="X304" s="615"/>
      <c r="Y304" s="614">
        <f>SUM(Y302:Y303)</f>
        <v>0</v>
      </c>
      <c r="Z304" s="615"/>
      <c r="AA304" s="614">
        <f>SUM(AA302:AA303)</f>
        <v>0</v>
      </c>
      <c r="AB304" s="615"/>
      <c r="AC304" s="149">
        <f>SUM(S304:AB304)</f>
        <v>0</v>
      </c>
      <c r="AD304" s="614">
        <f>SUM(AD302:AD303)</f>
        <v>0</v>
      </c>
      <c r="AE304" s="615"/>
      <c r="AF304" s="614">
        <f>SUM(AF302:AF303)</f>
        <v>0</v>
      </c>
      <c r="AG304" s="615"/>
      <c r="AH304" s="614">
        <f>SUM(AH302:AH303)</f>
        <v>0</v>
      </c>
      <c r="AI304" s="615"/>
      <c r="AJ304" s="614">
        <f>SUM(AJ302:AJ303)</f>
        <v>0</v>
      </c>
      <c r="AK304" s="615"/>
      <c r="AL304" s="614">
        <f>SUM(AL302:AL303)</f>
        <v>0</v>
      </c>
      <c r="AM304" s="615"/>
      <c r="AN304" s="149">
        <f>SUM(AD304:AM304)</f>
        <v>0</v>
      </c>
      <c r="AO304" s="614">
        <f>SUM(AO302:AO303)</f>
        <v>0</v>
      </c>
      <c r="AP304" s="615"/>
      <c r="AQ304" s="614">
        <f>SUM(AQ302:AQ303)</f>
        <v>0</v>
      </c>
      <c r="AR304" s="615"/>
      <c r="AS304" s="614">
        <f>SUM(AS302:AS303)</f>
        <v>0</v>
      </c>
      <c r="AT304" s="615"/>
      <c r="AU304" s="614">
        <f>SUM(AU302:AU303)</f>
        <v>0</v>
      </c>
      <c r="AV304" s="615"/>
      <c r="AW304" s="614">
        <f>SUM(AW302:AW303)</f>
        <v>0</v>
      </c>
      <c r="AX304" s="615"/>
      <c r="AY304" s="149">
        <f>SUM(AO304:AX304)</f>
        <v>0</v>
      </c>
      <c r="AZ304" s="614">
        <f>SUM(AZ302:AZ303)</f>
        <v>0</v>
      </c>
      <c r="BA304" s="615"/>
      <c r="BB304" s="614">
        <f>SUM(BB302:BB303)</f>
        <v>0</v>
      </c>
      <c r="BC304" s="615"/>
      <c r="BD304" s="614">
        <f>SUM(BD302:BD303)</f>
        <v>0</v>
      </c>
      <c r="BE304" s="615"/>
      <c r="BF304" s="614">
        <f>SUM(BF302:BF303)</f>
        <v>0</v>
      </c>
      <c r="BG304" s="615"/>
      <c r="BH304" s="614">
        <f>SUM(BH302:BH303)</f>
        <v>0</v>
      </c>
      <c r="BI304" s="615"/>
      <c r="BJ304" s="149">
        <f>SUM(AZ304:BI304)</f>
        <v>0</v>
      </c>
      <c r="BK304" s="614">
        <f>SUM(BK302:BK303)</f>
        <v>0</v>
      </c>
      <c r="BL304" s="615"/>
      <c r="BM304" s="614">
        <f>SUM(BM302:BM303)</f>
        <v>0</v>
      </c>
      <c r="BN304" s="615"/>
      <c r="BO304" s="614">
        <f>SUM(BO302:BO303)</f>
        <v>0</v>
      </c>
      <c r="BP304" s="615"/>
      <c r="BQ304" s="614">
        <f>SUM(BQ302:BQ303)</f>
        <v>0</v>
      </c>
      <c r="BR304" s="615"/>
      <c r="BS304" s="614">
        <f>SUM(BS302:BS303)</f>
        <v>0</v>
      </c>
      <c r="BT304" s="615"/>
      <c r="BU304" s="149">
        <f>SUM(BK304:BT304)</f>
        <v>0</v>
      </c>
      <c r="BV304" s="378">
        <f t="shared" ref="BV304:BZ304" si="407">SUM(BV302:BV303)</f>
        <v>0</v>
      </c>
      <c r="BW304" s="378">
        <f t="shared" si="407"/>
        <v>0</v>
      </c>
      <c r="BX304" s="378">
        <f t="shared" si="407"/>
        <v>0</v>
      </c>
      <c r="BY304" s="378">
        <f t="shared" si="407"/>
        <v>0</v>
      </c>
      <c r="BZ304" s="378">
        <f t="shared" si="407"/>
        <v>0</v>
      </c>
      <c r="CA304" s="324">
        <f>SUM(BV304:BZ304)</f>
        <v>0</v>
      </c>
      <c r="CB304" s="143"/>
    </row>
    <row r="305" spans="1:80" s="143" customFormat="1" ht="15" customHeight="1">
      <c r="A305" s="178"/>
      <c r="B305" s="178"/>
      <c r="C305" s="586" t="s">
        <v>49</v>
      </c>
      <c r="D305" s="587"/>
      <c r="E305" s="587"/>
      <c r="F305" s="587"/>
      <c r="G305" s="587"/>
      <c r="H305" s="587"/>
      <c r="I305" s="587"/>
      <c r="J305" s="587"/>
      <c r="K305" s="587"/>
      <c r="L305" s="587"/>
      <c r="M305" s="587"/>
      <c r="N305" s="587"/>
      <c r="O305" s="587"/>
      <c r="P305" s="587"/>
      <c r="Q305" s="587"/>
      <c r="R305" s="588"/>
      <c r="S305" s="643">
        <f>SUM(S300+S304)</f>
        <v>0</v>
      </c>
      <c r="T305" s="615"/>
      <c r="U305" s="643">
        <f>SUM(U300+U304)</f>
        <v>0</v>
      </c>
      <c r="V305" s="615"/>
      <c r="W305" s="643">
        <f>SUM(W300+W304)</f>
        <v>0</v>
      </c>
      <c r="X305" s="615"/>
      <c r="Y305" s="643">
        <f>SUM(Y300+Y304)</f>
        <v>0</v>
      </c>
      <c r="Z305" s="615"/>
      <c r="AA305" s="643">
        <f>SUM(AA300+AA304)</f>
        <v>0</v>
      </c>
      <c r="AB305" s="615"/>
      <c r="AC305" s="161">
        <f>SUM(S305:AB305)</f>
        <v>0</v>
      </c>
      <c r="AD305" s="643">
        <f>SUM(AD300+AD304)</f>
        <v>0</v>
      </c>
      <c r="AE305" s="615"/>
      <c r="AF305" s="643">
        <f>SUM(AF300+AF304)</f>
        <v>0</v>
      </c>
      <c r="AG305" s="615"/>
      <c r="AH305" s="643">
        <f>SUM(AH300+AH304)</f>
        <v>0</v>
      </c>
      <c r="AI305" s="615"/>
      <c r="AJ305" s="643">
        <f>SUM(AJ300+AJ304)</f>
        <v>0</v>
      </c>
      <c r="AK305" s="615"/>
      <c r="AL305" s="643">
        <f>SUM(AL300+AL304)</f>
        <v>0</v>
      </c>
      <c r="AM305" s="615"/>
      <c r="AN305" s="161">
        <f>SUM(AD305:AM305)</f>
        <v>0</v>
      </c>
      <c r="AO305" s="643">
        <f>SUM(AO300+AO304)</f>
        <v>0</v>
      </c>
      <c r="AP305" s="615"/>
      <c r="AQ305" s="643">
        <f>SUM(AQ300+AQ304)</f>
        <v>0</v>
      </c>
      <c r="AR305" s="615"/>
      <c r="AS305" s="643">
        <f>SUM(AS300+AS304)</f>
        <v>0</v>
      </c>
      <c r="AT305" s="615"/>
      <c r="AU305" s="643">
        <f>SUM(AU300+AU304)</f>
        <v>0</v>
      </c>
      <c r="AV305" s="615"/>
      <c r="AW305" s="643">
        <f>SUM(AW300+AW304)</f>
        <v>0</v>
      </c>
      <c r="AX305" s="615"/>
      <c r="AY305" s="161">
        <f>SUM(AO305:AX305)</f>
        <v>0</v>
      </c>
      <c r="AZ305" s="643">
        <f>SUM(AZ300+AZ304)</f>
        <v>0</v>
      </c>
      <c r="BA305" s="615"/>
      <c r="BB305" s="643">
        <f>SUM(BB300+BB304)</f>
        <v>0</v>
      </c>
      <c r="BC305" s="615"/>
      <c r="BD305" s="643">
        <f>SUM(BD300+BD304)</f>
        <v>0</v>
      </c>
      <c r="BE305" s="615"/>
      <c r="BF305" s="643">
        <f>SUM(BF300+BF304)</f>
        <v>0</v>
      </c>
      <c r="BG305" s="615"/>
      <c r="BH305" s="643">
        <f>SUM(BH300+BH304)</f>
        <v>0</v>
      </c>
      <c r="BI305" s="615"/>
      <c r="BJ305" s="161">
        <f>SUM(AZ305:BI305)</f>
        <v>0</v>
      </c>
      <c r="BK305" s="643">
        <f>SUM(BK300+BK304)</f>
        <v>0</v>
      </c>
      <c r="BL305" s="615"/>
      <c r="BM305" s="643">
        <f>SUM(BM300+BM304)</f>
        <v>0</v>
      </c>
      <c r="BN305" s="615"/>
      <c r="BO305" s="643">
        <f>SUM(BO300+BO304)</f>
        <v>0</v>
      </c>
      <c r="BP305" s="615"/>
      <c r="BQ305" s="643">
        <f>SUM(BQ300+BQ304)</f>
        <v>0</v>
      </c>
      <c r="BR305" s="615"/>
      <c r="BS305" s="643">
        <f>SUM(BS300+BS304)</f>
        <v>0</v>
      </c>
      <c r="BT305" s="615"/>
      <c r="BU305" s="161">
        <f>SUM(BK305:BT305)</f>
        <v>0</v>
      </c>
      <c r="BV305" s="379">
        <f t="shared" ref="BV305:BZ305" si="408">SUM(BV300+BV304)</f>
        <v>0</v>
      </c>
      <c r="BW305" s="379">
        <f t="shared" si="408"/>
        <v>0</v>
      </c>
      <c r="BX305" s="379">
        <f t="shared" si="408"/>
        <v>0</v>
      </c>
      <c r="BY305" s="379">
        <f t="shared" si="408"/>
        <v>0</v>
      </c>
      <c r="BZ305" s="379">
        <f t="shared" si="408"/>
        <v>0</v>
      </c>
      <c r="CA305" s="379">
        <f>SUM(BV305:BZ305)</f>
        <v>0</v>
      </c>
    </row>
    <row r="306" spans="1:80" ht="15" customHeight="1">
      <c r="A306" s="78">
        <v>4000</v>
      </c>
      <c r="B306" s="78"/>
      <c r="C306" s="589" t="s">
        <v>295</v>
      </c>
      <c r="D306" s="590"/>
      <c r="E306" s="590"/>
      <c r="F306" s="590"/>
      <c r="G306" s="590"/>
      <c r="H306" s="590"/>
      <c r="I306" s="590"/>
      <c r="J306" s="590"/>
      <c r="K306" s="590"/>
      <c r="L306" s="590"/>
      <c r="M306" s="590"/>
      <c r="N306" s="590"/>
      <c r="O306" s="590"/>
      <c r="P306" s="590"/>
      <c r="Q306" s="590"/>
      <c r="R306" s="591"/>
      <c r="S306" s="171"/>
      <c r="T306" s="139"/>
      <c r="U306" s="171"/>
      <c r="V306" s="139"/>
      <c r="W306" s="171"/>
      <c r="X306" s="139"/>
      <c r="Y306" s="171"/>
      <c r="Z306" s="139"/>
      <c r="AA306" s="171"/>
      <c r="AB306" s="139"/>
      <c r="AC306" s="140"/>
      <c r="AD306" s="171"/>
      <c r="AE306" s="139"/>
      <c r="AF306" s="171"/>
      <c r="AG306" s="139"/>
      <c r="AH306" s="171"/>
      <c r="AI306" s="139"/>
      <c r="AJ306" s="171"/>
      <c r="AK306" s="139"/>
      <c r="AL306" s="171"/>
      <c r="AM306" s="139"/>
      <c r="AN306" s="140"/>
      <c r="AO306" s="171"/>
      <c r="AP306" s="139"/>
      <c r="AQ306" s="171"/>
      <c r="AR306" s="139"/>
      <c r="AS306" s="171"/>
      <c r="AT306" s="139"/>
      <c r="AU306" s="171"/>
      <c r="AV306" s="139"/>
      <c r="AW306" s="171"/>
      <c r="AX306" s="139"/>
      <c r="AY306" s="140"/>
      <c r="AZ306" s="171"/>
      <c r="BA306" s="139"/>
      <c r="BB306" s="171"/>
      <c r="BC306" s="139"/>
      <c r="BD306" s="171"/>
      <c r="BE306" s="139"/>
      <c r="BF306" s="171"/>
      <c r="BG306" s="139"/>
      <c r="BH306" s="171"/>
      <c r="BI306" s="139"/>
      <c r="BJ306" s="140"/>
      <c r="BK306" s="171"/>
      <c r="BL306" s="139"/>
      <c r="BM306" s="171"/>
      <c r="BN306" s="139"/>
      <c r="BO306" s="171"/>
      <c r="BP306" s="139"/>
      <c r="BQ306" s="171"/>
      <c r="BR306" s="139"/>
      <c r="BS306" s="171"/>
      <c r="BT306" s="139"/>
      <c r="BU306" s="140"/>
      <c r="BV306" s="380"/>
      <c r="BW306" s="380"/>
      <c r="BX306" s="380"/>
      <c r="BY306" s="380"/>
      <c r="BZ306" s="380"/>
      <c r="CA306" s="377"/>
      <c r="CB306" s="143"/>
    </row>
    <row r="307" spans="1:80" ht="15" customHeight="1">
      <c r="C307" s="611" t="s">
        <v>339</v>
      </c>
      <c r="D307" s="584"/>
      <c r="E307" s="633"/>
      <c r="F307" s="633"/>
      <c r="G307" s="633"/>
      <c r="H307" s="633"/>
      <c r="I307" s="633"/>
      <c r="J307" s="633"/>
      <c r="K307" s="633"/>
      <c r="L307" s="633"/>
      <c r="M307" s="633"/>
      <c r="N307" s="633"/>
      <c r="O307" s="633"/>
      <c r="P307" s="633"/>
      <c r="Q307" s="633"/>
      <c r="R307" s="666"/>
      <c r="S307" s="609">
        <v>0</v>
      </c>
      <c r="T307" s="610"/>
      <c r="U307" s="609">
        <v>0</v>
      </c>
      <c r="V307" s="610"/>
      <c r="W307" s="609">
        <v>0</v>
      </c>
      <c r="X307" s="610"/>
      <c r="Y307" s="609">
        <v>0</v>
      </c>
      <c r="Z307" s="610"/>
      <c r="AA307" s="609">
        <v>0</v>
      </c>
      <c r="AB307" s="610"/>
      <c r="AC307" s="127">
        <f t="shared" ref="AC307:AC311" si="409">SUM(S307+U307+W307+Y307+AA307)</f>
        <v>0</v>
      </c>
      <c r="AD307" s="798">
        <v>0</v>
      </c>
      <c r="AE307" s="799"/>
      <c r="AF307" s="798">
        <v>0</v>
      </c>
      <c r="AG307" s="799"/>
      <c r="AH307" s="798">
        <v>0</v>
      </c>
      <c r="AI307" s="799"/>
      <c r="AJ307" s="798">
        <v>0</v>
      </c>
      <c r="AK307" s="799"/>
      <c r="AL307" s="798">
        <v>0</v>
      </c>
      <c r="AM307" s="799"/>
      <c r="AN307" s="293">
        <f>SUM(AD307+AF307+AH307+AJ307+AL307)</f>
        <v>0</v>
      </c>
      <c r="AO307" s="814">
        <v>0</v>
      </c>
      <c r="AP307" s="815"/>
      <c r="AQ307" s="814">
        <v>0</v>
      </c>
      <c r="AR307" s="815"/>
      <c r="AS307" s="814">
        <v>0</v>
      </c>
      <c r="AT307" s="815"/>
      <c r="AU307" s="814">
        <v>0</v>
      </c>
      <c r="AV307" s="815"/>
      <c r="AW307" s="814">
        <v>0</v>
      </c>
      <c r="AX307" s="815"/>
      <c r="AY307" s="296">
        <f t="shared" ref="AY307:AY311" si="410">SUM(AO307+AQ307+AS307+AU307+AW307)</f>
        <v>0</v>
      </c>
      <c r="AZ307" s="783">
        <v>0</v>
      </c>
      <c r="BA307" s="784"/>
      <c r="BB307" s="783">
        <v>0</v>
      </c>
      <c r="BC307" s="784"/>
      <c r="BD307" s="783">
        <v>0</v>
      </c>
      <c r="BE307" s="784"/>
      <c r="BF307" s="783">
        <v>0</v>
      </c>
      <c r="BG307" s="784"/>
      <c r="BH307" s="783">
        <v>0</v>
      </c>
      <c r="BI307" s="784"/>
      <c r="BJ307" s="299">
        <f t="shared" ref="BJ307:BJ311" si="411">SUM(AZ307+BB307+BD307+BF307+BH307)</f>
        <v>0</v>
      </c>
      <c r="BK307" s="825">
        <v>0</v>
      </c>
      <c r="BL307" s="826"/>
      <c r="BM307" s="825">
        <v>0</v>
      </c>
      <c r="BN307" s="826"/>
      <c r="BO307" s="825">
        <v>0</v>
      </c>
      <c r="BP307" s="826"/>
      <c r="BQ307" s="825">
        <v>0</v>
      </c>
      <c r="BR307" s="826"/>
      <c r="BS307" s="825">
        <v>0</v>
      </c>
      <c r="BT307" s="826"/>
      <c r="BU307" s="302">
        <f>SUM(BK307+BM307+BO307+BQ307+BS307)</f>
        <v>0</v>
      </c>
      <c r="BV307" s="320">
        <f t="shared" ref="BV307:BV311" si="412">S307+AD307+AO307+AZ307+BK307</f>
        <v>0</v>
      </c>
      <c r="BW307" s="320">
        <f t="shared" ref="BW307:BW311" si="413">U307+AF307+AQ307+BB307+BM307</f>
        <v>0</v>
      </c>
      <c r="BX307" s="320">
        <f t="shared" ref="BX307:BX311" si="414">W307+AH307+AS307+BD307+BO307</f>
        <v>0</v>
      </c>
      <c r="BY307" s="320">
        <f t="shared" ref="BY307:BY311" si="415">Y307+AJ307+AU307+BF307+BQ307</f>
        <v>0</v>
      </c>
      <c r="BZ307" s="320">
        <f t="shared" ref="BZ307:BZ311" si="416">AA307+AL307+AW307+BH307+BS307</f>
        <v>0</v>
      </c>
      <c r="CA307" s="321">
        <f t="shared" ref="CA307:CA312" si="417">SUM(BV307:BZ307)</f>
        <v>0</v>
      </c>
      <c r="CB307" s="143"/>
    </row>
    <row r="308" spans="1:80" ht="15" customHeight="1">
      <c r="C308" s="611" t="s">
        <v>339</v>
      </c>
      <c r="D308" s="584"/>
      <c r="E308" s="633"/>
      <c r="F308" s="633"/>
      <c r="G308" s="633"/>
      <c r="H308" s="633"/>
      <c r="I308" s="633"/>
      <c r="J308" s="633"/>
      <c r="K308" s="633"/>
      <c r="L308" s="633"/>
      <c r="M308" s="633"/>
      <c r="N308" s="633"/>
      <c r="O308" s="633"/>
      <c r="P308" s="633"/>
      <c r="Q308" s="633"/>
      <c r="R308" s="666"/>
      <c r="S308" s="609">
        <v>0</v>
      </c>
      <c r="T308" s="610"/>
      <c r="U308" s="609">
        <v>0</v>
      </c>
      <c r="V308" s="610"/>
      <c r="W308" s="609">
        <v>0</v>
      </c>
      <c r="X308" s="610"/>
      <c r="Y308" s="609">
        <v>0</v>
      </c>
      <c r="Z308" s="610"/>
      <c r="AA308" s="609">
        <v>0</v>
      </c>
      <c r="AB308" s="610"/>
      <c r="AC308" s="127">
        <f t="shared" si="409"/>
        <v>0</v>
      </c>
      <c r="AD308" s="798">
        <v>0</v>
      </c>
      <c r="AE308" s="799"/>
      <c r="AF308" s="798">
        <v>0</v>
      </c>
      <c r="AG308" s="799"/>
      <c r="AH308" s="798">
        <v>0</v>
      </c>
      <c r="AI308" s="799"/>
      <c r="AJ308" s="798">
        <v>0</v>
      </c>
      <c r="AK308" s="799"/>
      <c r="AL308" s="798">
        <v>0</v>
      </c>
      <c r="AM308" s="799"/>
      <c r="AN308" s="293">
        <f t="shared" ref="AN308:AN311" si="418">SUM(AD308+AF308+AH308+AJ308+AL308)</f>
        <v>0</v>
      </c>
      <c r="AO308" s="814">
        <v>0</v>
      </c>
      <c r="AP308" s="815"/>
      <c r="AQ308" s="814">
        <v>0</v>
      </c>
      <c r="AR308" s="815"/>
      <c r="AS308" s="814">
        <v>0</v>
      </c>
      <c r="AT308" s="815"/>
      <c r="AU308" s="814">
        <v>0</v>
      </c>
      <c r="AV308" s="815"/>
      <c r="AW308" s="814">
        <v>0</v>
      </c>
      <c r="AX308" s="815"/>
      <c r="AY308" s="296">
        <f t="shared" si="410"/>
        <v>0</v>
      </c>
      <c r="AZ308" s="783">
        <v>0</v>
      </c>
      <c r="BA308" s="784"/>
      <c r="BB308" s="783">
        <v>0</v>
      </c>
      <c r="BC308" s="784"/>
      <c r="BD308" s="783">
        <v>0</v>
      </c>
      <c r="BE308" s="784"/>
      <c r="BF308" s="783">
        <v>0</v>
      </c>
      <c r="BG308" s="784"/>
      <c r="BH308" s="783">
        <v>0</v>
      </c>
      <c r="BI308" s="784"/>
      <c r="BJ308" s="299">
        <f t="shared" si="411"/>
        <v>0</v>
      </c>
      <c r="BK308" s="825">
        <v>0</v>
      </c>
      <c r="BL308" s="826"/>
      <c r="BM308" s="825">
        <v>0</v>
      </c>
      <c r="BN308" s="826"/>
      <c r="BO308" s="825">
        <v>0</v>
      </c>
      <c r="BP308" s="826"/>
      <c r="BQ308" s="825">
        <v>0</v>
      </c>
      <c r="BR308" s="826"/>
      <c r="BS308" s="825">
        <v>0</v>
      </c>
      <c r="BT308" s="826"/>
      <c r="BU308" s="302">
        <f t="shared" ref="BU308:BU311" si="419">SUM(BK308+BM308+BO308+BQ308+BS308)</f>
        <v>0</v>
      </c>
      <c r="BV308" s="320">
        <f t="shared" si="412"/>
        <v>0</v>
      </c>
      <c r="BW308" s="320">
        <f t="shared" si="413"/>
        <v>0</v>
      </c>
      <c r="BX308" s="320">
        <f t="shared" si="414"/>
        <v>0</v>
      </c>
      <c r="BY308" s="320">
        <f t="shared" si="415"/>
        <v>0</v>
      </c>
      <c r="BZ308" s="320">
        <f t="shared" si="416"/>
        <v>0</v>
      </c>
      <c r="CA308" s="321">
        <f t="shared" si="417"/>
        <v>0</v>
      </c>
      <c r="CB308" s="143"/>
    </row>
    <row r="309" spans="1:80" ht="15" customHeight="1">
      <c r="C309" s="611" t="s">
        <v>339</v>
      </c>
      <c r="D309" s="584"/>
      <c r="E309" s="633"/>
      <c r="F309" s="633"/>
      <c r="G309" s="633"/>
      <c r="H309" s="633"/>
      <c r="I309" s="633"/>
      <c r="J309" s="633"/>
      <c r="K309" s="633"/>
      <c r="L309" s="633"/>
      <c r="M309" s="633"/>
      <c r="N309" s="633"/>
      <c r="O309" s="633"/>
      <c r="P309" s="633"/>
      <c r="Q309" s="633"/>
      <c r="R309" s="666"/>
      <c r="S309" s="609">
        <v>0</v>
      </c>
      <c r="T309" s="610"/>
      <c r="U309" s="609">
        <v>0</v>
      </c>
      <c r="V309" s="610"/>
      <c r="W309" s="609">
        <v>0</v>
      </c>
      <c r="X309" s="610"/>
      <c r="Y309" s="609">
        <v>0</v>
      </c>
      <c r="Z309" s="610"/>
      <c r="AA309" s="609">
        <v>0</v>
      </c>
      <c r="AB309" s="610"/>
      <c r="AC309" s="127">
        <f t="shared" si="409"/>
        <v>0</v>
      </c>
      <c r="AD309" s="798">
        <v>0</v>
      </c>
      <c r="AE309" s="799"/>
      <c r="AF309" s="798">
        <v>0</v>
      </c>
      <c r="AG309" s="799"/>
      <c r="AH309" s="798">
        <v>0</v>
      </c>
      <c r="AI309" s="799"/>
      <c r="AJ309" s="798">
        <v>0</v>
      </c>
      <c r="AK309" s="799"/>
      <c r="AL309" s="798">
        <v>0</v>
      </c>
      <c r="AM309" s="799"/>
      <c r="AN309" s="293">
        <f t="shared" si="418"/>
        <v>0</v>
      </c>
      <c r="AO309" s="814">
        <v>0</v>
      </c>
      <c r="AP309" s="815"/>
      <c r="AQ309" s="814">
        <v>0</v>
      </c>
      <c r="AR309" s="815"/>
      <c r="AS309" s="814">
        <v>0</v>
      </c>
      <c r="AT309" s="815"/>
      <c r="AU309" s="814">
        <v>0</v>
      </c>
      <c r="AV309" s="815"/>
      <c r="AW309" s="814">
        <v>0</v>
      </c>
      <c r="AX309" s="815"/>
      <c r="AY309" s="296">
        <f t="shared" si="410"/>
        <v>0</v>
      </c>
      <c r="AZ309" s="783">
        <v>0</v>
      </c>
      <c r="BA309" s="784"/>
      <c r="BB309" s="783">
        <v>0</v>
      </c>
      <c r="BC309" s="784"/>
      <c r="BD309" s="783">
        <v>0</v>
      </c>
      <c r="BE309" s="784"/>
      <c r="BF309" s="783">
        <v>0</v>
      </c>
      <c r="BG309" s="784"/>
      <c r="BH309" s="783">
        <v>0</v>
      </c>
      <c r="BI309" s="784"/>
      <c r="BJ309" s="299">
        <f t="shared" si="411"/>
        <v>0</v>
      </c>
      <c r="BK309" s="825">
        <v>0</v>
      </c>
      <c r="BL309" s="826"/>
      <c r="BM309" s="825">
        <v>0</v>
      </c>
      <c r="BN309" s="826"/>
      <c r="BO309" s="825">
        <v>0</v>
      </c>
      <c r="BP309" s="826"/>
      <c r="BQ309" s="825">
        <v>0</v>
      </c>
      <c r="BR309" s="826"/>
      <c r="BS309" s="825">
        <v>0</v>
      </c>
      <c r="BT309" s="826"/>
      <c r="BU309" s="302">
        <f t="shared" si="419"/>
        <v>0</v>
      </c>
      <c r="BV309" s="320">
        <f t="shared" si="412"/>
        <v>0</v>
      </c>
      <c r="BW309" s="320">
        <f t="shared" si="413"/>
        <v>0</v>
      </c>
      <c r="BX309" s="320">
        <f t="shared" si="414"/>
        <v>0</v>
      </c>
      <c r="BY309" s="320">
        <f t="shared" si="415"/>
        <v>0</v>
      </c>
      <c r="BZ309" s="320">
        <f t="shared" si="416"/>
        <v>0</v>
      </c>
      <c r="CA309" s="321">
        <f t="shared" si="417"/>
        <v>0</v>
      </c>
      <c r="CB309" s="143"/>
    </row>
    <row r="310" spans="1:80" ht="15" customHeight="1">
      <c r="C310" s="611" t="s">
        <v>339</v>
      </c>
      <c r="D310" s="584"/>
      <c r="E310" s="633"/>
      <c r="F310" s="633"/>
      <c r="G310" s="633"/>
      <c r="H310" s="633"/>
      <c r="I310" s="633"/>
      <c r="J310" s="633"/>
      <c r="K310" s="633"/>
      <c r="L310" s="633"/>
      <c r="M310" s="633"/>
      <c r="N310" s="633"/>
      <c r="O310" s="633"/>
      <c r="P310" s="633"/>
      <c r="Q310" s="633"/>
      <c r="R310" s="666"/>
      <c r="S310" s="609">
        <v>0</v>
      </c>
      <c r="T310" s="610"/>
      <c r="U310" s="609">
        <v>0</v>
      </c>
      <c r="V310" s="610"/>
      <c r="W310" s="609">
        <v>0</v>
      </c>
      <c r="X310" s="610"/>
      <c r="Y310" s="609">
        <v>0</v>
      </c>
      <c r="Z310" s="610"/>
      <c r="AA310" s="609">
        <v>0</v>
      </c>
      <c r="AB310" s="610"/>
      <c r="AC310" s="127">
        <f t="shared" si="409"/>
        <v>0</v>
      </c>
      <c r="AD310" s="798">
        <v>0</v>
      </c>
      <c r="AE310" s="799"/>
      <c r="AF310" s="798">
        <v>0</v>
      </c>
      <c r="AG310" s="799"/>
      <c r="AH310" s="798">
        <v>0</v>
      </c>
      <c r="AI310" s="799"/>
      <c r="AJ310" s="798">
        <v>0</v>
      </c>
      <c r="AK310" s="799"/>
      <c r="AL310" s="798">
        <v>0</v>
      </c>
      <c r="AM310" s="799"/>
      <c r="AN310" s="293">
        <f t="shared" si="418"/>
        <v>0</v>
      </c>
      <c r="AO310" s="814">
        <v>0</v>
      </c>
      <c r="AP310" s="815"/>
      <c r="AQ310" s="814">
        <v>0</v>
      </c>
      <c r="AR310" s="815"/>
      <c r="AS310" s="814">
        <v>0</v>
      </c>
      <c r="AT310" s="815"/>
      <c r="AU310" s="814">
        <v>0</v>
      </c>
      <c r="AV310" s="815"/>
      <c r="AW310" s="814">
        <v>0</v>
      </c>
      <c r="AX310" s="815"/>
      <c r="AY310" s="296">
        <f t="shared" si="410"/>
        <v>0</v>
      </c>
      <c r="AZ310" s="783">
        <v>0</v>
      </c>
      <c r="BA310" s="784"/>
      <c r="BB310" s="783">
        <v>0</v>
      </c>
      <c r="BC310" s="784"/>
      <c r="BD310" s="783">
        <v>0</v>
      </c>
      <c r="BE310" s="784"/>
      <c r="BF310" s="783">
        <v>0</v>
      </c>
      <c r="BG310" s="784"/>
      <c r="BH310" s="783">
        <v>0</v>
      </c>
      <c r="BI310" s="784"/>
      <c r="BJ310" s="299">
        <f t="shared" si="411"/>
        <v>0</v>
      </c>
      <c r="BK310" s="825">
        <v>0</v>
      </c>
      <c r="BL310" s="826"/>
      <c r="BM310" s="825">
        <v>0</v>
      </c>
      <c r="BN310" s="826"/>
      <c r="BO310" s="825">
        <v>0</v>
      </c>
      <c r="BP310" s="826"/>
      <c r="BQ310" s="825">
        <v>0</v>
      </c>
      <c r="BR310" s="826"/>
      <c r="BS310" s="825">
        <v>0</v>
      </c>
      <c r="BT310" s="826"/>
      <c r="BU310" s="302">
        <f t="shared" si="419"/>
        <v>0</v>
      </c>
      <c r="BV310" s="320">
        <f t="shared" si="412"/>
        <v>0</v>
      </c>
      <c r="BW310" s="320">
        <f t="shared" si="413"/>
        <v>0</v>
      </c>
      <c r="BX310" s="320">
        <f t="shared" si="414"/>
        <v>0</v>
      </c>
      <c r="BY310" s="320">
        <f t="shared" si="415"/>
        <v>0</v>
      </c>
      <c r="BZ310" s="320">
        <f t="shared" si="416"/>
        <v>0</v>
      </c>
      <c r="CA310" s="321">
        <f t="shared" si="417"/>
        <v>0</v>
      </c>
      <c r="CB310" s="143"/>
    </row>
    <row r="311" spans="1:80" ht="15" customHeight="1">
      <c r="C311" s="611" t="s">
        <v>339</v>
      </c>
      <c r="D311" s="584"/>
      <c r="E311" s="633"/>
      <c r="F311" s="633"/>
      <c r="G311" s="633"/>
      <c r="H311" s="633"/>
      <c r="I311" s="633"/>
      <c r="J311" s="633"/>
      <c r="K311" s="633"/>
      <c r="L311" s="633"/>
      <c r="M311" s="633"/>
      <c r="N311" s="633"/>
      <c r="O311" s="633"/>
      <c r="P311" s="633"/>
      <c r="Q311" s="633"/>
      <c r="R311" s="666"/>
      <c r="S311" s="609">
        <v>0</v>
      </c>
      <c r="T311" s="610"/>
      <c r="U311" s="609">
        <v>0</v>
      </c>
      <c r="V311" s="610"/>
      <c r="W311" s="609">
        <v>0</v>
      </c>
      <c r="X311" s="610"/>
      <c r="Y311" s="609">
        <v>0</v>
      </c>
      <c r="Z311" s="610"/>
      <c r="AA311" s="609">
        <v>0</v>
      </c>
      <c r="AB311" s="610"/>
      <c r="AC311" s="127">
        <f t="shared" si="409"/>
        <v>0</v>
      </c>
      <c r="AD311" s="798">
        <v>0</v>
      </c>
      <c r="AE311" s="799"/>
      <c r="AF311" s="798">
        <v>0</v>
      </c>
      <c r="AG311" s="799"/>
      <c r="AH311" s="798">
        <v>0</v>
      </c>
      <c r="AI311" s="799"/>
      <c r="AJ311" s="798">
        <v>0</v>
      </c>
      <c r="AK311" s="799"/>
      <c r="AL311" s="798">
        <v>0</v>
      </c>
      <c r="AM311" s="799"/>
      <c r="AN311" s="293">
        <f t="shared" si="418"/>
        <v>0</v>
      </c>
      <c r="AO311" s="814">
        <v>0</v>
      </c>
      <c r="AP311" s="815"/>
      <c r="AQ311" s="814">
        <v>0</v>
      </c>
      <c r="AR311" s="815"/>
      <c r="AS311" s="814">
        <v>0</v>
      </c>
      <c r="AT311" s="815"/>
      <c r="AU311" s="814">
        <v>0</v>
      </c>
      <c r="AV311" s="815"/>
      <c r="AW311" s="814">
        <v>0</v>
      </c>
      <c r="AX311" s="815"/>
      <c r="AY311" s="296">
        <f t="shared" si="410"/>
        <v>0</v>
      </c>
      <c r="AZ311" s="783">
        <v>0</v>
      </c>
      <c r="BA311" s="784"/>
      <c r="BB311" s="783">
        <v>0</v>
      </c>
      <c r="BC311" s="784"/>
      <c r="BD311" s="783">
        <v>0</v>
      </c>
      <c r="BE311" s="784"/>
      <c r="BF311" s="783">
        <v>0</v>
      </c>
      <c r="BG311" s="784"/>
      <c r="BH311" s="783">
        <v>0</v>
      </c>
      <c r="BI311" s="784"/>
      <c r="BJ311" s="299">
        <f t="shared" si="411"/>
        <v>0</v>
      </c>
      <c r="BK311" s="825">
        <v>0</v>
      </c>
      <c r="BL311" s="826"/>
      <c r="BM311" s="825">
        <v>0</v>
      </c>
      <c r="BN311" s="826"/>
      <c r="BO311" s="825">
        <v>0</v>
      </c>
      <c r="BP311" s="826"/>
      <c r="BQ311" s="825">
        <v>0</v>
      </c>
      <c r="BR311" s="826"/>
      <c r="BS311" s="825">
        <v>0</v>
      </c>
      <c r="BT311" s="826"/>
      <c r="BU311" s="302">
        <f t="shared" si="419"/>
        <v>0</v>
      </c>
      <c r="BV311" s="320">
        <f t="shared" si="412"/>
        <v>0</v>
      </c>
      <c r="BW311" s="320">
        <f t="shared" si="413"/>
        <v>0</v>
      </c>
      <c r="BX311" s="320">
        <f t="shared" si="414"/>
        <v>0</v>
      </c>
      <c r="BY311" s="320">
        <f t="shared" si="415"/>
        <v>0</v>
      </c>
      <c r="BZ311" s="320">
        <f t="shared" si="416"/>
        <v>0</v>
      </c>
      <c r="CA311" s="321">
        <f t="shared" si="417"/>
        <v>0</v>
      </c>
      <c r="CB311" s="143"/>
    </row>
    <row r="312" spans="1:80" s="143" customFormat="1" ht="16.5" customHeight="1">
      <c r="A312" s="178"/>
      <c r="B312" s="178"/>
      <c r="C312" s="586" t="s">
        <v>296</v>
      </c>
      <c r="D312" s="587"/>
      <c r="E312" s="587"/>
      <c r="F312" s="587"/>
      <c r="G312" s="587"/>
      <c r="H312" s="587"/>
      <c r="I312" s="587"/>
      <c r="J312" s="587"/>
      <c r="K312" s="587"/>
      <c r="L312" s="587"/>
      <c r="M312" s="587"/>
      <c r="N312" s="587"/>
      <c r="O312" s="587"/>
      <c r="P312" s="587"/>
      <c r="Q312" s="587"/>
      <c r="R312" s="588"/>
      <c r="S312" s="643">
        <f>SUM(S307:S311)</f>
        <v>0</v>
      </c>
      <c r="T312" s="615"/>
      <c r="U312" s="643">
        <f>SUM(U307:U311)</f>
        <v>0</v>
      </c>
      <c r="V312" s="615"/>
      <c r="W312" s="643">
        <f>SUM(W307:W311)</f>
        <v>0</v>
      </c>
      <c r="X312" s="615"/>
      <c r="Y312" s="643">
        <f>SUM(Y307:Y311)</f>
        <v>0</v>
      </c>
      <c r="Z312" s="615"/>
      <c r="AA312" s="643">
        <f>SUM(AA307:AA311)</f>
        <v>0</v>
      </c>
      <c r="AB312" s="615"/>
      <c r="AC312" s="161">
        <f>SUM(S312:AB312)</f>
        <v>0</v>
      </c>
      <c r="AD312" s="643">
        <f>SUM(AD307:AD311)</f>
        <v>0</v>
      </c>
      <c r="AE312" s="615"/>
      <c r="AF312" s="643">
        <f>SUM(AF307:AF311)</f>
        <v>0</v>
      </c>
      <c r="AG312" s="615"/>
      <c r="AH312" s="643">
        <f>SUM(AH307:AH311)</f>
        <v>0</v>
      </c>
      <c r="AI312" s="615"/>
      <c r="AJ312" s="643">
        <f>SUM(AJ307:AJ311)</f>
        <v>0</v>
      </c>
      <c r="AK312" s="615"/>
      <c r="AL312" s="643">
        <f>SUM(AL307:AL311)</f>
        <v>0</v>
      </c>
      <c r="AM312" s="615"/>
      <c r="AN312" s="161">
        <f>SUM(AD312:AM312)</f>
        <v>0</v>
      </c>
      <c r="AO312" s="643">
        <f>SUM(AO307:AO311)</f>
        <v>0</v>
      </c>
      <c r="AP312" s="615"/>
      <c r="AQ312" s="643">
        <f>SUM(AQ307:AQ311)</f>
        <v>0</v>
      </c>
      <c r="AR312" s="615"/>
      <c r="AS312" s="643">
        <f>SUM(AS307:AS311)</f>
        <v>0</v>
      </c>
      <c r="AT312" s="615"/>
      <c r="AU312" s="643">
        <f>SUM(AU307:AU311)</f>
        <v>0</v>
      </c>
      <c r="AV312" s="615"/>
      <c r="AW312" s="643">
        <f>SUM(AW307:AW311)</f>
        <v>0</v>
      </c>
      <c r="AX312" s="615"/>
      <c r="AY312" s="161">
        <f>SUM(AO312:AX312)</f>
        <v>0</v>
      </c>
      <c r="AZ312" s="643">
        <f>SUM(AZ307:AZ311)</f>
        <v>0</v>
      </c>
      <c r="BA312" s="615"/>
      <c r="BB312" s="643">
        <f>SUM(BB307:BB311)</f>
        <v>0</v>
      </c>
      <c r="BC312" s="615"/>
      <c r="BD312" s="643">
        <f>SUM(BD307:BD311)</f>
        <v>0</v>
      </c>
      <c r="BE312" s="615"/>
      <c r="BF312" s="643">
        <f>SUM(BF307:BF311)</f>
        <v>0</v>
      </c>
      <c r="BG312" s="615"/>
      <c r="BH312" s="643">
        <f>SUM(BH307:BH311)</f>
        <v>0</v>
      </c>
      <c r="BI312" s="615"/>
      <c r="BJ312" s="161">
        <f>SUM(AZ312:BI312)</f>
        <v>0</v>
      </c>
      <c r="BK312" s="643">
        <f>SUM(BK307:BK311)</f>
        <v>0</v>
      </c>
      <c r="BL312" s="615"/>
      <c r="BM312" s="643">
        <f>SUM(BM307:BM311)</f>
        <v>0</v>
      </c>
      <c r="BN312" s="615"/>
      <c r="BO312" s="643">
        <f>SUM(BO307:BO311)</f>
        <v>0</v>
      </c>
      <c r="BP312" s="615"/>
      <c r="BQ312" s="643">
        <f>SUM(BQ307:BQ311)</f>
        <v>0</v>
      </c>
      <c r="BR312" s="615"/>
      <c r="BS312" s="643">
        <f>SUM(BS307:BS311)</f>
        <v>0</v>
      </c>
      <c r="BT312" s="615"/>
      <c r="BU312" s="161">
        <f>SUM(BK312:BT312)</f>
        <v>0</v>
      </c>
      <c r="BV312" s="379">
        <f t="shared" ref="BV312:BZ312" si="420">SUM(BV307:BV311)</f>
        <v>0</v>
      </c>
      <c r="BW312" s="379">
        <f t="shared" si="420"/>
        <v>0</v>
      </c>
      <c r="BX312" s="379">
        <f t="shared" si="420"/>
        <v>0</v>
      </c>
      <c r="BY312" s="379">
        <f t="shared" si="420"/>
        <v>0</v>
      </c>
      <c r="BZ312" s="379">
        <f t="shared" si="420"/>
        <v>0</v>
      </c>
      <c r="CA312" s="379">
        <f t="shared" si="417"/>
        <v>0</v>
      </c>
    </row>
    <row r="313" spans="1:80" ht="15" customHeight="1">
      <c r="C313" s="864"/>
      <c r="D313" s="596"/>
      <c r="E313" s="596"/>
      <c r="F313" s="596"/>
      <c r="G313" s="596"/>
      <c r="H313" s="596"/>
      <c r="I313" s="596"/>
      <c r="J313" s="596"/>
      <c r="K313" s="596"/>
      <c r="L313" s="596"/>
      <c r="M313" s="596"/>
      <c r="N313" s="596"/>
      <c r="O313" s="596"/>
      <c r="P313" s="596"/>
      <c r="Q313" s="596"/>
      <c r="R313" s="597"/>
      <c r="S313" s="818"/>
      <c r="T313" s="819"/>
      <c r="U313" s="818"/>
      <c r="V313" s="819"/>
      <c r="W313" s="818"/>
      <c r="X313" s="819"/>
      <c r="Y313" s="818"/>
      <c r="Z313" s="819"/>
      <c r="AA313" s="818"/>
      <c r="AB313" s="819"/>
      <c r="AC313" s="135"/>
      <c r="AD313" s="818"/>
      <c r="AE313" s="819"/>
      <c r="AF313" s="818"/>
      <c r="AG313" s="819"/>
      <c r="AH313" s="818"/>
      <c r="AI313" s="819"/>
      <c r="AJ313" s="818"/>
      <c r="AK313" s="819"/>
      <c r="AL313" s="818"/>
      <c r="AM313" s="819"/>
      <c r="AN313" s="135"/>
      <c r="AO313" s="818"/>
      <c r="AP313" s="819"/>
      <c r="AQ313" s="818"/>
      <c r="AR313" s="819"/>
      <c r="AS313" s="818"/>
      <c r="AT313" s="819"/>
      <c r="AU313" s="818"/>
      <c r="AV313" s="819"/>
      <c r="AW313" s="818"/>
      <c r="AX313" s="819"/>
      <c r="AY313" s="135"/>
      <c r="AZ313" s="818"/>
      <c r="BA313" s="819"/>
      <c r="BB313" s="818"/>
      <c r="BC313" s="819"/>
      <c r="BD313" s="818"/>
      <c r="BE313" s="819"/>
      <c r="BF313" s="818"/>
      <c r="BG313" s="819"/>
      <c r="BH313" s="818"/>
      <c r="BI313" s="819"/>
      <c r="BJ313" s="135"/>
      <c r="BK313" s="818"/>
      <c r="BL313" s="819"/>
      <c r="BM313" s="818"/>
      <c r="BN313" s="819"/>
      <c r="BO313" s="818"/>
      <c r="BP313" s="819"/>
      <c r="BQ313" s="818"/>
      <c r="BR313" s="819"/>
      <c r="BS313" s="818"/>
      <c r="BT313" s="819"/>
      <c r="BU313" s="135"/>
      <c r="BV313" s="381"/>
      <c r="BW313" s="381"/>
      <c r="BX313" s="381"/>
      <c r="BY313" s="381"/>
      <c r="BZ313" s="381"/>
      <c r="CA313" s="381"/>
      <c r="CB313" s="143"/>
    </row>
    <row r="314" spans="1:80" ht="15" customHeight="1">
      <c r="C314" s="865" t="s">
        <v>274</v>
      </c>
      <c r="D314" s="596"/>
      <c r="E314" s="596"/>
      <c r="F314" s="596"/>
      <c r="G314" s="596"/>
      <c r="H314" s="596"/>
      <c r="I314" s="596"/>
      <c r="J314" s="596"/>
      <c r="K314" s="596"/>
      <c r="L314" s="596"/>
      <c r="M314" s="596"/>
      <c r="N314" s="596"/>
      <c r="O314" s="596"/>
      <c r="P314" s="596"/>
      <c r="Q314" s="596"/>
      <c r="R314" s="597"/>
      <c r="S314" s="670">
        <f>S312+S305+S293+S60</f>
        <v>0</v>
      </c>
      <c r="T314" s="650"/>
      <c r="U314" s="670">
        <f>U312+U305+U293+U60</f>
        <v>0</v>
      </c>
      <c r="V314" s="650"/>
      <c r="W314" s="670">
        <f>W312+W305+W293+W60</f>
        <v>0</v>
      </c>
      <c r="X314" s="650"/>
      <c r="Y314" s="670">
        <f>Y312+Y305+Y293+Y60</f>
        <v>0</v>
      </c>
      <c r="Z314" s="650"/>
      <c r="AA314" s="670">
        <f>AA312+AA305+AA293+AA60</f>
        <v>0</v>
      </c>
      <c r="AB314" s="650"/>
      <c r="AC314" s="186">
        <f>SUM(S314:AB314)</f>
        <v>0</v>
      </c>
      <c r="AD314" s="670">
        <f>AD312+AD305+AD293+AD60</f>
        <v>0</v>
      </c>
      <c r="AE314" s="650"/>
      <c r="AF314" s="670">
        <f>AF312+AF305+AF293+AF60</f>
        <v>0</v>
      </c>
      <c r="AG314" s="650"/>
      <c r="AH314" s="670">
        <f>AH312+AH305+AH293+AH60</f>
        <v>0</v>
      </c>
      <c r="AI314" s="650"/>
      <c r="AJ314" s="670">
        <f>AJ312+AJ305+AJ293+AJ60</f>
        <v>0</v>
      </c>
      <c r="AK314" s="650"/>
      <c r="AL314" s="670">
        <f>AL312+AL305+AL293+AL60</f>
        <v>0</v>
      </c>
      <c r="AM314" s="650"/>
      <c r="AN314" s="186">
        <f>SUM(AD314:AM314)</f>
        <v>0</v>
      </c>
      <c r="AO314" s="670">
        <f>AO312+AO305+AO293+AO60</f>
        <v>0</v>
      </c>
      <c r="AP314" s="650"/>
      <c r="AQ314" s="670">
        <f>AQ312+AQ305+AQ293+AQ60</f>
        <v>0</v>
      </c>
      <c r="AR314" s="650"/>
      <c r="AS314" s="670">
        <f>AS312+AS305+AS293+AS60</f>
        <v>0</v>
      </c>
      <c r="AT314" s="650"/>
      <c r="AU314" s="670">
        <f>AU312+AU305+AU293+AU60</f>
        <v>0</v>
      </c>
      <c r="AV314" s="650"/>
      <c r="AW314" s="670">
        <f>AW312+AW305+AW293+AW60</f>
        <v>0</v>
      </c>
      <c r="AX314" s="650"/>
      <c r="AY314" s="186">
        <f>SUM(AO314:AX314)</f>
        <v>0</v>
      </c>
      <c r="AZ314" s="670">
        <f>AZ312+AZ305+AZ293+AZ60</f>
        <v>0</v>
      </c>
      <c r="BA314" s="650"/>
      <c r="BB314" s="670">
        <f>BB312+BB305+BB293+BB60</f>
        <v>0</v>
      </c>
      <c r="BC314" s="650"/>
      <c r="BD314" s="670">
        <f>BD312+BD305+BD293+BD60</f>
        <v>0</v>
      </c>
      <c r="BE314" s="650"/>
      <c r="BF314" s="670">
        <f>BF312+BF305+BF293+BF60</f>
        <v>0</v>
      </c>
      <c r="BG314" s="650"/>
      <c r="BH314" s="670">
        <f>BH312+BH305+BH293+BH60</f>
        <v>0</v>
      </c>
      <c r="BI314" s="650"/>
      <c r="BJ314" s="186">
        <f>SUM(AZ314:BI314)</f>
        <v>0</v>
      </c>
      <c r="BK314" s="670">
        <f>BK312+BK305+BK293+BK60</f>
        <v>0</v>
      </c>
      <c r="BL314" s="650"/>
      <c r="BM314" s="670">
        <f>BM312+BM305+BM293+BM60</f>
        <v>0</v>
      </c>
      <c r="BN314" s="650"/>
      <c r="BO314" s="670">
        <f>BO312+BO305+BO293+BO60</f>
        <v>0</v>
      </c>
      <c r="BP314" s="650"/>
      <c r="BQ314" s="670">
        <f>BQ312+BQ305+BQ293+BQ60</f>
        <v>0</v>
      </c>
      <c r="BR314" s="650"/>
      <c r="BS314" s="670">
        <f>BS312+BS305+BS293+BS60</f>
        <v>0</v>
      </c>
      <c r="BT314" s="650"/>
      <c r="BU314" s="186">
        <f>SUM(BK314:BT314)</f>
        <v>0</v>
      </c>
      <c r="BV314" s="382">
        <f>S314+AD314+AO314+AZ314+BK314</f>
        <v>0</v>
      </c>
      <c r="BW314" s="382">
        <f>T314+AE314+AP314+BA314+BL314</f>
        <v>0</v>
      </c>
      <c r="BX314" s="382">
        <f>U314+AF314+AQ314+BB314+BM314</f>
        <v>0</v>
      </c>
      <c r="BY314" s="382">
        <f>V314+AG314+AR314+BC314+BN314</f>
        <v>0</v>
      </c>
      <c r="BZ314" s="382">
        <f>W314+AH314+AS314+BD314+BO314</f>
        <v>0</v>
      </c>
      <c r="CA314" s="383">
        <f>SUM(BV314:BZ314)</f>
        <v>0</v>
      </c>
      <c r="CB314" s="143"/>
    </row>
    <row r="315" spans="1:80" ht="15" customHeight="1">
      <c r="C315" s="867"/>
      <c r="D315" s="596"/>
      <c r="E315" s="596"/>
      <c r="F315" s="596"/>
      <c r="G315" s="596"/>
      <c r="H315" s="596"/>
      <c r="I315" s="596"/>
      <c r="J315" s="596"/>
      <c r="K315" s="596"/>
      <c r="L315" s="596"/>
      <c r="M315" s="596"/>
      <c r="N315" s="596"/>
      <c r="O315" s="596"/>
      <c r="P315" s="596"/>
      <c r="Q315" s="596"/>
      <c r="R315" s="597"/>
      <c r="S315" s="842"/>
      <c r="T315" s="843"/>
      <c r="U315" s="840"/>
      <c r="V315" s="841"/>
      <c r="W315" s="840"/>
      <c r="X315" s="841"/>
      <c r="Y315" s="840"/>
      <c r="Z315" s="841"/>
      <c r="AA315" s="840"/>
      <c r="AB315" s="841"/>
      <c r="AC315" s="140"/>
      <c r="AD315" s="818"/>
      <c r="AE315" s="819"/>
      <c r="AF315" s="818"/>
      <c r="AG315" s="819"/>
      <c r="AH315" s="818"/>
      <c r="AI315" s="819"/>
      <c r="AJ315" s="818"/>
      <c r="AK315" s="819"/>
      <c r="AL315" s="818"/>
      <c r="AM315" s="819"/>
      <c r="AN315" s="135"/>
      <c r="AO315" s="818"/>
      <c r="AP315" s="819"/>
      <c r="AQ315" s="818"/>
      <c r="AR315" s="819"/>
      <c r="AS315" s="818"/>
      <c r="AT315" s="819"/>
      <c r="AU315" s="818"/>
      <c r="AV315" s="819"/>
      <c r="AW315" s="818"/>
      <c r="AX315" s="819"/>
      <c r="AY315" s="135"/>
      <c r="AZ315" s="818"/>
      <c r="BA315" s="819"/>
      <c r="BB315" s="818"/>
      <c r="BC315" s="819"/>
      <c r="BD315" s="818"/>
      <c r="BE315" s="819"/>
      <c r="BF315" s="818"/>
      <c r="BG315" s="819"/>
      <c r="BH315" s="818"/>
      <c r="BI315" s="819"/>
      <c r="BJ315" s="135"/>
      <c r="BK315" s="818"/>
      <c r="BL315" s="819"/>
      <c r="BM315" s="818"/>
      <c r="BN315" s="819"/>
      <c r="BO315" s="818"/>
      <c r="BP315" s="819"/>
      <c r="BQ315" s="818"/>
      <c r="BR315" s="819"/>
      <c r="BS315" s="818"/>
      <c r="BT315" s="819"/>
      <c r="BU315" s="135"/>
      <c r="BV315" s="384"/>
      <c r="BW315" s="384"/>
      <c r="BX315" s="384"/>
      <c r="BY315" s="384"/>
      <c r="BZ315" s="384"/>
      <c r="CA315" s="381"/>
      <c r="CB315" s="143"/>
    </row>
    <row r="316" spans="1:80" s="143" customFormat="1" ht="15" customHeight="1">
      <c r="A316" s="178"/>
      <c r="B316" s="178"/>
      <c r="C316" s="564" t="str">
        <f>CONCATENATE("B. ", S8, " Facilities and Administration (F&amp;A)")</f>
        <v>B. Dept #1 Facilities and Administration (F&amp;A)</v>
      </c>
      <c r="D316" s="596"/>
      <c r="E316" s="596"/>
      <c r="F316" s="596"/>
      <c r="G316" s="596"/>
      <c r="H316" s="596"/>
      <c r="I316" s="706" t="s">
        <v>167</v>
      </c>
      <c r="J316" s="706"/>
      <c r="K316" s="706"/>
      <c r="L316" s="706"/>
      <c r="M316" s="706"/>
      <c r="N316" s="706"/>
      <c r="O316" s="649"/>
      <c r="P316" s="649"/>
      <c r="Q316" s="649"/>
      <c r="R316" s="33">
        <f>VLOOKUP(I316,F_A,2,0)</f>
        <v>0.505</v>
      </c>
      <c r="S316" s="670">
        <f>S314*$R316</f>
        <v>0</v>
      </c>
      <c r="T316" s="650"/>
      <c r="U316" s="670">
        <f>U314*$R316</f>
        <v>0</v>
      </c>
      <c r="V316" s="650"/>
      <c r="W316" s="670">
        <f>W314*$R316</f>
        <v>0</v>
      </c>
      <c r="X316" s="650"/>
      <c r="Y316" s="670">
        <f>Y314*$R316</f>
        <v>0</v>
      </c>
      <c r="Z316" s="650"/>
      <c r="AA316" s="670">
        <f>AA314*$R316</f>
        <v>0</v>
      </c>
      <c r="AB316" s="650"/>
      <c r="AC316" s="186">
        <f>SUM(S316:AB316)</f>
        <v>0</v>
      </c>
      <c r="AD316" s="806"/>
      <c r="AE316" s="822"/>
      <c r="AF316" s="806"/>
      <c r="AG316" s="822"/>
      <c r="AH316" s="806"/>
      <c r="AI316" s="822"/>
      <c r="AJ316" s="806"/>
      <c r="AK316" s="822"/>
      <c r="AL316" s="806"/>
      <c r="AM316" s="822"/>
      <c r="AN316" s="385"/>
      <c r="AO316" s="806"/>
      <c r="AP316" s="822"/>
      <c r="AQ316" s="806"/>
      <c r="AR316" s="822"/>
      <c r="AS316" s="806"/>
      <c r="AT316" s="822"/>
      <c r="AU316" s="806"/>
      <c r="AV316" s="822"/>
      <c r="AW316" s="806"/>
      <c r="AX316" s="822"/>
      <c r="AY316" s="385"/>
      <c r="AZ316" s="806"/>
      <c r="BA316" s="822"/>
      <c r="BB316" s="806"/>
      <c r="BC316" s="822"/>
      <c r="BD316" s="806"/>
      <c r="BE316" s="822"/>
      <c r="BF316" s="806"/>
      <c r="BG316" s="822"/>
      <c r="BH316" s="806"/>
      <c r="BI316" s="822"/>
      <c r="BJ316" s="385"/>
      <c r="BK316" s="806"/>
      <c r="BL316" s="822"/>
      <c r="BM316" s="806"/>
      <c r="BN316" s="822"/>
      <c r="BO316" s="806"/>
      <c r="BP316" s="822"/>
      <c r="BQ316" s="806"/>
      <c r="BR316" s="822"/>
      <c r="BS316" s="806"/>
      <c r="BT316" s="822"/>
      <c r="BU316" s="385"/>
      <c r="BV316" s="382">
        <f>S316+AD316+AO316+AZ316+BK316</f>
        <v>0</v>
      </c>
      <c r="BW316" s="382">
        <f t="shared" ref="BW316:BZ316" si="421">T316+AE316+AP316+BA316+BL316</f>
        <v>0</v>
      </c>
      <c r="BX316" s="382">
        <f t="shared" si="421"/>
        <v>0</v>
      </c>
      <c r="BY316" s="382">
        <f t="shared" si="421"/>
        <v>0</v>
      </c>
      <c r="BZ316" s="382">
        <f t="shared" si="421"/>
        <v>0</v>
      </c>
      <c r="CA316" s="382">
        <f>SUM(BV316:BZ316)</f>
        <v>0</v>
      </c>
    </row>
    <row r="317" spans="1:80" s="266" customFormat="1" ht="15" customHeight="1">
      <c r="A317" s="386"/>
      <c r="B317" s="386"/>
      <c r="C317" s="387"/>
      <c r="D317" s="388"/>
      <c r="E317" s="388"/>
      <c r="F317" s="388"/>
      <c r="G317" s="388"/>
      <c r="H317" s="388"/>
      <c r="I317" s="389"/>
      <c r="J317" s="389"/>
      <c r="K317" s="389"/>
      <c r="L317" s="389"/>
      <c r="M317" s="389"/>
      <c r="N317" s="389"/>
      <c r="O317" s="390"/>
      <c r="P317" s="390"/>
      <c r="Q317" s="390"/>
      <c r="R317" s="39"/>
      <c r="S317" s="391"/>
      <c r="T317" s="392"/>
      <c r="U317" s="391"/>
      <c r="V317" s="392"/>
      <c r="W317" s="391"/>
      <c r="X317" s="392"/>
      <c r="Y317" s="391"/>
      <c r="Z317" s="392"/>
      <c r="AA317" s="391"/>
      <c r="AB317" s="392"/>
      <c r="AC317" s="393"/>
      <c r="AD317" s="391"/>
      <c r="AE317" s="392"/>
      <c r="AF317" s="391"/>
      <c r="AG317" s="392"/>
      <c r="AH317" s="391"/>
      <c r="AI317" s="392"/>
      <c r="AJ317" s="391"/>
      <c r="AK317" s="392"/>
      <c r="AL317" s="391"/>
      <c r="AM317" s="392"/>
      <c r="AN317" s="393"/>
      <c r="AO317" s="391"/>
      <c r="AP317" s="392"/>
      <c r="AQ317" s="391"/>
      <c r="AR317" s="392"/>
      <c r="AS317" s="391"/>
      <c r="AT317" s="392"/>
      <c r="AU317" s="391"/>
      <c r="AV317" s="392"/>
      <c r="AW317" s="391"/>
      <c r="AX317" s="392"/>
      <c r="AY317" s="393"/>
      <c r="AZ317" s="391"/>
      <c r="BA317" s="392"/>
      <c r="BB317" s="391"/>
      <c r="BC317" s="392"/>
      <c r="BD317" s="391"/>
      <c r="BE317" s="392"/>
      <c r="BF317" s="391"/>
      <c r="BG317" s="392"/>
      <c r="BH317" s="391"/>
      <c r="BI317" s="392"/>
      <c r="BJ317" s="393"/>
      <c r="BK317" s="391"/>
      <c r="BL317" s="392"/>
      <c r="BM317" s="391"/>
      <c r="BN317" s="392"/>
      <c r="BO317" s="391"/>
      <c r="BP317" s="392"/>
      <c r="BQ317" s="391"/>
      <c r="BR317" s="392"/>
      <c r="BS317" s="391"/>
      <c r="BT317" s="392"/>
      <c r="BU317" s="393"/>
      <c r="BV317" s="384"/>
      <c r="BW317" s="384"/>
      <c r="BX317" s="384"/>
      <c r="BY317" s="384"/>
      <c r="BZ317" s="384"/>
      <c r="CA317" s="381"/>
      <c r="CB317" s="143"/>
    </row>
    <row r="318" spans="1:80" s="143" customFormat="1" ht="15" customHeight="1">
      <c r="A318" s="178"/>
      <c r="B318" s="178"/>
      <c r="C318" s="564" t="str">
        <f>CONCATENATE("B. ", AD8, " Facilities and Administration (F&amp;A)")</f>
        <v>B. Dept #2 Facilities and Administration (F&amp;A)</v>
      </c>
      <c r="D318" s="596"/>
      <c r="E318" s="596"/>
      <c r="F318" s="596"/>
      <c r="G318" s="596"/>
      <c r="H318" s="596"/>
      <c r="I318" s="706" t="s">
        <v>167</v>
      </c>
      <c r="J318" s="706"/>
      <c r="K318" s="706"/>
      <c r="L318" s="706"/>
      <c r="M318" s="706"/>
      <c r="N318" s="706"/>
      <c r="O318" s="707"/>
      <c r="P318" s="707"/>
      <c r="Q318" s="707"/>
      <c r="R318" s="33">
        <f>VLOOKUP(I318,F_A,2,0)</f>
        <v>0.505</v>
      </c>
      <c r="S318" s="806"/>
      <c r="T318" s="807"/>
      <c r="U318" s="808"/>
      <c r="V318" s="809"/>
      <c r="W318" s="808"/>
      <c r="X318" s="809"/>
      <c r="Y318" s="808"/>
      <c r="Z318" s="809"/>
      <c r="AA318" s="808"/>
      <c r="AB318" s="809"/>
      <c r="AC318" s="385"/>
      <c r="AD318" s="670">
        <f>AD314*$R318</f>
        <v>0</v>
      </c>
      <c r="AE318" s="817"/>
      <c r="AF318" s="670">
        <f t="shared" ref="AF318" si="422">AF314*$R318</f>
        <v>0</v>
      </c>
      <c r="AG318" s="817"/>
      <c r="AH318" s="670">
        <f t="shared" ref="AH318" si="423">AH314*$R318</f>
        <v>0</v>
      </c>
      <c r="AI318" s="817"/>
      <c r="AJ318" s="670">
        <f t="shared" ref="AJ318" si="424">AJ314*$R318</f>
        <v>0</v>
      </c>
      <c r="AK318" s="817"/>
      <c r="AL318" s="670">
        <f t="shared" ref="AL318" si="425">AL314*$R318</f>
        <v>0</v>
      </c>
      <c r="AM318" s="817"/>
      <c r="AN318" s="394">
        <f>SUM(AD318:AM318)</f>
        <v>0</v>
      </c>
      <c r="AO318" s="810"/>
      <c r="AP318" s="811"/>
      <c r="AQ318" s="810"/>
      <c r="AR318" s="811"/>
      <c r="AS318" s="810"/>
      <c r="AT318" s="811"/>
      <c r="AU318" s="810"/>
      <c r="AV318" s="811"/>
      <c r="AW318" s="810"/>
      <c r="AX318" s="811"/>
      <c r="AY318" s="385"/>
      <c r="AZ318" s="810"/>
      <c r="BA318" s="811"/>
      <c r="BB318" s="810"/>
      <c r="BC318" s="811"/>
      <c r="BD318" s="810"/>
      <c r="BE318" s="811"/>
      <c r="BF318" s="810"/>
      <c r="BG318" s="811"/>
      <c r="BH318" s="810"/>
      <c r="BI318" s="811"/>
      <c r="BJ318" s="385"/>
      <c r="BK318" s="810"/>
      <c r="BL318" s="811"/>
      <c r="BM318" s="810"/>
      <c r="BN318" s="811"/>
      <c r="BO318" s="810"/>
      <c r="BP318" s="811"/>
      <c r="BQ318" s="810"/>
      <c r="BR318" s="811"/>
      <c r="BS318" s="810"/>
      <c r="BT318" s="811"/>
      <c r="BU318" s="385"/>
      <c r="BV318" s="382">
        <f>S318+AD318+AO318+AZ318+BK318</f>
        <v>0</v>
      </c>
      <c r="BW318" s="382">
        <f t="shared" ref="BW318:BZ318" si="426">T318+AE318+AP318+BA318+BL318</f>
        <v>0</v>
      </c>
      <c r="BX318" s="382">
        <f t="shared" si="426"/>
        <v>0</v>
      </c>
      <c r="BY318" s="382">
        <f t="shared" si="426"/>
        <v>0</v>
      </c>
      <c r="BZ318" s="382">
        <f t="shared" si="426"/>
        <v>0</v>
      </c>
      <c r="CA318" s="382">
        <f>SUM(BV318:BZ318)</f>
        <v>0</v>
      </c>
    </row>
    <row r="319" spans="1:80" s="266" customFormat="1" ht="15" customHeight="1">
      <c r="A319" s="386"/>
      <c r="B319" s="386"/>
      <c r="C319" s="387"/>
      <c r="D319" s="388"/>
      <c r="E319" s="388"/>
      <c r="F319" s="388"/>
      <c r="G319" s="388"/>
      <c r="H319" s="388"/>
      <c r="I319" s="389"/>
      <c r="J319" s="389"/>
      <c r="K319" s="389"/>
      <c r="L319" s="389"/>
      <c r="M319" s="389"/>
      <c r="N319" s="389"/>
      <c r="O319" s="390"/>
      <c r="P319" s="390"/>
      <c r="Q319" s="390"/>
      <c r="R319" s="39"/>
      <c r="S319" s="391"/>
      <c r="T319" s="392"/>
      <c r="U319" s="397"/>
      <c r="V319" s="398"/>
      <c r="W319" s="397"/>
      <c r="X319" s="398"/>
      <c r="Y319" s="397"/>
      <c r="Z319" s="398"/>
      <c r="AA319" s="397"/>
      <c r="AB319" s="398"/>
      <c r="AC319" s="393"/>
      <c r="AD319" s="391"/>
      <c r="AE319" s="392"/>
      <c r="AF319" s="391"/>
      <c r="AG319" s="392"/>
      <c r="AH319" s="391"/>
      <c r="AI319" s="392"/>
      <c r="AJ319" s="391"/>
      <c r="AK319" s="392"/>
      <c r="AL319" s="391"/>
      <c r="AM319" s="392"/>
      <c r="AN319" s="393"/>
      <c r="AO319" s="391"/>
      <c r="AP319" s="392"/>
      <c r="AQ319" s="391"/>
      <c r="AR319" s="392"/>
      <c r="AS319" s="391"/>
      <c r="AT319" s="392"/>
      <c r="AU319" s="391"/>
      <c r="AV319" s="392"/>
      <c r="AW319" s="391"/>
      <c r="AX319" s="392"/>
      <c r="AY319" s="393"/>
      <c r="AZ319" s="391"/>
      <c r="BA319" s="392"/>
      <c r="BB319" s="391"/>
      <c r="BC319" s="392"/>
      <c r="BD319" s="391"/>
      <c r="BE319" s="392"/>
      <c r="BF319" s="391"/>
      <c r="BG319" s="392"/>
      <c r="BH319" s="391"/>
      <c r="BI319" s="392"/>
      <c r="BJ319" s="393"/>
      <c r="BK319" s="391"/>
      <c r="BL319" s="392"/>
      <c r="BM319" s="391"/>
      <c r="BN319" s="392"/>
      <c r="BO319" s="391"/>
      <c r="BP319" s="392"/>
      <c r="BQ319" s="391"/>
      <c r="BR319" s="392"/>
      <c r="BS319" s="391"/>
      <c r="BT319" s="392"/>
      <c r="BU319" s="393"/>
      <c r="BV319" s="384"/>
      <c r="BW319" s="384"/>
      <c r="BX319" s="384"/>
      <c r="BY319" s="384"/>
      <c r="BZ319" s="384"/>
      <c r="CA319" s="381"/>
      <c r="CB319" s="143"/>
    </row>
    <row r="320" spans="1:80" s="143" customFormat="1" ht="15" customHeight="1">
      <c r="A320" s="178"/>
      <c r="B320" s="178"/>
      <c r="C320" s="564" t="str">
        <f>CONCATENATE("B. ", AO8, " Facilities and Administration (F&amp;A)")</f>
        <v>B. Dept #3 Facilities and Administration (F&amp;A)</v>
      </c>
      <c r="D320" s="596"/>
      <c r="E320" s="596"/>
      <c r="F320" s="596"/>
      <c r="G320" s="596"/>
      <c r="H320" s="596"/>
      <c r="I320" s="706" t="s">
        <v>167</v>
      </c>
      <c r="J320" s="706"/>
      <c r="K320" s="706"/>
      <c r="L320" s="706"/>
      <c r="M320" s="706"/>
      <c r="N320" s="706"/>
      <c r="O320" s="707"/>
      <c r="P320" s="707"/>
      <c r="Q320" s="707"/>
      <c r="R320" s="33">
        <f>VLOOKUP(I320,F_A,2,0)</f>
        <v>0.505</v>
      </c>
      <c r="S320" s="806"/>
      <c r="T320" s="807"/>
      <c r="U320" s="808"/>
      <c r="V320" s="809"/>
      <c r="W320" s="808"/>
      <c r="X320" s="809"/>
      <c r="Y320" s="808"/>
      <c r="Z320" s="809"/>
      <c r="AA320" s="808"/>
      <c r="AB320" s="809"/>
      <c r="AC320" s="385"/>
      <c r="AD320" s="810"/>
      <c r="AE320" s="811"/>
      <c r="AF320" s="810"/>
      <c r="AG320" s="811"/>
      <c r="AH320" s="810"/>
      <c r="AI320" s="811"/>
      <c r="AJ320" s="810"/>
      <c r="AK320" s="811"/>
      <c r="AL320" s="810"/>
      <c r="AM320" s="811"/>
      <c r="AN320" s="385"/>
      <c r="AO320" s="670">
        <f>AO314*$R320</f>
        <v>0</v>
      </c>
      <c r="AP320" s="817"/>
      <c r="AQ320" s="670">
        <f t="shared" ref="AQ320" si="427">AQ314*$R320</f>
        <v>0</v>
      </c>
      <c r="AR320" s="817"/>
      <c r="AS320" s="670">
        <f t="shared" ref="AS320" si="428">AS314*$R320</f>
        <v>0</v>
      </c>
      <c r="AT320" s="817"/>
      <c r="AU320" s="670">
        <f t="shared" ref="AU320" si="429">AU314*$R320</f>
        <v>0</v>
      </c>
      <c r="AV320" s="817"/>
      <c r="AW320" s="670">
        <f t="shared" ref="AW320" si="430">AW314*$R320</f>
        <v>0</v>
      </c>
      <c r="AX320" s="817"/>
      <c r="AY320" s="186">
        <f>SUM(AO320:AX320)</f>
        <v>0</v>
      </c>
      <c r="AZ320" s="810"/>
      <c r="BA320" s="811"/>
      <c r="BB320" s="810"/>
      <c r="BC320" s="811"/>
      <c r="BD320" s="810"/>
      <c r="BE320" s="811"/>
      <c r="BF320" s="810"/>
      <c r="BG320" s="811"/>
      <c r="BH320" s="810"/>
      <c r="BI320" s="811"/>
      <c r="BJ320" s="385"/>
      <c r="BK320" s="810"/>
      <c r="BL320" s="811"/>
      <c r="BM320" s="810"/>
      <c r="BN320" s="811"/>
      <c r="BO320" s="810"/>
      <c r="BP320" s="811"/>
      <c r="BQ320" s="810"/>
      <c r="BR320" s="811"/>
      <c r="BS320" s="810"/>
      <c r="BT320" s="811"/>
      <c r="BU320" s="385"/>
      <c r="BV320" s="382">
        <f>S320+AD320+AO320+AZ320+BK320</f>
        <v>0</v>
      </c>
      <c r="BW320" s="382">
        <f t="shared" ref="BW320:BZ320" si="431">T320+AE320+AP320+BA320+BL320</f>
        <v>0</v>
      </c>
      <c r="BX320" s="382">
        <f t="shared" si="431"/>
        <v>0</v>
      </c>
      <c r="BY320" s="382">
        <f t="shared" si="431"/>
        <v>0</v>
      </c>
      <c r="BZ320" s="382">
        <f t="shared" si="431"/>
        <v>0</v>
      </c>
      <c r="CA320" s="382">
        <f>SUM(BV320:BZ320)</f>
        <v>0</v>
      </c>
    </row>
    <row r="321" spans="1:80" s="266" customFormat="1" ht="15" customHeight="1">
      <c r="A321" s="386"/>
      <c r="B321" s="386"/>
      <c r="C321" s="387"/>
      <c r="D321" s="388"/>
      <c r="E321" s="388"/>
      <c r="F321" s="388"/>
      <c r="G321" s="388"/>
      <c r="H321" s="388"/>
      <c r="I321" s="389"/>
      <c r="J321" s="389"/>
      <c r="K321" s="389"/>
      <c r="L321" s="389"/>
      <c r="M321" s="389"/>
      <c r="N321" s="389"/>
      <c r="O321" s="390"/>
      <c r="P321" s="390"/>
      <c r="Q321" s="390"/>
      <c r="R321" s="39"/>
      <c r="S321" s="391"/>
      <c r="T321" s="392"/>
      <c r="U321" s="397"/>
      <c r="V321" s="398"/>
      <c r="W321" s="397"/>
      <c r="X321" s="398"/>
      <c r="Y321" s="397"/>
      <c r="Z321" s="398"/>
      <c r="AA321" s="397"/>
      <c r="AB321" s="398"/>
      <c r="AC321" s="393"/>
      <c r="AD321" s="391"/>
      <c r="AE321" s="392"/>
      <c r="AF321" s="391"/>
      <c r="AG321" s="392"/>
      <c r="AH321" s="391"/>
      <c r="AI321" s="392"/>
      <c r="AJ321" s="391"/>
      <c r="AK321" s="392"/>
      <c r="AL321" s="391"/>
      <c r="AM321" s="392"/>
      <c r="AN321" s="393"/>
      <c r="AO321" s="391"/>
      <c r="AP321" s="392"/>
      <c r="AQ321" s="391"/>
      <c r="AR321" s="392"/>
      <c r="AS321" s="391"/>
      <c r="AT321" s="392"/>
      <c r="AU321" s="391"/>
      <c r="AV321" s="392"/>
      <c r="AW321" s="391"/>
      <c r="AX321" s="392"/>
      <c r="AY321" s="393"/>
      <c r="AZ321" s="391"/>
      <c r="BA321" s="392"/>
      <c r="BB321" s="391"/>
      <c r="BC321" s="392"/>
      <c r="BD321" s="391"/>
      <c r="BE321" s="392"/>
      <c r="BF321" s="391"/>
      <c r="BG321" s="392"/>
      <c r="BH321" s="391"/>
      <c r="BI321" s="392"/>
      <c r="BJ321" s="393"/>
      <c r="BK321" s="391"/>
      <c r="BL321" s="392"/>
      <c r="BM321" s="391"/>
      <c r="BN321" s="392"/>
      <c r="BO321" s="391"/>
      <c r="BP321" s="392"/>
      <c r="BQ321" s="391"/>
      <c r="BR321" s="392"/>
      <c r="BS321" s="391"/>
      <c r="BT321" s="392"/>
      <c r="BU321" s="393"/>
      <c r="BV321" s="384"/>
      <c r="BW321" s="384"/>
      <c r="BX321" s="384"/>
      <c r="BY321" s="384"/>
      <c r="BZ321" s="384"/>
      <c r="CA321" s="381"/>
      <c r="CB321" s="143"/>
    </row>
    <row r="322" spans="1:80" s="143" customFormat="1" ht="15" customHeight="1">
      <c r="A322" s="178"/>
      <c r="B322" s="178"/>
      <c r="C322" s="564" t="str">
        <f>CONCATENATE("B. ", AZ8, " Facilities and Administration (F&amp;A)")</f>
        <v>B. Dept #4 Facilities and Administration (F&amp;A)</v>
      </c>
      <c r="D322" s="596"/>
      <c r="E322" s="596"/>
      <c r="F322" s="596"/>
      <c r="G322" s="596"/>
      <c r="H322" s="596"/>
      <c r="I322" s="706" t="s">
        <v>167</v>
      </c>
      <c r="J322" s="706"/>
      <c r="K322" s="706"/>
      <c r="L322" s="706"/>
      <c r="M322" s="706"/>
      <c r="N322" s="706"/>
      <c r="O322" s="707"/>
      <c r="P322" s="707"/>
      <c r="Q322" s="707"/>
      <c r="R322" s="33">
        <f>VLOOKUP(I322,F_A,2,0)</f>
        <v>0.505</v>
      </c>
      <c r="S322" s="806"/>
      <c r="T322" s="807"/>
      <c r="U322" s="808"/>
      <c r="V322" s="809"/>
      <c r="W322" s="808"/>
      <c r="X322" s="809"/>
      <c r="Y322" s="808"/>
      <c r="Z322" s="809"/>
      <c r="AA322" s="808"/>
      <c r="AB322" s="809"/>
      <c r="AC322" s="385"/>
      <c r="AD322" s="810"/>
      <c r="AE322" s="811"/>
      <c r="AF322" s="810"/>
      <c r="AG322" s="811"/>
      <c r="AH322" s="810"/>
      <c r="AI322" s="811"/>
      <c r="AJ322" s="810"/>
      <c r="AK322" s="811"/>
      <c r="AL322" s="810"/>
      <c r="AM322" s="811"/>
      <c r="AN322" s="385"/>
      <c r="AO322" s="810"/>
      <c r="AP322" s="811"/>
      <c r="AQ322" s="802"/>
      <c r="AR322" s="803"/>
      <c r="AS322" s="802"/>
      <c r="AT322" s="803"/>
      <c r="AU322" s="802"/>
      <c r="AV322" s="803"/>
      <c r="AW322" s="802"/>
      <c r="AX322" s="803"/>
      <c r="AY322" s="385"/>
      <c r="AZ322" s="670">
        <f>AZ314*$R322</f>
        <v>0</v>
      </c>
      <c r="BA322" s="817"/>
      <c r="BB322" s="670">
        <f t="shared" ref="BB322" si="432">BB314*$R322</f>
        <v>0</v>
      </c>
      <c r="BC322" s="817"/>
      <c r="BD322" s="670">
        <f t="shared" ref="BD322" si="433">BD314*$R322</f>
        <v>0</v>
      </c>
      <c r="BE322" s="817"/>
      <c r="BF322" s="670">
        <f t="shared" ref="BF322" si="434">BF314*$R322</f>
        <v>0</v>
      </c>
      <c r="BG322" s="817"/>
      <c r="BH322" s="670">
        <f t="shared" ref="BH322" si="435">BH314*$R322</f>
        <v>0</v>
      </c>
      <c r="BI322" s="817"/>
      <c r="BJ322" s="186">
        <f>SUM(AZ322:BI322)</f>
        <v>0</v>
      </c>
      <c r="BK322" s="810"/>
      <c r="BL322" s="811"/>
      <c r="BM322" s="810"/>
      <c r="BN322" s="811"/>
      <c r="BO322" s="810"/>
      <c r="BP322" s="811"/>
      <c r="BQ322" s="810"/>
      <c r="BR322" s="811"/>
      <c r="BS322" s="810"/>
      <c r="BT322" s="811"/>
      <c r="BU322" s="385"/>
      <c r="BV322" s="382">
        <f>S322+AD322+AO322+AZ322+BK322</f>
        <v>0</v>
      </c>
      <c r="BW322" s="382">
        <f t="shared" ref="BW322:BZ322" si="436">T322+AE322+AP322+BA322+BL322</f>
        <v>0</v>
      </c>
      <c r="BX322" s="382">
        <f t="shared" si="436"/>
        <v>0</v>
      </c>
      <c r="BY322" s="382">
        <f t="shared" si="436"/>
        <v>0</v>
      </c>
      <c r="BZ322" s="382">
        <f t="shared" si="436"/>
        <v>0</v>
      </c>
      <c r="CA322" s="382">
        <f>SUM(BV322:BZ322)</f>
        <v>0</v>
      </c>
    </row>
    <row r="323" spans="1:80" s="411" customFormat="1" ht="15" customHeight="1">
      <c r="A323" s="399"/>
      <c r="B323" s="399"/>
      <c r="C323" s="400"/>
      <c r="D323" s="401"/>
      <c r="E323" s="401"/>
      <c r="F323" s="401"/>
      <c r="G323" s="401"/>
      <c r="H323" s="401"/>
      <c r="I323" s="402"/>
      <c r="J323" s="402"/>
      <c r="K323" s="402"/>
      <c r="L323" s="402"/>
      <c r="M323" s="402"/>
      <c r="N323" s="402"/>
      <c r="O323" s="403"/>
      <c r="P323" s="403"/>
      <c r="Q323" s="403"/>
      <c r="R323" s="41"/>
      <c r="S323" s="404"/>
      <c r="T323" s="405"/>
      <c r="U323" s="406"/>
      <c r="V323" s="407"/>
      <c r="W323" s="406"/>
      <c r="X323" s="407"/>
      <c r="Y323" s="406"/>
      <c r="Z323" s="407"/>
      <c r="AA323" s="406"/>
      <c r="AB323" s="407"/>
      <c r="AC323" s="408"/>
      <c r="AD323" s="404"/>
      <c r="AE323" s="405"/>
      <c r="AF323" s="404"/>
      <c r="AG323" s="405"/>
      <c r="AH323" s="404"/>
      <c r="AI323" s="405"/>
      <c r="AJ323" s="404"/>
      <c r="AK323" s="405"/>
      <c r="AL323" s="404"/>
      <c r="AM323" s="405"/>
      <c r="AN323" s="408"/>
      <c r="AO323" s="404"/>
      <c r="AP323" s="405"/>
      <c r="AQ323" s="406"/>
      <c r="AR323" s="407"/>
      <c r="AS323" s="406"/>
      <c r="AT323" s="407"/>
      <c r="AU323" s="406"/>
      <c r="AV323" s="407"/>
      <c r="AW323" s="406"/>
      <c r="AX323" s="407"/>
      <c r="AY323" s="408"/>
      <c r="AZ323" s="404"/>
      <c r="BA323" s="405"/>
      <c r="BB323" s="404"/>
      <c r="BC323" s="405"/>
      <c r="BD323" s="404"/>
      <c r="BE323" s="405"/>
      <c r="BF323" s="404"/>
      <c r="BG323" s="405"/>
      <c r="BH323" s="404"/>
      <c r="BI323" s="405"/>
      <c r="BJ323" s="408"/>
      <c r="BK323" s="404"/>
      <c r="BL323" s="405"/>
      <c r="BM323" s="404"/>
      <c r="BN323" s="405"/>
      <c r="BO323" s="404"/>
      <c r="BP323" s="405"/>
      <c r="BQ323" s="404"/>
      <c r="BR323" s="405"/>
      <c r="BS323" s="404"/>
      <c r="BT323" s="405"/>
      <c r="BU323" s="408"/>
      <c r="BV323" s="409"/>
      <c r="BW323" s="409"/>
      <c r="BX323" s="409"/>
      <c r="BY323" s="409"/>
      <c r="BZ323" s="409"/>
      <c r="CA323" s="410"/>
      <c r="CB323" s="143"/>
    </row>
    <row r="324" spans="1:80" s="143" customFormat="1" ht="15" customHeight="1">
      <c r="A324" s="178"/>
      <c r="B324" s="178"/>
      <c r="C324" s="564" t="str">
        <f>CONCATENATE("B. ", BK8, " Facilities and Administration (F&amp;A)")</f>
        <v>B. Dept #5 Facilities and Administration (F&amp;A)</v>
      </c>
      <c r="D324" s="596"/>
      <c r="E324" s="596"/>
      <c r="F324" s="596"/>
      <c r="G324" s="596"/>
      <c r="H324" s="596"/>
      <c r="I324" s="706" t="s">
        <v>167</v>
      </c>
      <c r="J324" s="706"/>
      <c r="K324" s="706"/>
      <c r="L324" s="706"/>
      <c r="M324" s="706"/>
      <c r="N324" s="706"/>
      <c r="O324" s="707"/>
      <c r="P324" s="707"/>
      <c r="Q324" s="707"/>
      <c r="R324" s="33">
        <f>VLOOKUP(I324,F_A,2,0)</f>
        <v>0.505</v>
      </c>
      <c r="S324" s="806"/>
      <c r="T324" s="807"/>
      <c r="U324" s="808"/>
      <c r="V324" s="809"/>
      <c r="W324" s="808"/>
      <c r="X324" s="809"/>
      <c r="Y324" s="808"/>
      <c r="Z324" s="809"/>
      <c r="AA324" s="808"/>
      <c r="AB324" s="809"/>
      <c r="AC324" s="385"/>
      <c r="AD324" s="810"/>
      <c r="AE324" s="811"/>
      <c r="AF324" s="810"/>
      <c r="AG324" s="811"/>
      <c r="AH324" s="810"/>
      <c r="AI324" s="811"/>
      <c r="AJ324" s="810"/>
      <c r="AK324" s="811"/>
      <c r="AL324" s="810"/>
      <c r="AM324" s="811"/>
      <c r="AN324" s="385"/>
      <c r="AO324" s="810"/>
      <c r="AP324" s="811"/>
      <c r="AQ324" s="802"/>
      <c r="AR324" s="803"/>
      <c r="AS324" s="802"/>
      <c r="AT324" s="803"/>
      <c r="AU324" s="802"/>
      <c r="AV324" s="803"/>
      <c r="AW324" s="802"/>
      <c r="AX324" s="803"/>
      <c r="AY324" s="385"/>
      <c r="AZ324" s="810"/>
      <c r="BA324" s="811"/>
      <c r="BB324" s="810"/>
      <c r="BC324" s="811"/>
      <c r="BD324" s="810"/>
      <c r="BE324" s="811"/>
      <c r="BF324" s="810"/>
      <c r="BG324" s="811"/>
      <c r="BH324" s="810"/>
      <c r="BI324" s="811"/>
      <c r="BJ324" s="385"/>
      <c r="BK324" s="670">
        <f>BK314*$R324</f>
        <v>0</v>
      </c>
      <c r="BL324" s="817"/>
      <c r="BM324" s="670">
        <f t="shared" ref="BM324" si="437">BM314*$R324</f>
        <v>0</v>
      </c>
      <c r="BN324" s="817"/>
      <c r="BO324" s="670">
        <f t="shared" ref="BO324" si="438">BO314*$R324</f>
        <v>0</v>
      </c>
      <c r="BP324" s="817"/>
      <c r="BQ324" s="670">
        <f t="shared" ref="BQ324" si="439">BQ314*$R324</f>
        <v>0</v>
      </c>
      <c r="BR324" s="817"/>
      <c r="BS324" s="670">
        <f t="shared" ref="BS324" si="440">BS314*$R324</f>
        <v>0</v>
      </c>
      <c r="BT324" s="817"/>
      <c r="BU324" s="186">
        <f>SUM(BK324:BT324)</f>
        <v>0</v>
      </c>
      <c r="BV324" s="382">
        <f>S324+AD324+AO324+AZ324+BK324</f>
        <v>0</v>
      </c>
      <c r="BW324" s="382">
        <f t="shared" ref="BW324:BZ324" si="441">T324+AE324+AP324+BA324+BL324</f>
        <v>0</v>
      </c>
      <c r="BX324" s="382">
        <f t="shared" si="441"/>
        <v>0</v>
      </c>
      <c r="BY324" s="382">
        <f t="shared" si="441"/>
        <v>0</v>
      </c>
      <c r="BZ324" s="382">
        <f t="shared" si="441"/>
        <v>0</v>
      </c>
      <c r="CA324" s="382">
        <f>SUM(BV324:BZ324)</f>
        <v>0</v>
      </c>
    </row>
    <row r="325" spans="1:80" s="411" customFormat="1" ht="15" customHeight="1">
      <c r="A325" s="399"/>
      <c r="B325" s="399"/>
      <c r="C325" s="400"/>
      <c r="D325" s="401"/>
      <c r="E325" s="401"/>
      <c r="F325" s="401"/>
      <c r="G325" s="401"/>
      <c r="H325" s="401"/>
      <c r="I325" s="402"/>
      <c r="J325" s="402"/>
      <c r="K325" s="402"/>
      <c r="L325" s="402"/>
      <c r="M325" s="402"/>
      <c r="N325" s="402"/>
      <c r="O325" s="403"/>
      <c r="P325" s="403"/>
      <c r="Q325" s="403"/>
      <c r="R325" s="41"/>
      <c r="S325" s="404"/>
      <c r="T325" s="405"/>
      <c r="U325" s="404"/>
      <c r="V325" s="405"/>
      <c r="W325" s="404"/>
      <c r="X325" s="405"/>
      <c r="Y325" s="404"/>
      <c r="Z325" s="405"/>
      <c r="AA325" s="404"/>
      <c r="AB325" s="405"/>
      <c r="AC325" s="408"/>
      <c r="AD325" s="404"/>
      <c r="AE325" s="405"/>
      <c r="AF325" s="404"/>
      <c r="AG325" s="405"/>
      <c r="AH325" s="404"/>
      <c r="AI325" s="405"/>
      <c r="AJ325" s="404"/>
      <c r="AK325" s="405"/>
      <c r="AL325" s="404"/>
      <c r="AM325" s="405"/>
      <c r="AN325" s="408"/>
      <c r="AO325" s="404"/>
      <c r="AP325" s="405"/>
      <c r="AQ325" s="404"/>
      <c r="AR325" s="405"/>
      <c r="AS325" s="404"/>
      <c r="AT325" s="405"/>
      <c r="AU325" s="404"/>
      <c r="AV325" s="405"/>
      <c r="AW325" s="404"/>
      <c r="AX325" s="405"/>
      <c r="AY325" s="408"/>
      <c r="AZ325" s="404"/>
      <c r="BA325" s="405"/>
      <c r="BB325" s="404"/>
      <c r="BC325" s="405"/>
      <c r="BD325" s="404"/>
      <c r="BE325" s="405"/>
      <c r="BF325" s="404"/>
      <c r="BG325" s="405"/>
      <c r="BH325" s="404"/>
      <c r="BI325" s="405"/>
      <c r="BJ325" s="408"/>
      <c r="BK325" s="404"/>
      <c r="BL325" s="405"/>
      <c r="BM325" s="404"/>
      <c r="BN325" s="405"/>
      <c r="BO325" s="404"/>
      <c r="BP325" s="405"/>
      <c r="BQ325" s="404"/>
      <c r="BR325" s="405"/>
      <c r="BS325" s="404"/>
      <c r="BT325" s="405"/>
      <c r="BU325" s="408"/>
      <c r="BV325" s="409"/>
      <c r="BW325" s="409"/>
      <c r="BX325" s="409"/>
      <c r="BY325" s="409"/>
      <c r="BZ325" s="409"/>
      <c r="CA325" s="410"/>
      <c r="CB325" s="143"/>
    </row>
    <row r="326" spans="1:80" s="101" customFormat="1" ht="15" customHeight="1">
      <c r="A326" s="162"/>
      <c r="B326" s="162"/>
      <c r="C326" s="564" t="s">
        <v>371</v>
      </c>
      <c r="D326" s="565"/>
      <c r="E326" s="565"/>
      <c r="F326" s="565"/>
      <c r="G326" s="565"/>
      <c r="H326" s="412"/>
      <c r="I326" s="413"/>
      <c r="J326" s="413"/>
      <c r="K326" s="413"/>
      <c r="L326" s="413"/>
      <c r="M326" s="413"/>
      <c r="N326" s="413"/>
      <c r="O326" s="414"/>
      <c r="P326" s="414"/>
      <c r="Q326" s="414"/>
      <c r="R326" s="33"/>
      <c r="S326" s="670">
        <f>SUM(S316+S318+S320+S322+S324)</f>
        <v>0</v>
      </c>
      <c r="T326" s="817"/>
      <c r="U326" s="670">
        <f>SUM(U316+U318+U320+U322+U324)</f>
        <v>0</v>
      </c>
      <c r="V326" s="817"/>
      <c r="W326" s="670">
        <f>SUM(W316+W318+W320+W322+W324)</f>
        <v>0</v>
      </c>
      <c r="X326" s="817"/>
      <c r="Y326" s="670">
        <f>SUM(Y316+Y318+Y320+Y322+Y324)</f>
        <v>0</v>
      </c>
      <c r="Z326" s="817"/>
      <c r="AA326" s="670">
        <f>SUM(AA316+AA318+AA320+AA322+AA324)</f>
        <v>0</v>
      </c>
      <c r="AB326" s="817"/>
      <c r="AC326" s="394">
        <f>SUM(S326:AB326)</f>
        <v>0</v>
      </c>
      <c r="AD326" s="670">
        <f>SUM(AD316+AD318+AD320+AD322+AD324)</f>
        <v>0</v>
      </c>
      <c r="AE326" s="817"/>
      <c r="AF326" s="670">
        <f>SUM(AF316+AF318+AF320+AF322+AF324)</f>
        <v>0</v>
      </c>
      <c r="AG326" s="817"/>
      <c r="AH326" s="670">
        <f>SUM(AH316+AH318+AH320+AH322+AH324)</f>
        <v>0</v>
      </c>
      <c r="AI326" s="817"/>
      <c r="AJ326" s="670">
        <f>SUM(AJ316+AJ318+AJ320+AJ322+AJ324)</f>
        <v>0</v>
      </c>
      <c r="AK326" s="817"/>
      <c r="AL326" s="670">
        <f>SUM(AL316+AL318+AL320+AL322+AL324)</f>
        <v>0</v>
      </c>
      <c r="AM326" s="817"/>
      <c r="AN326" s="394">
        <f>SUM(AD326:AM326)</f>
        <v>0</v>
      </c>
      <c r="AO326" s="670">
        <f>SUM(AO316+AO318+AO320+AO322+AO324)</f>
        <v>0</v>
      </c>
      <c r="AP326" s="817"/>
      <c r="AQ326" s="670">
        <f t="shared" ref="AQ326" si="442">SUM(AQ316+AQ318+AQ320+AQ322+AQ324)</f>
        <v>0</v>
      </c>
      <c r="AR326" s="817"/>
      <c r="AS326" s="670">
        <f t="shared" ref="AS326" si="443">SUM(AS316+AS318+AS320+AS322+AS324)</f>
        <v>0</v>
      </c>
      <c r="AT326" s="817"/>
      <c r="AU326" s="670">
        <f t="shared" ref="AU326" si="444">SUM(AU316+AU318+AU320+AU322+AU324)</f>
        <v>0</v>
      </c>
      <c r="AV326" s="817"/>
      <c r="AW326" s="670">
        <f>SUM(AW316+AW318+AW320+AW322+AW324)</f>
        <v>0</v>
      </c>
      <c r="AX326" s="817"/>
      <c r="AY326" s="394">
        <f>SUM(AO326:AX326)</f>
        <v>0</v>
      </c>
      <c r="AZ326" s="670">
        <f>SUM(AZ316+AZ318+AZ320+AZ322+AZ324)</f>
        <v>0</v>
      </c>
      <c r="BA326" s="817"/>
      <c r="BB326" s="670">
        <f>SUM(BB316+BB318+BB320+BB322+BB324)</f>
        <v>0</v>
      </c>
      <c r="BC326" s="817"/>
      <c r="BD326" s="670">
        <f>SUM(BD316+BD318+BD320+BD322+BD324)</f>
        <v>0</v>
      </c>
      <c r="BE326" s="817"/>
      <c r="BF326" s="670">
        <f>SUM(BF316+BF318+BF320+BF322+BF324)</f>
        <v>0</v>
      </c>
      <c r="BG326" s="817"/>
      <c r="BH326" s="670">
        <f>SUM(BH316+BH318+BH320+BH322+BH324)</f>
        <v>0</v>
      </c>
      <c r="BI326" s="817"/>
      <c r="BJ326" s="394">
        <f>SUM(AZ326:BI326)</f>
        <v>0</v>
      </c>
      <c r="BK326" s="670">
        <f>SUM(BK316+BL318+BL320+BL322+BK324)</f>
        <v>0</v>
      </c>
      <c r="BL326" s="817"/>
      <c r="BM326" s="670">
        <f>SUM(BM316+BN318+BN320+BN322+BM324)</f>
        <v>0</v>
      </c>
      <c r="BN326" s="817"/>
      <c r="BO326" s="670">
        <f>SUM(BO316+BP318+BP320+BP322+BO324)</f>
        <v>0</v>
      </c>
      <c r="BP326" s="817"/>
      <c r="BQ326" s="670">
        <f>SUM(BQ316+BR318+BR320+BR322+BQ324)</f>
        <v>0</v>
      </c>
      <c r="BR326" s="817"/>
      <c r="BS326" s="670">
        <f>SUM(BS316+BT318+BT320+BT322+BS324)</f>
        <v>0</v>
      </c>
      <c r="BT326" s="817"/>
      <c r="BU326" s="394">
        <f>SUM(BK326:BT326)</f>
        <v>0</v>
      </c>
      <c r="BV326" s="382">
        <f>S326+AD326+AO326+AZ326+BK326</f>
        <v>0</v>
      </c>
      <c r="BW326" s="382">
        <f t="shared" ref="BW326:BZ326" si="445">T326+AE326+AP326+BA326+BL326</f>
        <v>0</v>
      </c>
      <c r="BX326" s="382">
        <f t="shared" si="445"/>
        <v>0</v>
      </c>
      <c r="BY326" s="382">
        <f t="shared" si="445"/>
        <v>0</v>
      </c>
      <c r="BZ326" s="382">
        <f t="shared" si="445"/>
        <v>0</v>
      </c>
      <c r="CA326" s="383">
        <f>SUM(BV326:BZ326)</f>
        <v>0</v>
      </c>
      <c r="CB326" s="143"/>
    </row>
    <row r="327" spans="1:80" s="143" customFormat="1" ht="17.25" customHeight="1">
      <c r="A327" s="178"/>
      <c r="B327" s="178"/>
      <c r="C327" s="866" t="s">
        <v>133</v>
      </c>
      <c r="D327" s="584"/>
      <c r="E327" s="584"/>
      <c r="F327" s="584"/>
      <c r="G327" s="584"/>
      <c r="H327" s="584"/>
      <c r="I327" s="584"/>
      <c r="J327" s="584"/>
      <c r="K327" s="584"/>
      <c r="L327" s="584"/>
      <c r="M327" s="584"/>
      <c r="N327" s="584"/>
      <c r="O327" s="633"/>
      <c r="P327" s="48"/>
      <c r="Q327" s="48"/>
      <c r="R327" s="34"/>
      <c r="S327" s="144"/>
      <c r="T327" s="203"/>
      <c r="U327" s="195"/>
      <c r="V327" s="415"/>
      <c r="W327" s="144"/>
      <c r="X327" s="203"/>
      <c r="Y327" s="195"/>
      <c r="Z327" s="203"/>
      <c r="AA327" s="195"/>
      <c r="AB327" s="203"/>
      <c r="AC327" s="140"/>
      <c r="AD327" s="144"/>
      <c r="AE327" s="203"/>
      <c r="AF327" s="195"/>
      <c r="AG327" s="415"/>
      <c r="AH327" s="144"/>
      <c r="AI327" s="203"/>
      <c r="AJ327" s="195"/>
      <c r="AK327" s="203"/>
      <c r="AL327" s="195"/>
      <c r="AM327" s="203"/>
      <c r="AN327" s="140"/>
      <c r="AO327" s="144"/>
      <c r="AP327" s="203"/>
      <c r="AQ327" s="195"/>
      <c r="AR327" s="415"/>
      <c r="AS327" s="144"/>
      <c r="AT327" s="203"/>
      <c r="AU327" s="195"/>
      <c r="AV327" s="203"/>
      <c r="AW327" s="195"/>
      <c r="AX327" s="203"/>
      <c r="AY327" s="140"/>
      <c r="AZ327" s="144"/>
      <c r="BA327" s="203"/>
      <c r="BB327" s="195"/>
      <c r="BC327" s="415"/>
      <c r="BD327" s="144"/>
      <c r="BE327" s="203"/>
      <c r="BF327" s="195"/>
      <c r="BG327" s="203"/>
      <c r="BH327" s="195"/>
      <c r="BI327" s="203"/>
      <c r="BJ327" s="140"/>
      <c r="BK327" s="144"/>
      <c r="BL327" s="203"/>
      <c r="BM327" s="195"/>
      <c r="BN327" s="415"/>
      <c r="BO327" s="144"/>
      <c r="BP327" s="203"/>
      <c r="BQ327" s="195"/>
      <c r="BR327" s="203"/>
      <c r="BS327" s="195"/>
      <c r="BT327" s="203"/>
      <c r="BU327" s="140"/>
      <c r="BV327" s="361"/>
      <c r="BW327" s="361"/>
      <c r="BX327" s="361"/>
      <c r="BY327" s="361"/>
      <c r="BZ327" s="361"/>
      <c r="CA327" s="361"/>
    </row>
    <row r="328" spans="1:80" s="143" customFormat="1" ht="31.5">
      <c r="A328" s="162">
        <v>1000</v>
      </c>
      <c r="B328" s="178"/>
      <c r="C328" s="197" t="s">
        <v>178</v>
      </c>
      <c r="D328" s="84" t="s">
        <v>134</v>
      </c>
      <c r="E328" s="701"/>
      <c r="F328" s="633"/>
      <c r="G328" s="633"/>
      <c r="H328" s="633"/>
      <c r="I328" s="633"/>
      <c r="J328" s="633"/>
      <c r="K328" s="633"/>
      <c r="L328" s="633"/>
      <c r="M328" s="633"/>
      <c r="N328" s="633"/>
      <c r="O328" s="633"/>
      <c r="P328" s="37" t="s">
        <v>182</v>
      </c>
      <c r="Q328" s="37" t="s">
        <v>174</v>
      </c>
      <c r="R328" s="35" t="s">
        <v>355</v>
      </c>
      <c r="S328" s="416" t="s">
        <v>183</v>
      </c>
      <c r="T328" s="203"/>
      <c r="U328" s="195" t="s">
        <v>183</v>
      </c>
      <c r="V328" s="417"/>
      <c r="W328" s="195" t="s">
        <v>183</v>
      </c>
      <c r="X328" s="203"/>
      <c r="Y328" s="195" t="s">
        <v>183</v>
      </c>
      <c r="Z328" s="203"/>
      <c r="AA328" s="195" t="s">
        <v>183</v>
      </c>
      <c r="AB328" s="203"/>
      <c r="AC328" s="140"/>
      <c r="AD328" s="416" t="s">
        <v>183</v>
      </c>
      <c r="AE328" s="203"/>
      <c r="AF328" s="195" t="s">
        <v>183</v>
      </c>
      <c r="AG328" s="417"/>
      <c r="AH328" s="195" t="s">
        <v>183</v>
      </c>
      <c r="AI328" s="203"/>
      <c r="AJ328" s="195" t="s">
        <v>183</v>
      </c>
      <c r="AK328" s="203"/>
      <c r="AL328" s="195" t="s">
        <v>183</v>
      </c>
      <c r="AM328" s="203"/>
      <c r="AN328" s="140"/>
      <c r="AO328" s="416" t="s">
        <v>183</v>
      </c>
      <c r="AP328" s="203"/>
      <c r="AQ328" s="195" t="s">
        <v>183</v>
      </c>
      <c r="AR328" s="417"/>
      <c r="AS328" s="195" t="s">
        <v>183</v>
      </c>
      <c r="AT328" s="203"/>
      <c r="AU328" s="195" t="s">
        <v>183</v>
      </c>
      <c r="AV328" s="203"/>
      <c r="AW328" s="195" t="s">
        <v>183</v>
      </c>
      <c r="AX328" s="203"/>
      <c r="AY328" s="140"/>
      <c r="AZ328" s="416" t="s">
        <v>183</v>
      </c>
      <c r="BA328" s="203"/>
      <c r="BB328" s="195" t="s">
        <v>183</v>
      </c>
      <c r="BC328" s="417"/>
      <c r="BD328" s="195" t="s">
        <v>183</v>
      </c>
      <c r="BE328" s="203"/>
      <c r="BF328" s="195" t="s">
        <v>183</v>
      </c>
      <c r="BG328" s="203"/>
      <c r="BH328" s="195" t="s">
        <v>183</v>
      </c>
      <c r="BI328" s="203"/>
      <c r="BJ328" s="140"/>
      <c r="BK328" s="416" t="s">
        <v>183</v>
      </c>
      <c r="BL328" s="203"/>
      <c r="BM328" s="195" t="s">
        <v>183</v>
      </c>
      <c r="BN328" s="417"/>
      <c r="BO328" s="195" t="s">
        <v>183</v>
      </c>
      <c r="BP328" s="203"/>
      <c r="BQ328" s="195" t="s">
        <v>183</v>
      </c>
      <c r="BR328" s="203"/>
      <c r="BS328" s="195" t="s">
        <v>183</v>
      </c>
      <c r="BT328" s="203"/>
      <c r="BU328" s="140"/>
      <c r="BV328" s="208"/>
      <c r="BW328" s="208"/>
      <c r="BX328" s="208"/>
      <c r="BY328" s="208"/>
      <c r="BZ328" s="208"/>
      <c r="CA328" s="361"/>
    </row>
    <row r="329" spans="1:80" s="143" customFormat="1" ht="15" customHeight="1">
      <c r="A329" s="178"/>
      <c r="B329" s="178"/>
      <c r="C329" s="198">
        <f>S329+U329+W329+Y329+AA329+AD329+AF329+AH329+AJ329+AL329+AO329+AQ329+AS329+AU329+AW329+AZ329+BB329+BD329+BF329+BH329+BK329+BM329+BO329+BQ329+BS329</f>
        <v>0</v>
      </c>
      <c r="D329" s="15"/>
      <c r="E329" s="584" t="s">
        <v>337</v>
      </c>
      <c r="F329" s="584"/>
      <c r="G329" s="584"/>
      <c r="H329" s="584"/>
      <c r="I329" s="584"/>
      <c r="J329" s="584"/>
      <c r="K329" s="584"/>
      <c r="L329" s="584"/>
      <c r="M329" s="584"/>
      <c r="N329" s="584"/>
      <c r="O329" s="584"/>
      <c r="P329" s="199">
        <v>0</v>
      </c>
      <c r="Q329" s="200">
        <f t="shared" ref="Q329:Q330" si="446">VLOOKUP(E329,Leave_Benefits,2,0)</f>
        <v>0</v>
      </c>
      <c r="R329" s="36">
        <f t="shared" ref="R329:R330" si="447">VLOOKUP(E329,Leave_Benefits,4,0)</f>
        <v>0</v>
      </c>
      <c r="S329" s="201">
        <v>0</v>
      </c>
      <c r="T329" s="126">
        <f>$P329*(1+$Q329)*S329</f>
        <v>0</v>
      </c>
      <c r="U329" s="201">
        <v>0</v>
      </c>
      <c r="V329" s="126">
        <f>$P329*(1+$Q329)*U329*$R329</f>
        <v>0</v>
      </c>
      <c r="W329" s="201">
        <v>0</v>
      </c>
      <c r="X329" s="126">
        <f>$P329*(1+$Q329)*W329*($R329^2)</f>
        <v>0</v>
      </c>
      <c r="Y329" s="201">
        <v>0</v>
      </c>
      <c r="Z329" s="126">
        <f>$P329*(1+$Q329)*Y329*($R329^3)</f>
        <v>0</v>
      </c>
      <c r="AA329" s="201">
        <v>0</v>
      </c>
      <c r="AB329" s="126">
        <f>$P329*(1+$Q329)*AA329*($R329^4)</f>
        <v>0</v>
      </c>
      <c r="AC329" s="127">
        <f>SUM(T329+V329+X329+Z329+AB329)</f>
        <v>0</v>
      </c>
      <c r="AD329" s="352">
        <v>0</v>
      </c>
      <c r="AE329" s="292">
        <f>$P329*(1+$Q329)*AD329</f>
        <v>0</v>
      </c>
      <c r="AF329" s="352">
        <v>0</v>
      </c>
      <c r="AG329" s="292">
        <f>$P329*(1+$Q329)*AF329*$R329</f>
        <v>0</v>
      </c>
      <c r="AH329" s="352">
        <v>0</v>
      </c>
      <c r="AI329" s="292">
        <f>$P329*(1+$Q329)*AH329*($R329^2)</f>
        <v>0</v>
      </c>
      <c r="AJ329" s="352">
        <v>0</v>
      </c>
      <c r="AK329" s="292">
        <f>$P329*(1+$Q329)*AJ329*($R329^3)</f>
        <v>0</v>
      </c>
      <c r="AL329" s="352">
        <v>0</v>
      </c>
      <c r="AM329" s="292">
        <f>$P329*(1+$Q329)*AL329*($R329^4)</f>
        <v>0</v>
      </c>
      <c r="AN329" s="293">
        <f>SUM(AE329+AG329+AI329+AK329+AM329)</f>
        <v>0</v>
      </c>
      <c r="AO329" s="353">
        <v>0</v>
      </c>
      <c r="AP329" s="295">
        <f>$P329*(1+$Q329)*AO329</f>
        <v>0</v>
      </c>
      <c r="AQ329" s="353">
        <v>0</v>
      </c>
      <c r="AR329" s="295">
        <f>$P329*(1+$Q329)*AQ329*$R329</f>
        <v>0</v>
      </c>
      <c r="AS329" s="353">
        <v>0</v>
      </c>
      <c r="AT329" s="295">
        <f>$P329*(1+$Q329)*AS329*($R329^2)</f>
        <v>0</v>
      </c>
      <c r="AU329" s="353">
        <v>0</v>
      </c>
      <c r="AV329" s="295">
        <f>$P329*(1+$Q329)*AU329*($R329^3)</f>
        <v>0</v>
      </c>
      <c r="AW329" s="353">
        <v>0</v>
      </c>
      <c r="AX329" s="295">
        <f>$P329*(1+$Q329)*AW329*($R329^4)</f>
        <v>0</v>
      </c>
      <c r="AY329" s="296">
        <f>SUM(AP329+AR329+AT329+AV329+AX329)</f>
        <v>0</v>
      </c>
      <c r="AZ329" s="354">
        <v>0</v>
      </c>
      <c r="BA329" s="298">
        <f>$P329*(1+$Q329)*AZ329</f>
        <v>0</v>
      </c>
      <c r="BB329" s="354">
        <v>0</v>
      </c>
      <c r="BC329" s="298">
        <f>$P329*(1+$Q329)*BB329*$R329</f>
        <v>0</v>
      </c>
      <c r="BD329" s="354">
        <v>0</v>
      </c>
      <c r="BE329" s="298">
        <f>$P329*(1+$Q329)*BD329*($R329^2)</f>
        <v>0</v>
      </c>
      <c r="BF329" s="354">
        <v>0</v>
      </c>
      <c r="BG329" s="298">
        <f>$P329*(1+$Q329)*BF329*($R329^3)</f>
        <v>0</v>
      </c>
      <c r="BH329" s="354">
        <v>0</v>
      </c>
      <c r="BI329" s="298">
        <f>$P329*(1+$Q329)*BH329*($R329^4)</f>
        <v>0</v>
      </c>
      <c r="BJ329" s="299">
        <f>SUM(BA329+BC329+BE329+BG329+BI329)</f>
        <v>0</v>
      </c>
      <c r="BK329" s="355">
        <v>0</v>
      </c>
      <c r="BL329" s="301">
        <f>$P329*(1+$Q329)*BK329</f>
        <v>0</v>
      </c>
      <c r="BM329" s="355">
        <v>0</v>
      </c>
      <c r="BN329" s="301">
        <f>$P329*(1+$Q329)*BM329*$R329</f>
        <v>0</v>
      </c>
      <c r="BO329" s="355">
        <v>0</v>
      </c>
      <c r="BP329" s="301">
        <f>$P329*(1+$Q329)*BO329*($R329^2)</f>
        <v>0</v>
      </c>
      <c r="BQ329" s="355">
        <v>0</v>
      </c>
      <c r="BR329" s="301">
        <f>$P329*(1+$Q329)*BQ329*($R329^3)</f>
        <v>0</v>
      </c>
      <c r="BS329" s="355">
        <v>0</v>
      </c>
      <c r="BT329" s="301">
        <f>$P329*(1+$Q329)*BS329*($R329^4)</f>
        <v>0</v>
      </c>
      <c r="BU329" s="302">
        <f>SUM(BL329+BN329+BP329+BR329+BT329)</f>
        <v>0</v>
      </c>
      <c r="BV329" s="320">
        <f>T329+AE329+AP329+BA329+BL329</f>
        <v>0</v>
      </c>
      <c r="BW329" s="320">
        <f t="shared" ref="BW329:BZ330" si="448">U329+AF329+AQ329+BB329+BM329</f>
        <v>0</v>
      </c>
      <c r="BX329" s="320">
        <f t="shared" si="448"/>
        <v>0</v>
      </c>
      <c r="BY329" s="320">
        <f t="shared" si="448"/>
        <v>0</v>
      </c>
      <c r="BZ329" s="320">
        <f t="shared" si="448"/>
        <v>0</v>
      </c>
      <c r="CA329" s="327">
        <f>SUM(BV329:BZ329)</f>
        <v>0</v>
      </c>
    </row>
    <row r="330" spans="1:80" s="143" customFormat="1" ht="15" customHeight="1">
      <c r="A330" s="178"/>
      <c r="B330" s="178"/>
      <c r="C330" s="531">
        <f>S330+U330+W330+Y330+AA330+AD330+AF330+AH330+AJ330+AL330+AO330+AQ330+AS330+AU330+AW330+AZ330+BB330+BD330+BF330+BH330+BK330+BM330+BO330+BQ330+BS330</f>
        <v>0</v>
      </c>
      <c r="D330" s="15"/>
      <c r="E330" s="584" t="s">
        <v>337</v>
      </c>
      <c r="F330" s="584"/>
      <c r="G330" s="584"/>
      <c r="H330" s="584"/>
      <c r="I330" s="584"/>
      <c r="J330" s="584"/>
      <c r="K330" s="584"/>
      <c r="L330" s="584"/>
      <c r="M330" s="584"/>
      <c r="N330" s="584"/>
      <c r="O330" s="584"/>
      <c r="P330" s="199">
        <v>0</v>
      </c>
      <c r="Q330" s="200">
        <f t="shared" si="446"/>
        <v>0</v>
      </c>
      <c r="R330" s="36">
        <f t="shared" si="447"/>
        <v>0</v>
      </c>
      <c r="S330" s="201">
        <v>0</v>
      </c>
      <c r="T330" s="126">
        <f t="shared" ref="T330" si="449">$P330*(1+$Q330)*S330</f>
        <v>0</v>
      </c>
      <c r="U330" s="201">
        <v>0</v>
      </c>
      <c r="V330" s="126">
        <f t="shared" ref="V330" si="450">$P330*(1+$Q330)*U330*$R330</f>
        <v>0</v>
      </c>
      <c r="W330" s="201">
        <v>0</v>
      </c>
      <c r="X330" s="126">
        <f t="shared" ref="X330" si="451">$P330*(1+$Q330)*W330*($R330^2)</f>
        <v>0</v>
      </c>
      <c r="Y330" s="201">
        <v>0</v>
      </c>
      <c r="Z330" s="126">
        <f t="shared" ref="Z330" si="452">$P330*(1+$Q330)*Y330*($R330^3)</f>
        <v>0</v>
      </c>
      <c r="AA330" s="201">
        <v>0</v>
      </c>
      <c r="AB330" s="126">
        <f t="shared" ref="AB330" si="453">$P330*(1+$Q330)*AA330*($R330^4)</f>
        <v>0</v>
      </c>
      <c r="AC330" s="127">
        <f>SUM(T330+V330+X330+Z330+AB330)</f>
        <v>0</v>
      </c>
      <c r="AD330" s="352">
        <v>0</v>
      </c>
      <c r="AE330" s="292">
        <f t="shared" ref="AE330" si="454">$P330*(1+$Q330)*AD330</f>
        <v>0</v>
      </c>
      <c r="AF330" s="352">
        <v>0</v>
      </c>
      <c r="AG330" s="292">
        <f t="shared" ref="AG330" si="455">$P330*(1+$Q330)*AF330*$R330</f>
        <v>0</v>
      </c>
      <c r="AH330" s="352">
        <v>0</v>
      </c>
      <c r="AI330" s="292">
        <f t="shared" ref="AI330" si="456">$P330*(1+$Q330)*AH330*($R330^2)</f>
        <v>0</v>
      </c>
      <c r="AJ330" s="352">
        <v>0</v>
      </c>
      <c r="AK330" s="292">
        <f t="shared" ref="AK330" si="457">$P330*(1+$Q330)*AJ330*($R330^3)</f>
        <v>0</v>
      </c>
      <c r="AL330" s="352">
        <v>0</v>
      </c>
      <c r="AM330" s="292">
        <f t="shared" ref="AM330" si="458">$P330*(1+$Q330)*AL330*($R330^4)</f>
        <v>0</v>
      </c>
      <c r="AN330" s="293">
        <f>SUM(AE330+AG330+AI330+AK330+AM330)</f>
        <v>0</v>
      </c>
      <c r="AO330" s="353">
        <v>0</v>
      </c>
      <c r="AP330" s="295">
        <f t="shared" ref="AP330" si="459">$P330*(1+$Q330)*AO330</f>
        <v>0</v>
      </c>
      <c r="AQ330" s="353">
        <v>0</v>
      </c>
      <c r="AR330" s="295">
        <f t="shared" ref="AR330" si="460">$P330*(1+$Q330)*AQ330*$R330</f>
        <v>0</v>
      </c>
      <c r="AS330" s="353">
        <v>0</v>
      </c>
      <c r="AT330" s="295">
        <f t="shared" ref="AT330" si="461">$P330*(1+$Q330)*AS330*($R330^2)</f>
        <v>0</v>
      </c>
      <c r="AU330" s="353">
        <v>0</v>
      </c>
      <c r="AV330" s="295">
        <f t="shared" ref="AV330" si="462">$P330*(1+$Q330)*AU330*($R330^3)</f>
        <v>0</v>
      </c>
      <c r="AW330" s="353">
        <v>0</v>
      </c>
      <c r="AX330" s="295">
        <f t="shared" ref="AX330" si="463">$P330*(1+$Q330)*AW330*($R330^4)</f>
        <v>0</v>
      </c>
      <c r="AY330" s="296">
        <f>SUM(AP330+AR330+AT330+AV330+AX330)</f>
        <v>0</v>
      </c>
      <c r="AZ330" s="354">
        <v>0</v>
      </c>
      <c r="BA330" s="298">
        <f t="shared" ref="BA330" si="464">$P330*(1+$Q330)*AZ330</f>
        <v>0</v>
      </c>
      <c r="BB330" s="354">
        <v>0</v>
      </c>
      <c r="BC330" s="298">
        <f t="shared" ref="BC330" si="465">$P330*(1+$Q330)*BB330*$R330</f>
        <v>0</v>
      </c>
      <c r="BD330" s="354">
        <v>0</v>
      </c>
      <c r="BE330" s="298">
        <f t="shared" ref="BE330" si="466">$P330*(1+$Q330)*BD330*($R330^2)</f>
        <v>0</v>
      </c>
      <c r="BF330" s="354">
        <v>0</v>
      </c>
      <c r="BG330" s="298">
        <f t="shared" ref="BG330" si="467">$P330*(1+$Q330)*BF330*($R330^3)</f>
        <v>0</v>
      </c>
      <c r="BH330" s="354">
        <v>0</v>
      </c>
      <c r="BI330" s="298">
        <f t="shared" ref="BI330" si="468">$P330*(1+$Q330)*BH330*($R330^4)</f>
        <v>0</v>
      </c>
      <c r="BJ330" s="299">
        <f>SUM(BA330+BC330+BE330+BG330+BI330)</f>
        <v>0</v>
      </c>
      <c r="BK330" s="355">
        <v>0</v>
      </c>
      <c r="BL330" s="301">
        <f t="shared" ref="BL330" si="469">$P330*(1+$Q330)*BK330</f>
        <v>0</v>
      </c>
      <c r="BM330" s="355">
        <v>0</v>
      </c>
      <c r="BN330" s="301">
        <f t="shared" ref="BN330" si="470">$P330*(1+$Q330)*BM330*$R330</f>
        <v>0</v>
      </c>
      <c r="BO330" s="355">
        <v>0</v>
      </c>
      <c r="BP330" s="301">
        <f t="shared" ref="BP330" si="471">$P330*(1+$Q330)*BO330*($R330^2)</f>
        <v>0</v>
      </c>
      <c r="BQ330" s="355">
        <v>0</v>
      </c>
      <c r="BR330" s="301">
        <f t="shared" ref="BR330" si="472">$P330*(1+$Q330)*BQ330*($R330^3)</f>
        <v>0</v>
      </c>
      <c r="BS330" s="355">
        <v>0</v>
      </c>
      <c r="BT330" s="301">
        <f t="shared" ref="BT330" si="473">$P330*(1+$Q330)*BS330*($R330^4)</f>
        <v>0</v>
      </c>
      <c r="BU330" s="302">
        <f>SUM(BL330+BN330+BP330+BR330+BT330)</f>
        <v>0</v>
      </c>
      <c r="BV330" s="320">
        <f>T330+AE330+AP330+BA330+BL330</f>
        <v>0</v>
      </c>
      <c r="BW330" s="320">
        <f t="shared" si="448"/>
        <v>0</v>
      </c>
      <c r="BX330" s="320">
        <f t="shared" si="448"/>
        <v>0</v>
      </c>
      <c r="BY330" s="320">
        <f t="shared" si="448"/>
        <v>0</v>
      </c>
      <c r="BZ330" s="320">
        <f t="shared" si="448"/>
        <v>0</v>
      </c>
      <c r="CA330" s="327">
        <f>SUM(BV330:BZ330)</f>
        <v>0</v>
      </c>
    </row>
    <row r="331" spans="1:80" s="143" customFormat="1" ht="15" customHeight="1">
      <c r="A331" s="178"/>
      <c r="B331" s="178"/>
      <c r="C331" s="575"/>
      <c r="D331" s="567"/>
      <c r="E331" s="567"/>
      <c r="F331" s="567"/>
      <c r="G331" s="567"/>
      <c r="H331" s="567"/>
      <c r="I331" s="567"/>
      <c r="J331" s="567"/>
      <c r="K331" s="567"/>
      <c r="L331" s="567"/>
      <c r="M331" s="567"/>
      <c r="N331" s="568"/>
      <c r="O331" s="648" t="s">
        <v>136</v>
      </c>
      <c r="P331" s="704"/>
      <c r="Q331" s="704"/>
      <c r="R331" s="705"/>
      <c r="S331" s="681">
        <f>SUM(T329:T330)</f>
        <v>0</v>
      </c>
      <c r="T331" s="682"/>
      <c r="U331" s="681">
        <f>SUM(V329:V330)</f>
        <v>0</v>
      </c>
      <c r="V331" s="682"/>
      <c r="W331" s="681">
        <f>SUM(X329:X330)</f>
        <v>0</v>
      </c>
      <c r="X331" s="682"/>
      <c r="Y331" s="681">
        <f>SUM(Z329:Z330)</f>
        <v>0</v>
      </c>
      <c r="Z331" s="682"/>
      <c r="AA331" s="681">
        <f>SUM(AB329:AB330)</f>
        <v>0</v>
      </c>
      <c r="AB331" s="682"/>
      <c r="AC331" s="149">
        <f>SUM(S331:AB331)</f>
        <v>0</v>
      </c>
      <c r="AD331" s="681">
        <f>SUM(AE329:AE330)</f>
        <v>0</v>
      </c>
      <c r="AE331" s="682"/>
      <c r="AF331" s="681">
        <f>SUM(AG329:AG330)</f>
        <v>0</v>
      </c>
      <c r="AG331" s="682"/>
      <c r="AH331" s="681">
        <f>SUM(AI329:AI330)</f>
        <v>0</v>
      </c>
      <c r="AI331" s="682"/>
      <c r="AJ331" s="681">
        <f>SUM(AK329:AK330)</f>
        <v>0</v>
      </c>
      <c r="AK331" s="682"/>
      <c r="AL331" s="681">
        <f>SUM(AM329:AM330)</f>
        <v>0</v>
      </c>
      <c r="AM331" s="682"/>
      <c r="AN331" s="149">
        <f>SUM(AD331:AM331)</f>
        <v>0</v>
      </c>
      <c r="AO331" s="681">
        <f>SUM(AP329:AP330)</f>
        <v>0</v>
      </c>
      <c r="AP331" s="682"/>
      <c r="AQ331" s="681">
        <f>SUM(AR329:AR330)</f>
        <v>0</v>
      </c>
      <c r="AR331" s="682"/>
      <c r="AS331" s="681">
        <f>SUM(AT329:AT330)</f>
        <v>0</v>
      </c>
      <c r="AT331" s="682"/>
      <c r="AU331" s="681">
        <f>SUM(AV329:AV330)</f>
        <v>0</v>
      </c>
      <c r="AV331" s="682"/>
      <c r="AW331" s="681">
        <f>SUM(AX329:AX330)</f>
        <v>0</v>
      </c>
      <c r="AX331" s="682"/>
      <c r="AY331" s="149">
        <f>SUM(AO331:AX331)</f>
        <v>0</v>
      </c>
      <c r="AZ331" s="681">
        <f>SUM(BA329:BA330)</f>
        <v>0</v>
      </c>
      <c r="BA331" s="682"/>
      <c r="BB331" s="681">
        <f>SUM(BC329:BC330)</f>
        <v>0</v>
      </c>
      <c r="BC331" s="682"/>
      <c r="BD331" s="681">
        <f>SUM(BE329:BE330)</f>
        <v>0</v>
      </c>
      <c r="BE331" s="682"/>
      <c r="BF331" s="681">
        <f>SUM(BG329:BG330)</f>
        <v>0</v>
      </c>
      <c r="BG331" s="682"/>
      <c r="BH331" s="681">
        <f>SUM(BI329:BI330)</f>
        <v>0</v>
      </c>
      <c r="BI331" s="682"/>
      <c r="BJ331" s="149">
        <f>SUM(AZ331:BI331)</f>
        <v>0</v>
      </c>
      <c r="BK331" s="681">
        <f>SUM(BL329:BL330)</f>
        <v>0</v>
      </c>
      <c r="BL331" s="682"/>
      <c r="BM331" s="681">
        <f>SUM(BN329:BN330)</f>
        <v>0</v>
      </c>
      <c r="BN331" s="682"/>
      <c r="BO331" s="681">
        <f>SUM(BP329:BP330)</f>
        <v>0</v>
      </c>
      <c r="BP331" s="682"/>
      <c r="BQ331" s="681">
        <f>SUM(BR329:BR330)</f>
        <v>0</v>
      </c>
      <c r="BR331" s="682"/>
      <c r="BS331" s="681">
        <f>SUM(BT329:BT330)</f>
        <v>0</v>
      </c>
      <c r="BT331" s="682"/>
      <c r="BU331" s="149">
        <f>SUM(BK331:BT331)</f>
        <v>0</v>
      </c>
      <c r="BV331" s="149">
        <f t="shared" ref="BV331:BZ331" si="474">SUM(BV329:BV330)</f>
        <v>0</v>
      </c>
      <c r="BW331" s="149">
        <f t="shared" si="474"/>
        <v>0</v>
      </c>
      <c r="BX331" s="149">
        <f t="shared" si="474"/>
        <v>0</v>
      </c>
      <c r="BY331" s="149">
        <f t="shared" si="474"/>
        <v>0</v>
      </c>
      <c r="BZ331" s="149">
        <f t="shared" si="474"/>
        <v>0</v>
      </c>
      <c r="CA331" s="149">
        <f>SUM(BV331:BZ331)</f>
        <v>0</v>
      </c>
    </row>
    <row r="332" spans="1:80" s="143" customFormat="1" ht="30.95" customHeight="1">
      <c r="A332" s="162">
        <v>1900</v>
      </c>
      <c r="B332" s="178"/>
      <c r="C332" s="693"/>
      <c r="D332" s="584"/>
      <c r="E332" s="584"/>
      <c r="F332" s="584"/>
      <c r="G332" s="584"/>
      <c r="H332" s="584"/>
      <c r="I332" s="584"/>
      <c r="J332" s="584"/>
      <c r="K332" s="584"/>
      <c r="L332" s="584"/>
      <c r="M332" s="584"/>
      <c r="N332" s="584"/>
      <c r="O332" s="584"/>
      <c r="P332" s="584"/>
      <c r="Q332" s="14" t="s">
        <v>137</v>
      </c>
      <c r="R332" s="34"/>
      <c r="S332" s="202"/>
      <c r="T332" s="203"/>
      <c r="U332" s="204"/>
      <c r="V332" s="203"/>
      <c r="W332" s="204"/>
      <c r="X332" s="203"/>
      <c r="Y332" s="204"/>
      <c r="Z332" s="203"/>
      <c r="AA332" s="204"/>
      <c r="AB332" s="203"/>
      <c r="AC332" s="140"/>
      <c r="AD332" s="202"/>
      <c r="AE332" s="203"/>
      <c r="AF332" s="204"/>
      <c r="AG332" s="203"/>
      <c r="AH332" s="204"/>
      <c r="AI332" s="203"/>
      <c r="AJ332" s="204"/>
      <c r="AK332" s="203"/>
      <c r="AL332" s="204"/>
      <c r="AM332" s="203"/>
      <c r="AN332" s="140"/>
      <c r="AO332" s="202"/>
      <c r="AP332" s="203"/>
      <c r="AQ332" s="204"/>
      <c r="AR332" s="203"/>
      <c r="AS332" s="204"/>
      <c r="AT332" s="203"/>
      <c r="AU332" s="204"/>
      <c r="AV332" s="203"/>
      <c r="AW332" s="204"/>
      <c r="AX332" s="203"/>
      <c r="AY332" s="140"/>
      <c r="AZ332" s="202"/>
      <c r="BA332" s="203"/>
      <c r="BB332" s="204"/>
      <c r="BC332" s="203"/>
      <c r="BD332" s="204"/>
      <c r="BE332" s="203"/>
      <c r="BF332" s="204"/>
      <c r="BG332" s="203"/>
      <c r="BH332" s="204"/>
      <c r="BI332" s="203"/>
      <c r="BJ332" s="140"/>
      <c r="BK332" s="202"/>
      <c r="BL332" s="203"/>
      <c r="BM332" s="204"/>
      <c r="BN332" s="203"/>
      <c r="BO332" s="204"/>
      <c r="BP332" s="203"/>
      <c r="BQ332" s="204"/>
      <c r="BR332" s="203"/>
      <c r="BS332" s="204"/>
      <c r="BT332" s="203"/>
      <c r="BU332" s="140"/>
      <c r="BV332" s="208"/>
      <c r="BW332" s="208"/>
      <c r="BX332" s="208"/>
      <c r="BY332" s="208"/>
      <c r="BZ332" s="208"/>
      <c r="CA332" s="361"/>
    </row>
    <row r="333" spans="1:80" s="143" customFormat="1" ht="15" customHeight="1">
      <c r="A333" s="178"/>
      <c r="B333" s="178"/>
      <c r="C333" s="693">
        <f>D329</f>
        <v>0</v>
      </c>
      <c r="D333" s="584"/>
      <c r="E333" s="584"/>
      <c r="F333" s="584"/>
      <c r="G333" s="584"/>
      <c r="H333" s="584"/>
      <c r="I333" s="584"/>
      <c r="J333" s="584"/>
      <c r="K333" s="584"/>
      <c r="L333" s="584"/>
      <c r="M333" s="584"/>
      <c r="N333" s="584"/>
      <c r="O333" s="584"/>
      <c r="P333" s="584"/>
      <c r="Q333" s="200">
        <f>VLOOKUP(E329,Leave_Benefits,3,0)</f>
        <v>0</v>
      </c>
      <c r="R333" s="34"/>
      <c r="S333" s="609">
        <f>T329*$Q333</f>
        <v>0</v>
      </c>
      <c r="T333" s="585"/>
      <c r="U333" s="609">
        <f>V329*$Q333</f>
        <v>0</v>
      </c>
      <c r="V333" s="585"/>
      <c r="W333" s="609">
        <f>X329*$Q333</f>
        <v>0</v>
      </c>
      <c r="X333" s="585"/>
      <c r="Y333" s="609">
        <f>Z329*$Q333</f>
        <v>0</v>
      </c>
      <c r="Z333" s="585"/>
      <c r="AA333" s="609">
        <f>AB329*$Q333</f>
        <v>0</v>
      </c>
      <c r="AB333" s="585"/>
      <c r="AC333" s="127">
        <f t="shared" ref="AC333:AC334" si="475">SUM(T333+V333+X333+Z333+AB333)</f>
        <v>0</v>
      </c>
      <c r="AD333" s="798">
        <f>AE329*$Q333</f>
        <v>0</v>
      </c>
      <c r="AE333" s="799"/>
      <c r="AF333" s="798">
        <f>AG329*$Q333</f>
        <v>0</v>
      </c>
      <c r="AG333" s="799"/>
      <c r="AH333" s="798">
        <f>AI329*$Q333</f>
        <v>0</v>
      </c>
      <c r="AI333" s="799"/>
      <c r="AJ333" s="798">
        <f>AK329*$Q333</f>
        <v>0</v>
      </c>
      <c r="AK333" s="799"/>
      <c r="AL333" s="798">
        <f>AM329*$Q333</f>
        <v>0</v>
      </c>
      <c r="AM333" s="799"/>
      <c r="AN333" s="293">
        <f>SUM(AE333+AG333+AI333+AK333+AM333)</f>
        <v>0</v>
      </c>
      <c r="AO333" s="814">
        <f>AP329*$Q333</f>
        <v>0</v>
      </c>
      <c r="AP333" s="815"/>
      <c r="AQ333" s="814">
        <f>AR329*$Q333</f>
        <v>0</v>
      </c>
      <c r="AR333" s="815"/>
      <c r="AS333" s="814">
        <f>AT329*$Q333</f>
        <v>0</v>
      </c>
      <c r="AT333" s="815"/>
      <c r="AU333" s="814">
        <f>AV329*$Q333</f>
        <v>0</v>
      </c>
      <c r="AV333" s="815"/>
      <c r="AW333" s="814">
        <f>AX329*$Q333</f>
        <v>0</v>
      </c>
      <c r="AX333" s="815"/>
      <c r="AY333" s="296">
        <f>AO333+AQ333+AS333+AU333+AW333</f>
        <v>0</v>
      </c>
      <c r="AZ333" s="783">
        <f>BA329*$Q333</f>
        <v>0</v>
      </c>
      <c r="BA333" s="784"/>
      <c r="BB333" s="783">
        <f>BC329*$Q333</f>
        <v>0</v>
      </c>
      <c r="BC333" s="784"/>
      <c r="BD333" s="783">
        <f>BE329*$Q333</f>
        <v>0</v>
      </c>
      <c r="BE333" s="784"/>
      <c r="BF333" s="783">
        <f>BG329*$Q333</f>
        <v>0</v>
      </c>
      <c r="BG333" s="784"/>
      <c r="BH333" s="783">
        <f>BI329*$Q333</f>
        <v>0</v>
      </c>
      <c r="BI333" s="784"/>
      <c r="BJ333" s="299">
        <f>AZ333+BB333+BD333+BF333+BH333</f>
        <v>0</v>
      </c>
      <c r="BK333" s="825">
        <f>BL329*$Q333</f>
        <v>0</v>
      </c>
      <c r="BL333" s="826"/>
      <c r="BM333" s="825">
        <f>BN329*$Q333</f>
        <v>0</v>
      </c>
      <c r="BN333" s="826"/>
      <c r="BO333" s="825">
        <f>BP329*$Q333</f>
        <v>0</v>
      </c>
      <c r="BP333" s="826"/>
      <c r="BQ333" s="825">
        <f>BR329*$Q333</f>
        <v>0</v>
      </c>
      <c r="BR333" s="826"/>
      <c r="BS333" s="825">
        <f>BT329*$Q333</f>
        <v>0</v>
      </c>
      <c r="BT333" s="826"/>
      <c r="BU333" s="302">
        <f>BK333+BM333+BO333+BQ333+BS333</f>
        <v>0</v>
      </c>
      <c r="BV333" s="339">
        <f>S333+AD333+AO333+AZ333+BK333</f>
        <v>0</v>
      </c>
      <c r="BW333" s="339">
        <f t="shared" ref="BW333:BZ334" si="476">T333+AE333+AP333+BA333+BL333</f>
        <v>0</v>
      </c>
      <c r="BX333" s="339">
        <f t="shared" si="476"/>
        <v>0</v>
      </c>
      <c r="BY333" s="339">
        <f t="shared" si="476"/>
        <v>0</v>
      </c>
      <c r="BZ333" s="339">
        <f t="shared" si="476"/>
        <v>0</v>
      </c>
      <c r="CA333" s="327">
        <f>SUM(BV333:BZ333)</f>
        <v>0</v>
      </c>
    </row>
    <row r="334" spans="1:80" s="143" customFormat="1" ht="15" customHeight="1">
      <c r="A334" s="178"/>
      <c r="B334" s="178"/>
      <c r="C334" s="693">
        <f>D330</f>
        <v>0</v>
      </c>
      <c r="D334" s="584"/>
      <c r="E334" s="584"/>
      <c r="F334" s="584"/>
      <c r="G334" s="584"/>
      <c r="H334" s="584"/>
      <c r="I334" s="584"/>
      <c r="J334" s="584"/>
      <c r="K334" s="584"/>
      <c r="L334" s="584"/>
      <c r="M334" s="584"/>
      <c r="N334" s="584"/>
      <c r="O334" s="584"/>
      <c r="P334" s="584"/>
      <c r="Q334" s="200">
        <f>VLOOKUP(E330,Leave_Benefits,3,0)</f>
        <v>0</v>
      </c>
      <c r="R334" s="34"/>
      <c r="S334" s="609">
        <f>T330*$Q334</f>
        <v>0</v>
      </c>
      <c r="T334" s="585"/>
      <c r="U334" s="609">
        <f>V330*$Q334</f>
        <v>0</v>
      </c>
      <c r="V334" s="585"/>
      <c r="W334" s="609">
        <f>X330*$Q334</f>
        <v>0</v>
      </c>
      <c r="X334" s="585"/>
      <c r="Y334" s="609">
        <f>Z330*$Q334</f>
        <v>0</v>
      </c>
      <c r="Z334" s="585"/>
      <c r="AA334" s="609">
        <f>AB330*$Q334</f>
        <v>0</v>
      </c>
      <c r="AB334" s="585"/>
      <c r="AC334" s="127">
        <f t="shared" si="475"/>
        <v>0</v>
      </c>
      <c r="AD334" s="798">
        <f>AE330*$Q334</f>
        <v>0</v>
      </c>
      <c r="AE334" s="799"/>
      <c r="AF334" s="798">
        <f>AG330*$Q334</f>
        <v>0</v>
      </c>
      <c r="AG334" s="799"/>
      <c r="AH334" s="798">
        <f>AI330*$Q334</f>
        <v>0</v>
      </c>
      <c r="AI334" s="799"/>
      <c r="AJ334" s="798">
        <f>AK330*$Q334</f>
        <v>0</v>
      </c>
      <c r="AK334" s="799"/>
      <c r="AL334" s="798">
        <f>AM330*$Q334</f>
        <v>0</v>
      </c>
      <c r="AM334" s="799"/>
      <c r="AN334" s="293">
        <f>SUM(AE334+AG334+AI334+AK334+AM334)</f>
        <v>0</v>
      </c>
      <c r="AO334" s="814">
        <f>AP330*$Q334</f>
        <v>0</v>
      </c>
      <c r="AP334" s="815"/>
      <c r="AQ334" s="814">
        <f>AR330*$Q334</f>
        <v>0</v>
      </c>
      <c r="AR334" s="815"/>
      <c r="AS334" s="814">
        <f>AT330*$Q334</f>
        <v>0</v>
      </c>
      <c r="AT334" s="815"/>
      <c r="AU334" s="814">
        <f>AV330*$Q334</f>
        <v>0</v>
      </c>
      <c r="AV334" s="815"/>
      <c r="AW334" s="814">
        <f>AX330*$Q334</f>
        <v>0</v>
      </c>
      <c r="AX334" s="815"/>
      <c r="AY334" s="296">
        <f>AO334+AQ334+AS334+AU334+AW334</f>
        <v>0</v>
      </c>
      <c r="AZ334" s="783">
        <f>BA330*$Q334</f>
        <v>0</v>
      </c>
      <c r="BA334" s="784"/>
      <c r="BB334" s="783">
        <f>BC330*$Q334</f>
        <v>0</v>
      </c>
      <c r="BC334" s="784"/>
      <c r="BD334" s="783">
        <f>BE330*$Q334</f>
        <v>0</v>
      </c>
      <c r="BE334" s="784"/>
      <c r="BF334" s="783">
        <f>BG330*$Q334</f>
        <v>0</v>
      </c>
      <c r="BG334" s="784"/>
      <c r="BH334" s="783">
        <f>BI330*$Q334</f>
        <v>0</v>
      </c>
      <c r="BI334" s="784"/>
      <c r="BJ334" s="299">
        <f>AZ334+BB334+BD334+BF334+BH334</f>
        <v>0</v>
      </c>
      <c r="BK334" s="825">
        <f>BL330*$Q334</f>
        <v>0</v>
      </c>
      <c r="BL334" s="826"/>
      <c r="BM334" s="825">
        <f>BN330*$Q334</f>
        <v>0</v>
      </c>
      <c r="BN334" s="826"/>
      <c r="BO334" s="825">
        <f>BP330*$Q334</f>
        <v>0</v>
      </c>
      <c r="BP334" s="826"/>
      <c r="BQ334" s="825">
        <f>BR330*$Q334</f>
        <v>0</v>
      </c>
      <c r="BR334" s="826"/>
      <c r="BS334" s="825">
        <f>BT330*$Q334</f>
        <v>0</v>
      </c>
      <c r="BT334" s="826"/>
      <c r="BU334" s="302">
        <f>BK334+BM334+BO334+BQ334+BS334</f>
        <v>0</v>
      </c>
      <c r="BV334" s="339">
        <f>S334+AD334+AO334+AZ334+BK334</f>
        <v>0</v>
      </c>
      <c r="BW334" s="339">
        <f t="shared" si="476"/>
        <v>0</v>
      </c>
      <c r="BX334" s="339">
        <f t="shared" si="476"/>
        <v>0</v>
      </c>
      <c r="BY334" s="339">
        <f t="shared" si="476"/>
        <v>0</v>
      </c>
      <c r="BZ334" s="339">
        <f t="shared" si="476"/>
        <v>0</v>
      </c>
      <c r="CA334" s="327">
        <f>SUM(BV334:BZ334)</f>
        <v>0</v>
      </c>
    </row>
    <row r="335" spans="1:80" s="143" customFormat="1" ht="15" customHeight="1">
      <c r="A335" s="178"/>
      <c r="B335" s="178"/>
      <c r="C335" s="576"/>
      <c r="D335" s="577"/>
      <c r="E335" s="577"/>
      <c r="F335" s="577"/>
      <c r="G335" s="577"/>
      <c r="H335" s="577"/>
      <c r="I335" s="577"/>
      <c r="J335" s="577"/>
      <c r="K335" s="577"/>
      <c r="L335" s="577"/>
      <c r="M335" s="577"/>
      <c r="N335" s="578"/>
      <c r="O335" s="648" t="s">
        <v>138</v>
      </c>
      <c r="P335" s="646"/>
      <c r="Q335" s="646"/>
      <c r="R335" s="647"/>
      <c r="S335" s="614">
        <f>SUM(S333:S334)</f>
        <v>0</v>
      </c>
      <c r="T335" s="615"/>
      <c r="U335" s="614">
        <f>SUM(U333:U334)</f>
        <v>0</v>
      </c>
      <c r="V335" s="615"/>
      <c r="W335" s="614">
        <f>SUM(W333:W334)</f>
        <v>0</v>
      </c>
      <c r="X335" s="615"/>
      <c r="Y335" s="614">
        <f>SUM(Y333:Y334)</f>
        <v>0</v>
      </c>
      <c r="Z335" s="615"/>
      <c r="AA335" s="614">
        <f>SUM(AA333:AA334)</f>
        <v>0</v>
      </c>
      <c r="AB335" s="615"/>
      <c r="AC335" s="149">
        <f>SUM(S335:AB335)</f>
        <v>0</v>
      </c>
      <c r="AD335" s="614">
        <f>SUM(AD333:AD334)</f>
        <v>0</v>
      </c>
      <c r="AE335" s="615"/>
      <c r="AF335" s="614">
        <f>SUM(AF333:AF334)</f>
        <v>0</v>
      </c>
      <c r="AG335" s="615"/>
      <c r="AH335" s="614">
        <f>SUM(AH333:AH334)</f>
        <v>0</v>
      </c>
      <c r="AI335" s="615"/>
      <c r="AJ335" s="614">
        <f>SUM(AJ333:AJ334)</f>
        <v>0</v>
      </c>
      <c r="AK335" s="615"/>
      <c r="AL335" s="614">
        <f>SUM(AL333:AL334)</f>
        <v>0</v>
      </c>
      <c r="AM335" s="615"/>
      <c r="AN335" s="149">
        <f>SUM(AD335:AM335)</f>
        <v>0</v>
      </c>
      <c r="AO335" s="614">
        <f>SUM(AO333:AO334)</f>
        <v>0</v>
      </c>
      <c r="AP335" s="615"/>
      <c r="AQ335" s="614">
        <f>SUM(AQ333:AQ334)</f>
        <v>0</v>
      </c>
      <c r="AR335" s="615"/>
      <c r="AS335" s="614">
        <f>SUM(AS333:AS334)</f>
        <v>0</v>
      </c>
      <c r="AT335" s="615"/>
      <c r="AU335" s="614">
        <f>SUM(AU333:AU334)</f>
        <v>0</v>
      </c>
      <c r="AV335" s="615"/>
      <c r="AW335" s="614">
        <f>SUM(AW333:AW334)</f>
        <v>0</v>
      </c>
      <c r="AX335" s="615"/>
      <c r="AY335" s="149">
        <f>SUM(AO335:AX335)</f>
        <v>0</v>
      </c>
      <c r="AZ335" s="614">
        <f>SUM(AZ333:AZ334)</f>
        <v>0</v>
      </c>
      <c r="BA335" s="615"/>
      <c r="BB335" s="614">
        <f>SUM(BB333:BB334)</f>
        <v>0</v>
      </c>
      <c r="BC335" s="615"/>
      <c r="BD335" s="614">
        <f>SUM(BD333:BD334)</f>
        <v>0</v>
      </c>
      <c r="BE335" s="615"/>
      <c r="BF335" s="614">
        <f>SUM(BF333:BF334)</f>
        <v>0</v>
      </c>
      <c r="BG335" s="615"/>
      <c r="BH335" s="614">
        <f>SUM(BH333:BH334)</f>
        <v>0</v>
      </c>
      <c r="BI335" s="615"/>
      <c r="BJ335" s="149">
        <f>SUM(AZ335:BI335)</f>
        <v>0</v>
      </c>
      <c r="BK335" s="614">
        <f>SUM(BK333:BK334)</f>
        <v>0</v>
      </c>
      <c r="BL335" s="615"/>
      <c r="BM335" s="614">
        <f>SUM(BM333:BM334)</f>
        <v>0</v>
      </c>
      <c r="BN335" s="615"/>
      <c r="BO335" s="614">
        <f>SUM(BO333:BO334)</f>
        <v>0</v>
      </c>
      <c r="BP335" s="615"/>
      <c r="BQ335" s="614">
        <f>SUM(BQ333:BQ334)</f>
        <v>0</v>
      </c>
      <c r="BR335" s="615"/>
      <c r="BS335" s="614">
        <f>SUM(BS333:BS334)</f>
        <v>0</v>
      </c>
      <c r="BT335" s="615"/>
      <c r="BU335" s="149">
        <f>SUM(BK335:BT335)</f>
        <v>0</v>
      </c>
      <c r="BV335" s="149">
        <f t="shared" ref="BV335:BZ335" si="477">SUM(BV333:BV334)</f>
        <v>0</v>
      </c>
      <c r="BW335" s="149">
        <f t="shared" si="477"/>
        <v>0</v>
      </c>
      <c r="BX335" s="149">
        <f t="shared" si="477"/>
        <v>0</v>
      </c>
      <c r="BY335" s="149">
        <f t="shared" si="477"/>
        <v>0</v>
      </c>
      <c r="BZ335" s="149">
        <f t="shared" si="477"/>
        <v>0</v>
      </c>
      <c r="CA335" s="149">
        <f>SUM(BV335:BZ335)</f>
        <v>0</v>
      </c>
    </row>
    <row r="336" spans="1:80" s="143" customFormat="1" ht="15" customHeight="1">
      <c r="A336" s="178"/>
      <c r="B336" s="178"/>
      <c r="C336" s="586" t="s">
        <v>361</v>
      </c>
      <c r="D336" s="587"/>
      <c r="E336" s="587"/>
      <c r="F336" s="587"/>
      <c r="G336" s="587"/>
      <c r="H336" s="587"/>
      <c r="I336" s="587"/>
      <c r="J336" s="587"/>
      <c r="K336" s="587"/>
      <c r="L336" s="587"/>
      <c r="M336" s="587"/>
      <c r="N336" s="587"/>
      <c r="O336" s="587"/>
      <c r="P336" s="587"/>
      <c r="Q336" s="587"/>
      <c r="R336" s="588"/>
      <c r="S336" s="643">
        <f>SUM(S331+S335)</f>
        <v>0</v>
      </c>
      <c r="T336" s="615"/>
      <c r="U336" s="643">
        <f>SUM(U331+U335)</f>
        <v>0</v>
      </c>
      <c r="V336" s="615"/>
      <c r="W336" s="643">
        <f>SUM(W331+W335)</f>
        <v>0</v>
      </c>
      <c r="X336" s="615"/>
      <c r="Y336" s="643">
        <f>SUM(Y331+Y335)</f>
        <v>0</v>
      </c>
      <c r="Z336" s="615"/>
      <c r="AA336" s="643">
        <f>SUM(AA331+AA335)</f>
        <v>0</v>
      </c>
      <c r="AB336" s="615"/>
      <c r="AC336" s="161">
        <f>SUM(S336:AB336)</f>
        <v>0</v>
      </c>
      <c r="AD336" s="643">
        <f>SUM(AD331+AD335)</f>
        <v>0</v>
      </c>
      <c r="AE336" s="615"/>
      <c r="AF336" s="643">
        <f>SUM(AF331+AF335)</f>
        <v>0</v>
      </c>
      <c r="AG336" s="615"/>
      <c r="AH336" s="643">
        <f>SUM(AH331+AH335)</f>
        <v>0</v>
      </c>
      <c r="AI336" s="615"/>
      <c r="AJ336" s="643">
        <f>SUM(AJ331+AJ335)</f>
        <v>0</v>
      </c>
      <c r="AK336" s="615"/>
      <c r="AL336" s="643">
        <f>SUM(AL331+AL335)</f>
        <v>0</v>
      </c>
      <c r="AM336" s="615"/>
      <c r="AN336" s="161">
        <f>SUM(AD336:AM336)</f>
        <v>0</v>
      </c>
      <c r="AO336" s="643">
        <f>SUM(AO331+AO335)</f>
        <v>0</v>
      </c>
      <c r="AP336" s="615"/>
      <c r="AQ336" s="643">
        <f>SUM(AQ331+AQ335)</f>
        <v>0</v>
      </c>
      <c r="AR336" s="615"/>
      <c r="AS336" s="643">
        <f>SUM(AS331+AS335)</f>
        <v>0</v>
      </c>
      <c r="AT336" s="615"/>
      <c r="AU336" s="643">
        <f>SUM(AU331+AU335)</f>
        <v>0</v>
      </c>
      <c r="AV336" s="615"/>
      <c r="AW336" s="643">
        <f>SUM(AW331+AW335)</f>
        <v>0</v>
      </c>
      <c r="AX336" s="615"/>
      <c r="AY336" s="161">
        <f>SUM(AO336:AX336)</f>
        <v>0</v>
      </c>
      <c r="AZ336" s="643">
        <f>SUM(AZ331+AZ335)</f>
        <v>0</v>
      </c>
      <c r="BA336" s="615"/>
      <c r="BB336" s="643">
        <f>SUM(BB331+BB335)</f>
        <v>0</v>
      </c>
      <c r="BC336" s="615"/>
      <c r="BD336" s="643">
        <f>SUM(BD331+BD335)</f>
        <v>0</v>
      </c>
      <c r="BE336" s="615"/>
      <c r="BF336" s="643">
        <f>SUM(BF331+BF335)</f>
        <v>0</v>
      </c>
      <c r="BG336" s="615"/>
      <c r="BH336" s="643">
        <f>SUM(BH331+BH335)</f>
        <v>0</v>
      </c>
      <c r="BI336" s="615"/>
      <c r="BJ336" s="161">
        <f>SUM(AZ336:BI336)</f>
        <v>0</v>
      </c>
      <c r="BK336" s="643">
        <f>SUM(BK331+BK335)</f>
        <v>0</v>
      </c>
      <c r="BL336" s="615"/>
      <c r="BM336" s="643">
        <f>SUM(BM331+BM335)</f>
        <v>0</v>
      </c>
      <c r="BN336" s="615"/>
      <c r="BO336" s="643">
        <f>SUM(BO331+BO335)</f>
        <v>0</v>
      </c>
      <c r="BP336" s="615"/>
      <c r="BQ336" s="643">
        <f>SUM(BQ331+BQ335)</f>
        <v>0</v>
      </c>
      <c r="BR336" s="615"/>
      <c r="BS336" s="643">
        <f>SUM(BS331+BS335)</f>
        <v>0</v>
      </c>
      <c r="BT336" s="615"/>
      <c r="BU336" s="161">
        <f>SUM(BK336:BT336)</f>
        <v>0</v>
      </c>
      <c r="BV336" s="161">
        <f t="shared" ref="BV336:BZ336" si="478">SUM(BV331+BV335)</f>
        <v>0</v>
      </c>
      <c r="BW336" s="161">
        <f t="shared" si="478"/>
        <v>0</v>
      </c>
      <c r="BX336" s="161">
        <f t="shared" si="478"/>
        <v>0</v>
      </c>
      <c r="BY336" s="161">
        <f t="shared" si="478"/>
        <v>0</v>
      </c>
      <c r="BZ336" s="161">
        <f t="shared" si="478"/>
        <v>0</v>
      </c>
      <c r="CA336" s="161">
        <f>SUM(BV336:BZ336)</f>
        <v>0</v>
      </c>
    </row>
    <row r="337" spans="1:80" ht="15" customHeight="1">
      <c r="A337" s="78">
        <v>3014</v>
      </c>
      <c r="B337" s="78"/>
      <c r="C337" s="589" t="s">
        <v>443</v>
      </c>
      <c r="D337" s="590"/>
      <c r="E337" s="590"/>
      <c r="F337" s="590"/>
      <c r="G337" s="590"/>
      <c r="H337" s="590"/>
      <c r="I337" s="590"/>
      <c r="J337" s="590"/>
      <c r="K337" s="590"/>
      <c r="L337" s="590"/>
      <c r="M337" s="590"/>
      <c r="N337" s="590"/>
      <c r="O337" s="590"/>
      <c r="P337" s="590"/>
      <c r="Q337" s="590"/>
      <c r="R337" s="591"/>
      <c r="S337" s="171"/>
      <c r="T337" s="207"/>
      <c r="U337" s="144"/>
      <c r="V337" s="207"/>
      <c r="W337" s="144"/>
      <c r="X337" s="207"/>
      <c r="Y337" s="144"/>
      <c r="Z337" s="207"/>
      <c r="AA337" s="144"/>
      <c r="AB337" s="207"/>
      <c r="AC337" s="208"/>
      <c r="AD337" s="171"/>
      <c r="AE337" s="207"/>
      <c r="AF337" s="144"/>
      <c r="AG337" s="207"/>
      <c r="AH337" s="144"/>
      <c r="AI337" s="207"/>
      <c r="AJ337" s="144"/>
      <c r="AK337" s="207"/>
      <c r="AL337" s="144"/>
      <c r="AM337" s="207"/>
      <c r="AN337" s="208"/>
      <c r="AO337" s="171"/>
      <c r="AP337" s="207"/>
      <c r="AQ337" s="144"/>
      <c r="AR337" s="207"/>
      <c r="AS337" s="144"/>
      <c r="AT337" s="207"/>
      <c r="AU337" s="144"/>
      <c r="AV337" s="207"/>
      <c r="AW337" s="144"/>
      <c r="AX337" s="207"/>
      <c r="AY337" s="208"/>
      <c r="AZ337" s="171"/>
      <c r="BA337" s="207"/>
      <c r="BB337" s="144"/>
      <c r="BC337" s="207"/>
      <c r="BD337" s="144"/>
      <c r="BE337" s="207"/>
      <c r="BF337" s="144"/>
      <c r="BG337" s="207"/>
      <c r="BH337" s="144"/>
      <c r="BI337" s="207"/>
      <c r="BJ337" s="208"/>
      <c r="BK337" s="171"/>
      <c r="BL337" s="207"/>
      <c r="BM337" s="144"/>
      <c r="BN337" s="207"/>
      <c r="BO337" s="144"/>
      <c r="BP337" s="207"/>
      <c r="BQ337" s="144"/>
      <c r="BR337" s="207"/>
      <c r="BS337" s="144"/>
      <c r="BT337" s="207"/>
      <c r="BU337" s="208"/>
      <c r="BV337" s="376"/>
      <c r="BW337" s="376"/>
      <c r="BX337" s="376"/>
      <c r="BY337" s="376"/>
      <c r="BZ337" s="376"/>
      <c r="CA337" s="328"/>
      <c r="CB337" s="143"/>
    </row>
    <row r="338" spans="1:80" ht="15" customHeight="1">
      <c r="C338" s="96" t="s">
        <v>444</v>
      </c>
      <c r="D338" s="584"/>
      <c r="E338" s="584"/>
      <c r="F338" s="584"/>
      <c r="G338" s="584"/>
      <c r="H338" s="584"/>
      <c r="I338" s="584"/>
      <c r="J338" s="584"/>
      <c r="K338" s="584"/>
      <c r="L338" s="584"/>
      <c r="M338" s="584"/>
      <c r="N338" s="584"/>
      <c r="O338" s="584"/>
      <c r="P338" s="584"/>
      <c r="Q338" s="584"/>
      <c r="R338" s="585"/>
      <c r="S338" s="609">
        <v>0</v>
      </c>
      <c r="T338" s="585"/>
      <c r="U338" s="609">
        <v>0</v>
      </c>
      <c r="V338" s="585"/>
      <c r="W338" s="609">
        <v>0</v>
      </c>
      <c r="X338" s="585"/>
      <c r="Y338" s="609">
        <v>0</v>
      </c>
      <c r="Z338" s="585"/>
      <c r="AA338" s="609">
        <v>0</v>
      </c>
      <c r="AB338" s="585"/>
      <c r="AC338" s="127">
        <f>SUM(S338+U338+W338+Y338+AA338)</f>
        <v>0</v>
      </c>
      <c r="AD338" s="798">
        <v>0</v>
      </c>
      <c r="AE338" s="799"/>
      <c r="AF338" s="798">
        <v>0</v>
      </c>
      <c r="AG338" s="799"/>
      <c r="AH338" s="798">
        <v>0</v>
      </c>
      <c r="AI338" s="799"/>
      <c r="AJ338" s="798">
        <v>0</v>
      </c>
      <c r="AK338" s="799"/>
      <c r="AL338" s="798">
        <v>0</v>
      </c>
      <c r="AM338" s="799"/>
      <c r="AN338" s="293">
        <f>SUM(AD338+AF338+AH338+AJ338+AL338)</f>
        <v>0</v>
      </c>
      <c r="AO338" s="814">
        <v>0</v>
      </c>
      <c r="AP338" s="815"/>
      <c r="AQ338" s="814">
        <v>0</v>
      </c>
      <c r="AR338" s="815"/>
      <c r="AS338" s="814">
        <v>0</v>
      </c>
      <c r="AT338" s="815"/>
      <c r="AU338" s="814">
        <v>0</v>
      </c>
      <c r="AV338" s="815"/>
      <c r="AW338" s="814">
        <v>0</v>
      </c>
      <c r="AX338" s="815"/>
      <c r="AY338" s="296">
        <f>SUM(AO338+AQ338+AS338+AU338+AW338)</f>
        <v>0</v>
      </c>
      <c r="AZ338" s="783">
        <v>0</v>
      </c>
      <c r="BA338" s="784"/>
      <c r="BB338" s="783">
        <v>0</v>
      </c>
      <c r="BC338" s="784"/>
      <c r="BD338" s="783">
        <v>0</v>
      </c>
      <c r="BE338" s="784"/>
      <c r="BF338" s="783">
        <v>0</v>
      </c>
      <c r="BG338" s="784"/>
      <c r="BH338" s="783">
        <v>0</v>
      </c>
      <c r="BI338" s="784"/>
      <c r="BJ338" s="299">
        <f>SUM(AZ338+BB338+BD338+BF338+BH338)</f>
        <v>0</v>
      </c>
      <c r="BK338" s="825">
        <v>0</v>
      </c>
      <c r="BL338" s="826"/>
      <c r="BM338" s="825">
        <v>0</v>
      </c>
      <c r="BN338" s="826"/>
      <c r="BO338" s="825">
        <v>0</v>
      </c>
      <c r="BP338" s="826"/>
      <c r="BQ338" s="825">
        <v>0</v>
      </c>
      <c r="BR338" s="826"/>
      <c r="BS338" s="825">
        <v>0</v>
      </c>
      <c r="BT338" s="826"/>
      <c r="BU338" s="302">
        <f>SUM(BK338+BM338+BO338+BQ338+BS338)</f>
        <v>0</v>
      </c>
      <c r="BV338" s="320">
        <f>S338+AD338+AO338+AZ338+BK338</f>
        <v>0</v>
      </c>
      <c r="BW338" s="320">
        <f t="shared" ref="BW338:BZ346" si="479">T338+AE338+AP338+BA338+BL338</f>
        <v>0</v>
      </c>
      <c r="BX338" s="320">
        <f t="shared" si="479"/>
        <v>0</v>
      </c>
      <c r="BY338" s="320">
        <f t="shared" si="479"/>
        <v>0</v>
      </c>
      <c r="BZ338" s="320">
        <f t="shared" si="479"/>
        <v>0</v>
      </c>
      <c r="CA338" s="321">
        <f t="shared" ref="CA338:CA347" si="480">SUM(BV338:BZ338)</f>
        <v>0</v>
      </c>
      <c r="CB338" s="143"/>
    </row>
    <row r="339" spans="1:80" ht="15" customHeight="1">
      <c r="C339" s="96" t="s">
        <v>445</v>
      </c>
      <c r="D339" s="584"/>
      <c r="E339" s="584"/>
      <c r="F339" s="584"/>
      <c r="G339" s="584"/>
      <c r="H339" s="584"/>
      <c r="I339" s="584"/>
      <c r="J339" s="584"/>
      <c r="K339" s="584"/>
      <c r="L339" s="584"/>
      <c r="M339" s="584"/>
      <c r="N339" s="584"/>
      <c r="O339" s="584"/>
      <c r="P339" s="584"/>
      <c r="Q339" s="584"/>
      <c r="R339" s="585"/>
      <c r="S339" s="609">
        <v>0</v>
      </c>
      <c r="T339" s="585"/>
      <c r="U339" s="609">
        <v>0</v>
      </c>
      <c r="V339" s="585"/>
      <c r="W339" s="609">
        <v>0</v>
      </c>
      <c r="X339" s="585"/>
      <c r="Y339" s="609">
        <v>0</v>
      </c>
      <c r="Z339" s="585"/>
      <c r="AA339" s="609">
        <v>0</v>
      </c>
      <c r="AB339" s="585"/>
      <c r="AC339" s="127">
        <f t="shared" ref="AC339:AC346" si="481">SUM(S339+U339+W339+Y339+AA339)</f>
        <v>0</v>
      </c>
      <c r="AD339" s="798">
        <v>0</v>
      </c>
      <c r="AE339" s="799"/>
      <c r="AF339" s="798">
        <v>0</v>
      </c>
      <c r="AG339" s="799"/>
      <c r="AH339" s="798">
        <v>0</v>
      </c>
      <c r="AI339" s="799"/>
      <c r="AJ339" s="798">
        <v>0</v>
      </c>
      <c r="AK339" s="799"/>
      <c r="AL339" s="798">
        <v>0</v>
      </c>
      <c r="AM339" s="799"/>
      <c r="AN339" s="293">
        <f t="shared" ref="AN339:AN346" si="482">SUM(AD339+AF339+AH339+AJ339+AL339)</f>
        <v>0</v>
      </c>
      <c r="AO339" s="814">
        <v>0</v>
      </c>
      <c r="AP339" s="815"/>
      <c r="AQ339" s="814">
        <v>0</v>
      </c>
      <c r="AR339" s="815"/>
      <c r="AS339" s="814">
        <v>0</v>
      </c>
      <c r="AT339" s="815"/>
      <c r="AU339" s="814">
        <v>0</v>
      </c>
      <c r="AV339" s="815"/>
      <c r="AW339" s="814">
        <v>0</v>
      </c>
      <c r="AX339" s="815"/>
      <c r="AY339" s="296">
        <f t="shared" ref="AY339:AY346" si="483">SUM(AO339+AQ339+AS339+AU339+AW339)</f>
        <v>0</v>
      </c>
      <c r="AZ339" s="783">
        <v>0</v>
      </c>
      <c r="BA339" s="784"/>
      <c r="BB339" s="783">
        <v>0</v>
      </c>
      <c r="BC339" s="784"/>
      <c r="BD339" s="783">
        <v>0</v>
      </c>
      <c r="BE339" s="784"/>
      <c r="BF339" s="783">
        <v>0</v>
      </c>
      <c r="BG339" s="784"/>
      <c r="BH339" s="783">
        <v>0</v>
      </c>
      <c r="BI339" s="784"/>
      <c r="BJ339" s="299">
        <f t="shared" ref="BJ339:BJ346" si="484">SUM(AZ339+BB339+BD339+BF339+BH339)</f>
        <v>0</v>
      </c>
      <c r="BK339" s="825">
        <v>0</v>
      </c>
      <c r="BL339" s="826"/>
      <c r="BM339" s="825">
        <v>0</v>
      </c>
      <c r="BN339" s="826"/>
      <c r="BO339" s="825">
        <v>0</v>
      </c>
      <c r="BP339" s="826"/>
      <c r="BQ339" s="825">
        <v>0</v>
      </c>
      <c r="BR339" s="826"/>
      <c r="BS339" s="825">
        <v>0</v>
      </c>
      <c r="BT339" s="826"/>
      <c r="BU339" s="302">
        <f t="shared" ref="BU339:BU346" si="485">SUM(BK339+BM339+BO339+BQ339+BS339)</f>
        <v>0</v>
      </c>
      <c r="BV339" s="320">
        <f t="shared" ref="BV339:BV346" si="486">S339+AD339+AO339+AZ339+BK339</f>
        <v>0</v>
      </c>
      <c r="BW339" s="320">
        <f t="shared" si="479"/>
        <v>0</v>
      </c>
      <c r="BX339" s="320">
        <f t="shared" si="479"/>
        <v>0</v>
      </c>
      <c r="BY339" s="320">
        <f t="shared" si="479"/>
        <v>0</v>
      </c>
      <c r="BZ339" s="320">
        <f t="shared" si="479"/>
        <v>0</v>
      </c>
      <c r="CA339" s="321">
        <f t="shared" si="480"/>
        <v>0</v>
      </c>
      <c r="CB339" s="143"/>
    </row>
    <row r="340" spans="1:80" ht="15" customHeight="1">
      <c r="C340" s="96" t="s">
        <v>446</v>
      </c>
      <c r="D340" s="584"/>
      <c r="E340" s="584"/>
      <c r="F340" s="584"/>
      <c r="G340" s="584"/>
      <c r="H340" s="584"/>
      <c r="I340" s="584"/>
      <c r="J340" s="584"/>
      <c r="K340" s="584"/>
      <c r="L340" s="584"/>
      <c r="M340" s="584"/>
      <c r="N340" s="584"/>
      <c r="O340" s="584"/>
      <c r="P340" s="584"/>
      <c r="Q340" s="584"/>
      <c r="R340" s="585"/>
      <c r="S340" s="609">
        <v>0</v>
      </c>
      <c r="T340" s="585"/>
      <c r="U340" s="609">
        <v>0</v>
      </c>
      <c r="V340" s="585"/>
      <c r="W340" s="609">
        <v>0</v>
      </c>
      <c r="X340" s="585"/>
      <c r="Y340" s="609">
        <v>0</v>
      </c>
      <c r="Z340" s="585"/>
      <c r="AA340" s="609">
        <v>0</v>
      </c>
      <c r="AB340" s="585"/>
      <c r="AC340" s="127">
        <f t="shared" si="481"/>
        <v>0</v>
      </c>
      <c r="AD340" s="798">
        <v>0</v>
      </c>
      <c r="AE340" s="799"/>
      <c r="AF340" s="798">
        <v>0</v>
      </c>
      <c r="AG340" s="799"/>
      <c r="AH340" s="798">
        <v>0</v>
      </c>
      <c r="AI340" s="799"/>
      <c r="AJ340" s="798">
        <v>0</v>
      </c>
      <c r="AK340" s="799"/>
      <c r="AL340" s="798">
        <v>0</v>
      </c>
      <c r="AM340" s="799"/>
      <c r="AN340" s="293">
        <f t="shared" si="482"/>
        <v>0</v>
      </c>
      <c r="AO340" s="814">
        <v>0</v>
      </c>
      <c r="AP340" s="815"/>
      <c r="AQ340" s="814">
        <v>0</v>
      </c>
      <c r="AR340" s="815"/>
      <c r="AS340" s="814">
        <v>0</v>
      </c>
      <c r="AT340" s="815"/>
      <c r="AU340" s="814">
        <v>0</v>
      </c>
      <c r="AV340" s="815"/>
      <c r="AW340" s="814">
        <v>0</v>
      </c>
      <c r="AX340" s="815"/>
      <c r="AY340" s="296">
        <f t="shared" si="483"/>
        <v>0</v>
      </c>
      <c r="AZ340" s="783">
        <v>0</v>
      </c>
      <c r="BA340" s="784"/>
      <c r="BB340" s="783">
        <v>0</v>
      </c>
      <c r="BC340" s="784"/>
      <c r="BD340" s="783">
        <v>0</v>
      </c>
      <c r="BE340" s="784"/>
      <c r="BF340" s="783">
        <v>0</v>
      </c>
      <c r="BG340" s="784"/>
      <c r="BH340" s="783">
        <v>0</v>
      </c>
      <c r="BI340" s="784"/>
      <c r="BJ340" s="299">
        <f t="shared" si="484"/>
        <v>0</v>
      </c>
      <c r="BK340" s="825">
        <v>0</v>
      </c>
      <c r="BL340" s="826"/>
      <c r="BM340" s="825">
        <v>0</v>
      </c>
      <c r="BN340" s="826"/>
      <c r="BO340" s="825">
        <v>0</v>
      </c>
      <c r="BP340" s="826"/>
      <c r="BQ340" s="825">
        <v>0</v>
      </c>
      <c r="BR340" s="826"/>
      <c r="BS340" s="825">
        <v>0</v>
      </c>
      <c r="BT340" s="826"/>
      <c r="BU340" s="302">
        <f t="shared" si="485"/>
        <v>0</v>
      </c>
      <c r="BV340" s="320">
        <f t="shared" si="486"/>
        <v>0</v>
      </c>
      <c r="BW340" s="320">
        <f t="shared" si="479"/>
        <v>0</v>
      </c>
      <c r="BX340" s="320">
        <f t="shared" si="479"/>
        <v>0</v>
      </c>
      <c r="BY340" s="320">
        <f t="shared" si="479"/>
        <v>0</v>
      </c>
      <c r="BZ340" s="320">
        <f t="shared" si="479"/>
        <v>0</v>
      </c>
      <c r="CA340" s="321">
        <f t="shared" si="480"/>
        <v>0</v>
      </c>
      <c r="CB340" s="143"/>
    </row>
    <row r="341" spans="1:80" ht="15" customHeight="1">
      <c r="C341" s="96" t="s">
        <v>447</v>
      </c>
      <c r="D341" s="584"/>
      <c r="E341" s="584"/>
      <c r="F341" s="584"/>
      <c r="G341" s="584"/>
      <c r="H341" s="584"/>
      <c r="I341" s="584"/>
      <c r="J341" s="584"/>
      <c r="K341" s="584"/>
      <c r="L341" s="584"/>
      <c r="M341" s="584"/>
      <c r="N341" s="584"/>
      <c r="O341" s="584"/>
      <c r="P341" s="584"/>
      <c r="Q341" s="584"/>
      <c r="R341" s="585"/>
      <c r="S341" s="609">
        <v>0</v>
      </c>
      <c r="T341" s="585"/>
      <c r="U341" s="609">
        <v>0</v>
      </c>
      <c r="V341" s="585"/>
      <c r="W341" s="609">
        <v>0</v>
      </c>
      <c r="X341" s="585"/>
      <c r="Y341" s="609">
        <v>0</v>
      </c>
      <c r="Z341" s="585"/>
      <c r="AA341" s="609">
        <v>0</v>
      </c>
      <c r="AB341" s="585"/>
      <c r="AC341" s="127">
        <f t="shared" si="481"/>
        <v>0</v>
      </c>
      <c r="AD341" s="798">
        <v>0</v>
      </c>
      <c r="AE341" s="799"/>
      <c r="AF341" s="798">
        <v>0</v>
      </c>
      <c r="AG341" s="799"/>
      <c r="AH341" s="798">
        <v>0</v>
      </c>
      <c r="AI341" s="799"/>
      <c r="AJ341" s="798">
        <v>0</v>
      </c>
      <c r="AK341" s="799"/>
      <c r="AL341" s="798">
        <v>0</v>
      </c>
      <c r="AM341" s="799"/>
      <c r="AN341" s="293">
        <f t="shared" si="482"/>
        <v>0</v>
      </c>
      <c r="AO341" s="814">
        <v>0</v>
      </c>
      <c r="AP341" s="815"/>
      <c r="AQ341" s="814">
        <v>0</v>
      </c>
      <c r="AR341" s="815"/>
      <c r="AS341" s="814">
        <v>0</v>
      </c>
      <c r="AT341" s="815"/>
      <c r="AU341" s="814">
        <v>0</v>
      </c>
      <c r="AV341" s="815"/>
      <c r="AW341" s="814">
        <v>0</v>
      </c>
      <c r="AX341" s="815"/>
      <c r="AY341" s="296">
        <f t="shared" si="483"/>
        <v>0</v>
      </c>
      <c r="AZ341" s="783">
        <v>0</v>
      </c>
      <c r="BA341" s="784"/>
      <c r="BB341" s="783">
        <v>0</v>
      </c>
      <c r="BC341" s="784"/>
      <c r="BD341" s="783">
        <v>0</v>
      </c>
      <c r="BE341" s="784"/>
      <c r="BF341" s="783">
        <v>0</v>
      </c>
      <c r="BG341" s="784"/>
      <c r="BH341" s="783">
        <v>0</v>
      </c>
      <c r="BI341" s="784"/>
      <c r="BJ341" s="299">
        <f t="shared" si="484"/>
        <v>0</v>
      </c>
      <c r="BK341" s="825">
        <v>0</v>
      </c>
      <c r="BL341" s="826"/>
      <c r="BM341" s="825">
        <v>0</v>
      </c>
      <c r="BN341" s="826"/>
      <c r="BO341" s="825">
        <v>0</v>
      </c>
      <c r="BP341" s="826"/>
      <c r="BQ341" s="825">
        <v>0</v>
      </c>
      <c r="BR341" s="826"/>
      <c r="BS341" s="825">
        <v>0</v>
      </c>
      <c r="BT341" s="826"/>
      <c r="BU341" s="302">
        <f t="shared" si="485"/>
        <v>0</v>
      </c>
      <c r="BV341" s="320">
        <f t="shared" si="486"/>
        <v>0</v>
      </c>
      <c r="BW341" s="320">
        <f t="shared" si="479"/>
        <v>0</v>
      </c>
      <c r="BX341" s="320">
        <f t="shared" si="479"/>
        <v>0</v>
      </c>
      <c r="BY341" s="320">
        <f t="shared" si="479"/>
        <v>0</v>
      </c>
      <c r="BZ341" s="320">
        <f t="shared" si="479"/>
        <v>0</v>
      </c>
      <c r="CA341" s="321">
        <f t="shared" si="480"/>
        <v>0</v>
      </c>
      <c r="CB341" s="143"/>
    </row>
    <row r="342" spans="1:80" ht="15" customHeight="1">
      <c r="C342" s="96" t="s">
        <v>444</v>
      </c>
      <c r="D342" s="584"/>
      <c r="E342" s="584"/>
      <c r="F342" s="584"/>
      <c r="G342" s="584"/>
      <c r="H342" s="584"/>
      <c r="I342" s="584"/>
      <c r="J342" s="584"/>
      <c r="K342" s="584"/>
      <c r="L342" s="584"/>
      <c r="M342" s="584"/>
      <c r="N342" s="584"/>
      <c r="O342" s="584"/>
      <c r="P342" s="584"/>
      <c r="Q342" s="584"/>
      <c r="R342" s="585"/>
      <c r="S342" s="609">
        <v>0</v>
      </c>
      <c r="T342" s="585"/>
      <c r="U342" s="609">
        <v>0</v>
      </c>
      <c r="V342" s="585"/>
      <c r="W342" s="609">
        <v>0</v>
      </c>
      <c r="X342" s="585"/>
      <c r="Y342" s="609">
        <v>0</v>
      </c>
      <c r="Z342" s="585"/>
      <c r="AA342" s="609">
        <v>0</v>
      </c>
      <c r="AB342" s="585"/>
      <c r="AC342" s="127">
        <f t="shared" si="481"/>
        <v>0</v>
      </c>
      <c r="AD342" s="798">
        <v>0</v>
      </c>
      <c r="AE342" s="799"/>
      <c r="AF342" s="798">
        <v>0</v>
      </c>
      <c r="AG342" s="799"/>
      <c r="AH342" s="798">
        <v>0</v>
      </c>
      <c r="AI342" s="799"/>
      <c r="AJ342" s="798">
        <v>0</v>
      </c>
      <c r="AK342" s="799"/>
      <c r="AL342" s="798">
        <v>0</v>
      </c>
      <c r="AM342" s="799"/>
      <c r="AN342" s="293">
        <f t="shared" si="482"/>
        <v>0</v>
      </c>
      <c r="AO342" s="814">
        <v>0</v>
      </c>
      <c r="AP342" s="815"/>
      <c r="AQ342" s="814">
        <v>0</v>
      </c>
      <c r="AR342" s="815"/>
      <c r="AS342" s="814">
        <v>0</v>
      </c>
      <c r="AT342" s="815"/>
      <c r="AU342" s="814">
        <v>0</v>
      </c>
      <c r="AV342" s="815"/>
      <c r="AW342" s="814">
        <v>0</v>
      </c>
      <c r="AX342" s="815"/>
      <c r="AY342" s="296">
        <f t="shared" si="483"/>
        <v>0</v>
      </c>
      <c r="AZ342" s="783">
        <v>0</v>
      </c>
      <c r="BA342" s="784"/>
      <c r="BB342" s="783">
        <v>0</v>
      </c>
      <c r="BC342" s="784"/>
      <c r="BD342" s="783">
        <v>0</v>
      </c>
      <c r="BE342" s="784"/>
      <c r="BF342" s="783">
        <v>0</v>
      </c>
      <c r="BG342" s="784"/>
      <c r="BH342" s="783">
        <v>0</v>
      </c>
      <c r="BI342" s="784"/>
      <c r="BJ342" s="299">
        <f t="shared" si="484"/>
        <v>0</v>
      </c>
      <c r="BK342" s="825">
        <v>0</v>
      </c>
      <c r="BL342" s="826"/>
      <c r="BM342" s="825">
        <v>0</v>
      </c>
      <c r="BN342" s="826"/>
      <c r="BO342" s="825">
        <v>0</v>
      </c>
      <c r="BP342" s="826"/>
      <c r="BQ342" s="825">
        <v>0</v>
      </c>
      <c r="BR342" s="826"/>
      <c r="BS342" s="825">
        <v>0</v>
      </c>
      <c r="BT342" s="826"/>
      <c r="BU342" s="302">
        <f t="shared" si="485"/>
        <v>0</v>
      </c>
      <c r="BV342" s="320">
        <f t="shared" si="486"/>
        <v>0</v>
      </c>
      <c r="BW342" s="320">
        <f t="shared" si="479"/>
        <v>0</v>
      </c>
      <c r="BX342" s="320">
        <f t="shared" si="479"/>
        <v>0</v>
      </c>
      <c r="BY342" s="320">
        <f t="shared" si="479"/>
        <v>0</v>
      </c>
      <c r="BZ342" s="320">
        <f t="shared" si="479"/>
        <v>0</v>
      </c>
      <c r="CA342" s="321">
        <f t="shared" si="480"/>
        <v>0</v>
      </c>
      <c r="CB342" s="143"/>
    </row>
    <row r="343" spans="1:80" ht="15" customHeight="1">
      <c r="C343" s="96" t="s">
        <v>445</v>
      </c>
      <c r="D343" s="584"/>
      <c r="E343" s="584"/>
      <c r="F343" s="584"/>
      <c r="G343" s="584"/>
      <c r="H343" s="584"/>
      <c r="I343" s="584"/>
      <c r="J343" s="584"/>
      <c r="K343" s="584"/>
      <c r="L343" s="584"/>
      <c r="M343" s="584"/>
      <c r="N343" s="584"/>
      <c r="O343" s="584"/>
      <c r="P343" s="584"/>
      <c r="Q343" s="584"/>
      <c r="R343" s="585"/>
      <c r="S343" s="609">
        <v>0</v>
      </c>
      <c r="T343" s="585"/>
      <c r="U343" s="609">
        <v>0</v>
      </c>
      <c r="V343" s="585"/>
      <c r="W343" s="609">
        <v>0</v>
      </c>
      <c r="X343" s="585"/>
      <c r="Y343" s="609">
        <v>0</v>
      </c>
      <c r="Z343" s="585"/>
      <c r="AA343" s="609">
        <v>0</v>
      </c>
      <c r="AB343" s="585"/>
      <c r="AC343" s="127">
        <f t="shared" si="481"/>
        <v>0</v>
      </c>
      <c r="AD343" s="798">
        <v>0</v>
      </c>
      <c r="AE343" s="799"/>
      <c r="AF343" s="798">
        <v>0</v>
      </c>
      <c r="AG343" s="799"/>
      <c r="AH343" s="798">
        <v>0</v>
      </c>
      <c r="AI343" s="799"/>
      <c r="AJ343" s="798">
        <v>0</v>
      </c>
      <c r="AK343" s="799"/>
      <c r="AL343" s="798">
        <v>0</v>
      </c>
      <c r="AM343" s="799"/>
      <c r="AN343" s="293">
        <f t="shared" si="482"/>
        <v>0</v>
      </c>
      <c r="AO343" s="814">
        <v>0</v>
      </c>
      <c r="AP343" s="815"/>
      <c r="AQ343" s="814">
        <v>0</v>
      </c>
      <c r="AR343" s="815"/>
      <c r="AS343" s="814">
        <v>0</v>
      </c>
      <c r="AT343" s="815"/>
      <c r="AU343" s="814">
        <v>0</v>
      </c>
      <c r="AV343" s="815"/>
      <c r="AW343" s="814">
        <v>0</v>
      </c>
      <c r="AX343" s="815"/>
      <c r="AY343" s="296">
        <f t="shared" si="483"/>
        <v>0</v>
      </c>
      <c r="AZ343" s="783">
        <v>0</v>
      </c>
      <c r="BA343" s="784"/>
      <c r="BB343" s="783">
        <v>0</v>
      </c>
      <c r="BC343" s="784"/>
      <c r="BD343" s="783">
        <v>0</v>
      </c>
      <c r="BE343" s="784"/>
      <c r="BF343" s="783">
        <v>0</v>
      </c>
      <c r="BG343" s="784"/>
      <c r="BH343" s="783">
        <v>0</v>
      </c>
      <c r="BI343" s="784"/>
      <c r="BJ343" s="299">
        <f t="shared" si="484"/>
        <v>0</v>
      </c>
      <c r="BK343" s="825">
        <v>0</v>
      </c>
      <c r="BL343" s="826"/>
      <c r="BM343" s="825">
        <v>0</v>
      </c>
      <c r="BN343" s="826"/>
      <c r="BO343" s="825">
        <v>0</v>
      </c>
      <c r="BP343" s="826"/>
      <c r="BQ343" s="825">
        <v>0</v>
      </c>
      <c r="BR343" s="826"/>
      <c r="BS343" s="825">
        <v>0</v>
      </c>
      <c r="BT343" s="826"/>
      <c r="BU343" s="302">
        <f t="shared" si="485"/>
        <v>0</v>
      </c>
      <c r="BV343" s="320">
        <f t="shared" si="486"/>
        <v>0</v>
      </c>
      <c r="BW343" s="320">
        <f t="shared" si="479"/>
        <v>0</v>
      </c>
      <c r="BX343" s="320">
        <f t="shared" si="479"/>
        <v>0</v>
      </c>
      <c r="BY343" s="320">
        <f t="shared" si="479"/>
        <v>0</v>
      </c>
      <c r="BZ343" s="320">
        <f t="shared" si="479"/>
        <v>0</v>
      </c>
      <c r="CA343" s="321">
        <f t="shared" si="480"/>
        <v>0</v>
      </c>
      <c r="CB343" s="143"/>
    </row>
    <row r="344" spans="1:80" ht="15" customHeight="1">
      <c r="C344" s="96" t="s">
        <v>446</v>
      </c>
      <c r="D344" s="584"/>
      <c r="E344" s="584"/>
      <c r="F344" s="584"/>
      <c r="G344" s="584"/>
      <c r="H344" s="584"/>
      <c r="I344" s="584"/>
      <c r="J344" s="584"/>
      <c r="K344" s="584"/>
      <c r="L344" s="584"/>
      <c r="M344" s="584"/>
      <c r="N344" s="584"/>
      <c r="O344" s="584"/>
      <c r="P344" s="584"/>
      <c r="Q344" s="584"/>
      <c r="R344" s="585"/>
      <c r="S344" s="609">
        <v>0</v>
      </c>
      <c r="T344" s="585"/>
      <c r="U344" s="609">
        <v>0</v>
      </c>
      <c r="V344" s="585"/>
      <c r="W344" s="609">
        <v>0</v>
      </c>
      <c r="X344" s="585"/>
      <c r="Y344" s="609">
        <v>0</v>
      </c>
      <c r="Z344" s="585"/>
      <c r="AA344" s="609">
        <v>0</v>
      </c>
      <c r="AB344" s="585"/>
      <c r="AC344" s="127">
        <f t="shared" si="481"/>
        <v>0</v>
      </c>
      <c r="AD344" s="798">
        <v>0</v>
      </c>
      <c r="AE344" s="799"/>
      <c r="AF344" s="798">
        <v>0</v>
      </c>
      <c r="AG344" s="799"/>
      <c r="AH344" s="798">
        <v>0</v>
      </c>
      <c r="AI344" s="799"/>
      <c r="AJ344" s="798">
        <v>0</v>
      </c>
      <c r="AK344" s="799"/>
      <c r="AL344" s="798">
        <v>0</v>
      </c>
      <c r="AM344" s="799"/>
      <c r="AN344" s="293">
        <f t="shared" si="482"/>
        <v>0</v>
      </c>
      <c r="AO344" s="814">
        <v>0</v>
      </c>
      <c r="AP344" s="815"/>
      <c r="AQ344" s="814">
        <v>0</v>
      </c>
      <c r="AR344" s="815"/>
      <c r="AS344" s="814">
        <v>0</v>
      </c>
      <c r="AT344" s="815"/>
      <c r="AU344" s="814">
        <v>0</v>
      </c>
      <c r="AV344" s="815"/>
      <c r="AW344" s="814">
        <v>0</v>
      </c>
      <c r="AX344" s="815"/>
      <c r="AY344" s="296">
        <f t="shared" si="483"/>
        <v>0</v>
      </c>
      <c r="AZ344" s="783">
        <v>0</v>
      </c>
      <c r="BA344" s="784"/>
      <c r="BB344" s="783">
        <v>0</v>
      </c>
      <c r="BC344" s="784"/>
      <c r="BD344" s="783">
        <v>0</v>
      </c>
      <c r="BE344" s="784"/>
      <c r="BF344" s="783">
        <v>0</v>
      </c>
      <c r="BG344" s="784"/>
      <c r="BH344" s="783">
        <v>0</v>
      </c>
      <c r="BI344" s="784"/>
      <c r="BJ344" s="299">
        <f t="shared" si="484"/>
        <v>0</v>
      </c>
      <c r="BK344" s="825">
        <v>0</v>
      </c>
      <c r="BL344" s="826"/>
      <c r="BM344" s="825">
        <v>0</v>
      </c>
      <c r="BN344" s="826"/>
      <c r="BO344" s="825">
        <v>0</v>
      </c>
      <c r="BP344" s="826"/>
      <c r="BQ344" s="825">
        <v>0</v>
      </c>
      <c r="BR344" s="826"/>
      <c r="BS344" s="825">
        <v>0</v>
      </c>
      <c r="BT344" s="826"/>
      <c r="BU344" s="302">
        <f t="shared" si="485"/>
        <v>0</v>
      </c>
      <c r="BV344" s="320">
        <f t="shared" si="486"/>
        <v>0</v>
      </c>
      <c r="BW344" s="320">
        <f t="shared" si="479"/>
        <v>0</v>
      </c>
      <c r="BX344" s="320">
        <f t="shared" si="479"/>
        <v>0</v>
      </c>
      <c r="BY344" s="320">
        <f t="shared" si="479"/>
        <v>0</v>
      </c>
      <c r="BZ344" s="320">
        <f t="shared" si="479"/>
        <v>0</v>
      </c>
      <c r="CA344" s="321">
        <f t="shared" si="480"/>
        <v>0</v>
      </c>
      <c r="CB344" s="143"/>
    </row>
    <row r="345" spans="1:80" ht="15" customHeight="1">
      <c r="C345" s="96" t="s">
        <v>447</v>
      </c>
      <c r="D345" s="584"/>
      <c r="E345" s="584"/>
      <c r="F345" s="584"/>
      <c r="G345" s="584"/>
      <c r="H345" s="584"/>
      <c r="I345" s="584"/>
      <c r="J345" s="584"/>
      <c r="K345" s="584"/>
      <c r="L345" s="584"/>
      <c r="M345" s="584"/>
      <c r="N345" s="584"/>
      <c r="O345" s="584"/>
      <c r="P345" s="584"/>
      <c r="Q345" s="584"/>
      <c r="R345" s="585"/>
      <c r="S345" s="609">
        <v>0</v>
      </c>
      <c r="T345" s="585"/>
      <c r="U345" s="609">
        <v>0</v>
      </c>
      <c r="V345" s="585"/>
      <c r="W345" s="609">
        <v>0</v>
      </c>
      <c r="X345" s="585"/>
      <c r="Y345" s="609">
        <v>0</v>
      </c>
      <c r="Z345" s="585"/>
      <c r="AA345" s="609">
        <v>0</v>
      </c>
      <c r="AB345" s="585"/>
      <c r="AC345" s="127">
        <f t="shared" si="481"/>
        <v>0</v>
      </c>
      <c r="AD345" s="798">
        <v>0</v>
      </c>
      <c r="AE345" s="799"/>
      <c r="AF345" s="798">
        <v>0</v>
      </c>
      <c r="AG345" s="799"/>
      <c r="AH345" s="798">
        <v>0</v>
      </c>
      <c r="AI345" s="799"/>
      <c r="AJ345" s="798">
        <v>0</v>
      </c>
      <c r="AK345" s="799"/>
      <c r="AL345" s="798">
        <v>0</v>
      </c>
      <c r="AM345" s="799"/>
      <c r="AN345" s="293">
        <f t="shared" si="482"/>
        <v>0</v>
      </c>
      <c r="AO345" s="814">
        <v>0</v>
      </c>
      <c r="AP345" s="815"/>
      <c r="AQ345" s="814">
        <v>0</v>
      </c>
      <c r="AR345" s="815"/>
      <c r="AS345" s="814">
        <v>0</v>
      </c>
      <c r="AT345" s="815"/>
      <c r="AU345" s="814">
        <v>0</v>
      </c>
      <c r="AV345" s="815"/>
      <c r="AW345" s="814">
        <v>0</v>
      </c>
      <c r="AX345" s="815"/>
      <c r="AY345" s="296">
        <f t="shared" si="483"/>
        <v>0</v>
      </c>
      <c r="AZ345" s="783">
        <v>0</v>
      </c>
      <c r="BA345" s="784"/>
      <c r="BB345" s="783">
        <v>0</v>
      </c>
      <c r="BC345" s="784"/>
      <c r="BD345" s="783">
        <v>0</v>
      </c>
      <c r="BE345" s="784"/>
      <c r="BF345" s="783">
        <v>0</v>
      </c>
      <c r="BG345" s="784"/>
      <c r="BH345" s="783">
        <v>0</v>
      </c>
      <c r="BI345" s="784"/>
      <c r="BJ345" s="299">
        <f t="shared" si="484"/>
        <v>0</v>
      </c>
      <c r="BK345" s="825">
        <v>0</v>
      </c>
      <c r="BL345" s="826"/>
      <c r="BM345" s="825">
        <v>0</v>
      </c>
      <c r="BN345" s="826"/>
      <c r="BO345" s="825">
        <v>0</v>
      </c>
      <c r="BP345" s="826"/>
      <c r="BQ345" s="825">
        <v>0</v>
      </c>
      <c r="BR345" s="826"/>
      <c r="BS345" s="825">
        <v>0</v>
      </c>
      <c r="BT345" s="826"/>
      <c r="BU345" s="302">
        <f t="shared" si="485"/>
        <v>0</v>
      </c>
      <c r="BV345" s="320">
        <f t="shared" si="486"/>
        <v>0</v>
      </c>
      <c r="BW345" s="320">
        <f t="shared" si="479"/>
        <v>0</v>
      </c>
      <c r="BX345" s="320">
        <f t="shared" si="479"/>
        <v>0</v>
      </c>
      <c r="BY345" s="320">
        <f t="shared" si="479"/>
        <v>0</v>
      </c>
      <c r="BZ345" s="320">
        <f t="shared" si="479"/>
        <v>0</v>
      </c>
      <c r="CA345" s="321">
        <f t="shared" si="480"/>
        <v>0</v>
      </c>
      <c r="CB345" s="143"/>
    </row>
    <row r="346" spans="1:80" ht="15" customHeight="1">
      <c r="C346" s="77" t="s">
        <v>357</v>
      </c>
      <c r="D346" s="592"/>
      <c r="E346" s="593"/>
      <c r="F346" s="593"/>
      <c r="G346" s="593"/>
      <c r="H346" s="593"/>
      <c r="I346" s="593"/>
      <c r="J346" s="593"/>
      <c r="K346" s="593"/>
      <c r="L346" s="593"/>
      <c r="M346" s="593"/>
      <c r="N346" s="593"/>
      <c r="O346" s="593"/>
      <c r="P346" s="593"/>
      <c r="Q346" s="593"/>
      <c r="R346" s="594"/>
      <c r="S346" s="609">
        <v>0</v>
      </c>
      <c r="T346" s="666"/>
      <c r="U346" s="609">
        <v>0</v>
      </c>
      <c r="V346" s="666"/>
      <c r="W346" s="609">
        <v>0</v>
      </c>
      <c r="X346" s="666"/>
      <c r="Y346" s="609">
        <v>0</v>
      </c>
      <c r="Z346" s="666"/>
      <c r="AA346" s="609">
        <v>0</v>
      </c>
      <c r="AB346" s="666"/>
      <c r="AC346" s="127">
        <f t="shared" si="481"/>
        <v>0</v>
      </c>
      <c r="AD346" s="798">
        <v>0</v>
      </c>
      <c r="AE346" s="863"/>
      <c r="AF346" s="798">
        <v>0</v>
      </c>
      <c r="AG346" s="863"/>
      <c r="AH346" s="798">
        <v>0</v>
      </c>
      <c r="AI346" s="863"/>
      <c r="AJ346" s="798">
        <v>0</v>
      </c>
      <c r="AK346" s="863"/>
      <c r="AL346" s="798">
        <v>0</v>
      </c>
      <c r="AM346" s="863"/>
      <c r="AN346" s="293">
        <f t="shared" si="482"/>
        <v>0</v>
      </c>
      <c r="AO346" s="814">
        <v>0</v>
      </c>
      <c r="AP346" s="860"/>
      <c r="AQ346" s="814">
        <v>0</v>
      </c>
      <c r="AR346" s="860"/>
      <c r="AS346" s="814">
        <v>0</v>
      </c>
      <c r="AT346" s="860"/>
      <c r="AU346" s="814">
        <v>0</v>
      </c>
      <c r="AV346" s="860"/>
      <c r="AW346" s="814">
        <v>0</v>
      </c>
      <c r="AX346" s="860"/>
      <c r="AY346" s="296">
        <f t="shared" si="483"/>
        <v>0</v>
      </c>
      <c r="AZ346" s="783">
        <v>0</v>
      </c>
      <c r="BA346" s="855"/>
      <c r="BB346" s="783">
        <v>0</v>
      </c>
      <c r="BC346" s="855"/>
      <c r="BD346" s="783">
        <v>0</v>
      </c>
      <c r="BE346" s="855"/>
      <c r="BF346" s="783">
        <v>0</v>
      </c>
      <c r="BG346" s="855"/>
      <c r="BH346" s="783">
        <v>0</v>
      </c>
      <c r="BI346" s="855"/>
      <c r="BJ346" s="299">
        <f t="shared" si="484"/>
        <v>0</v>
      </c>
      <c r="BK346" s="825">
        <v>0</v>
      </c>
      <c r="BL346" s="851"/>
      <c r="BM346" s="825">
        <v>0</v>
      </c>
      <c r="BN346" s="851"/>
      <c r="BO346" s="825">
        <v>0</v>
      </c>
      <c r="BP346" s="851"/>
      <c r="BQ346" s="825">
        <v>0</v>
      </c>
      <c r="BR346" s="851"/>
      <c r="BS346" s="825">
        <v>0</v>
      </c>
      <c r="BT346" s="851"/>
      <c r="BU346" s="302">
        <f t="shared" si="485"/>
        <v>0</v>
      </c>
      <c r="BV346" s="320">
        <f t="shared" si="486"/>
        <v>0</v>
      </c>
      <c r="BW346" s="320">
        <f t="shared" si="479"/>
        <v>0</v>
      </c>
      <c r="BX346" s="320">
        <f t="shared" si="479"/>
        <v>0</v>
      </c>
      <c r="BY346" s="320">
        <f t="shared" si="479"/>
        <v>0</v>
      </c>
      <c r="BZ346" s="320">
        <f t="shared" si="479"/>
        <v>0</v>
      </c>
      <c r="CA346" s="321">
        <f t="shared" si="480"/>
        <v>0</v>
      </c>
      <c r="CB346" s="143"/>
    </row>
    <row r="347" spans="1:80" ht="15" customHeight="1">
      <c r="C347" s="586" t="s">
        <v>300</v>
      </c>
      <c r="D347" s="587"/>
      <c r="E347" s="587"/>
      <c r="F347" s="587"/>
      <c r="G347" s="587"/>
      <c r="H347" s="587"/>
      <c r="I347" s="587"/>
      <c r="J347" s="587"/>
      <c r="K347" s="587"/>
      <c r="L347" s="587"/>
      <c r="M347" s="587"/>
      <c r="N347" s="587"/>
      <c r="O347" s="587"/>
      <c r="P347" s="587"/>
      <c r="Q347" s="587"/>
      <c r="R347" s="588"/>
      <c r="S347" s="643">
        <f>SUM(S338:S346)</f>
        <v>0</v>
      </c>
      <c r="T347" s="615"/>
      <c r="U347" s="643">
        <f>SUM(U338:U346)</f>
        <v>0</v>
      </c>
      <c r="V347" s="615"/>
      <c r="W347" s="643">
        <f>SUM(W338:W346)</f>
        <v>0</v>
      </c>
      <c r="X347" s="615"/>
      <c r="Y347" s="643">
        <f>SUM(Y338:Y346)</f>
        <v>0</v>
      </c>
      <c r="Z347" s="615"/>
      <c r="AA347" s="643">
        <f>SUM(AA338:AA346)</f>
        <v>0</v>
      </c>
      <c r="AB347" s="615"/>
      <c r="AC347" s="161">
        <f>SUM(S347:AB347)</f>
        <v>0</v>
      </c>
      <c r="AD347" s="643">
        <f>SUM(AD338:AD346)</f>
        <v>0</v>
      </c>
      <c r="AE347" s="615"/>
      <c r="AF347" s="643">
        <f>SUM(AF338:AF346)</f>
        <v>0</v>
      </c>
      <c r="AG347" s="615"/>
      <c r="AH347" s="643">
        <f>SUM(AH338:AH346)</f>
        <v>0</v>
      </c>
      <c r="AI347" s="615"/>
      <c r="AJ347" s="643">
        <f>SUM(AJ338:AJ346)</f>
        <v>0</v>
      </c>
      <c r="AK347" s="615"/>
      <c r="AL347" s="643">
        <f>SUM(AL338:AL346)</f>
        <v>0</v>
      </c>
      <c r="AM347" s="615"/>
      <c r="AN347" s="161">
        <f>SUM(AD347:AM347)</f>
        <v>0</v>
      </c>
      <c r="AO347" s="643">
        <f>SUM(AO338:AO346)</f>
        <v>0</v>
      </c>
      <c r="AP347" s="615"/>
      <c r="AQ347" s="643">
        <f>SUM(AQ338:AQ346)</f>
        <v>0</v>
      </c>
      <c r="AR347" s="615"/>
      <c r="AS347" s="643">
        <f>SUM(AS338:AS346)</f>
        <v>0</v>
      </c>
      <c r="AT347" s="615"/>
      <c r="AU347" s="643">
        <f>SUM(AU338:AU346)</f>
        <v>0</v>
      </c>
      <c r="AV347" s="615"/>
      <c r="AW347" s="643">
        <f>SUM(AW338:AW346)</f>
        <v>0</v>
      </c>
      <c r="AX347" s="615"/>
      <c r="AY347" s="161">
        <f>SUM(AO347:AX347)</f>
        <v>0</v>
      </c>
      <c r="AZ347" s="643">
        <f>SUM(AZ338:AZ346)</f>
        <v>0</v>
      </c>
      <c r="BA347" s="615"/>
      <c r="BB347" s="643">
        <f>SUM(BB338:BB346)</f>
        <v>0</v>
      </c>
      <c r="BC347" s="615"/>
      <c r="BD347" s="643">
        <f>SUM(BD338:BD346)</f>
        <v>0</v>
      </c>
      <c r="BE347" s="615"/>
      <c r="BF347" s="643">
        <f>SUM(BF338:BF346)</f>
        <v>0</v>
      </c>
      <c r="BG347" s="615"/>
      <c r="BH347" s="643">
        <f>SUM(BH338:BH346)</f>
        <v>0</v>
      </c>
      <c r="BI347" s="615"/>
      <c r="BJ347" s="161">
        <f>SUM(AZ347:BI347)</f>
        <v>0</v>
      </c>
      <c r="BK347" s="643">
        <f>SUM(BK338:BK346)</f>
        <v>0</v>
      </c>
      <c r="BL347" s="615"/>
      <c r="BM347" s="643">
        <f>SUM(BM338:BM346)</f>
        <v>0</v>
      </c>
      <c r="BN347" s="615"/>
      <c r="BO347" s="643">
        <f>SUM(BO338:BO346)</f>
        <v>0</v>
      </c>
      <c r="BP347" s="615"/>
      <c r="BQ347" s="643">
        <f>SUM(BQ338:BQ346)</f>
        <v>0</v>
      </c>
      <c r="BR347" s="615"/>
      <c r="BS347" s="643">
        <f>SUM(BS338:BS346)</f>
        <v>0</v>
      </c>
      <c r="BT347" s="615"/>
      <c r="BU347" s="161">
        <f>SUM(BK347:BT347)</f>
        <v>0</v>
      </c>
      <c r="BV347" s="379">
        <f t="shared" ref="BV347:BZ347" si="487">SUM(BV338:BV346)</f>
        <v>0</v>
      </c>
      <c r="BW347" s="379">
        <f t="shared" si="487"/>
        <v>0</v>
      </c>
      <c r="BX347" s="379">
        <f t="shared" si="487"/>
        <v>0</v>
      </c>
      <c r="BY347" s="379">
        <f t="shared" si="487"/>
        <v>0</v>
      </c>
      <c r="BZ347" s="379">
        <f t="shared" si="487"/>
        <v>0</v>
      </c>
      <c r="CA347" s="379">
        <f t="shared" si="480"/>
        <v>0</v>
      </c>
      <c r="CB347" s="143"/>
    </row>
    <row r="348" spans="1:80" ht="30.95" customHeight="1">
      <c r="A348" s="78" t="s">
        <v>29</v>
      </c>
      <c r="B348" s="78"/>
      <c r="C348" s="589" t="s">
        <v>303</v>
      </c>
      <c r="D348" s="590"/>
      <c r="E348" s="590"/>
      <c r="F348" s="590"/>
      <c r="G348" s="590"/>
      <c r="H348" s="590"/>
      <c r="I348" s="590"/>
      <c r="J348" s="590"/>
      <c r="K348" s="590"/>
      <c r="L348" s="590"/>
      <c r="M348" s="590"/>
      <c r="N348" s="590"/>
      <c r="O348" s="590"/>
      <c r="P348" s="590"/>
      <c r="Q348" s="590"/>
      <c r="R348" s="591"/>
      <c r="S348" s="184"/>
      <c r="T348" s="210"/>
      <c r="U348" s="77"/>
      <c r="V348" s="210"/>
      <c r="W348" s="77"/>
      <c r="X348" s="210"/>
      <c r="Y348" s="77"/>
      <c r="Z348" s="210"/>
      <c r="AA348" s="77"/>
      <c r="AB348" s="210"/>
      <c r="AC348" s="211"/>
      <c r="AD348" s="184"/>
      <c r="AE348" s="210"/>
      <c r="AF348" s="77"/>
      <c r="AG348" s="210"/>
      <c r="AH348" s="77"/>
      <c r="AI348" s="210"/>
      <c r="AJ348" s="77"/>
      <c r="AK348" s="210"/>
      <c r="AL348" s="77"/>
      <c r="AM348" s="210"/>
      <c r="AN348" s="211"/>
      <c r="AO348" s="184"/>
      <c r="AP348" s="210"/>
      <c r="AQ348" s="77"/>
      <c r="AR348" s="210"/>
      <c r="AS348" s="77"/>
      <c r="AT348" s="210"/>
      <c r="AU348" s="77"/>
      <c r="AV348" s="210"/>
      <c r="AW348" s="77"/>
      <c r="AX348" s="210"/>
      <c r="AY348" s="211"/>
      <c r="AZ348" s="184"/>
      <c r="BA348" s="210"/>
      <c r="BB348" s="77"/>
      <c r="BC348" s="210"/>
      <c r="BD348" s="77"/>
      <c r="BE348" s="210"/>
      <c r="BF348" s="77"/>
      <c r="BG348" s="210"/>
      <c r="BH348" s="77"/>
      <c r="BI348" s="210"/>
      <c r="BJ348" s="211"/>
      <c r="BK348" s="184"/>
      <c r="BL348" s="210"/>
      <c r="BM348" s="77"/>
      <c r="BN348" s="210"/>
      <c r="BO348" s="77"/>
      <c r="BP348" s="210"/>
      <c r="BQ348" s="77"/>
      <c r="BR348" s="210"/>
      <c r="BS348" s="77"/>
      <c r="BT348" s="210"/>
      <c r="BU348" s="211"/>
      <c r="BV348" s="380"/>
      <c r="BW348" s="380"/>
      <c r="BX348" s="380"/>
      <c r="BY348" s="380"/>
      <c r="BZ348" s="380"/>
      <c r="CA348" s="377"/>
      <c r="CB348" s="143"/>
    </row>
    <row r="349" spans="1:80" ht="15" customHeight="1">
      <c r="C349" s="77" t="s">
        <v>187</v>
      </c>
      <c r="D349" s="844">
        <f>E302</f>
        <v>0</v>
      </c>
      <c r="E349" s="844"/>
      <c r="F349" s="844"/>
      <c r="G349" s="844"/>
      <c r="H349" s="844"/>
      <c r="I349" s="844"/>
      <c r="J349" s="844"/>
      <c r="K349" s="844"/>
      <c r="L349" s="844"/>
      <c r="M349" s="844"/>
      <c r="N349" s="844"/>
      <c r="O349" s="844"/>
      <c r="P349" s="844"/>
      <c r="Q349" s="844"/>
      <c r="R349" s="845"/>
      <c r="S349" s="609">
        <v>0</v>
      </c>
      <c r="T349" s="585"/>
      <c r="U349" s="609">
        <v>0</v>
      </c>
      <c r="V349" s="585"/>
      <c r="W349" s="609">
        <v>0</v>
      </c>
      <c r="X349" s="585"/>
      <c r="Y349" s="609">
        <v>0</v>
      </c>
      <c r="Z349" s="585"/>
      <c r="AA349" s="609">
        <v>0</v>
      </c>
      <c r="AB349" s="585"/>
      <c r="AC349" s="127">
        <f t="shared" ref="AC349:AC350" si="488">SUM(S349+U349+W349+Y349+AA349)</f>
        <v>0</v>
      </c>
      <c r="AD349" s="798">
        <v>0</v>
      </c>
      <c r="AE349" s="799"/>
      <c r="AF349" s="798">
        <v>0</v>
      </c>
      <c r="AG349" s="799"/>
      <c r="AH349" s="798">
        <v>0</v>
      </c>
      <c r="AI349" s="799"/>
      <c r="AJ349" s="798">
        <v>0</v>
      </c>
      <c r="AK349" s="799"/>
      <c r="AL349" s="798">
        <v>0</v>
      </c>
      <c r="AM349" s="799"/>
      <c r="AN349" s="293">
        <f>SUM(AD349+AF349+AH349+AJ349+AL349)</f>
        <v>0</v>
      </c>
      <c r="AO349" s="814">
        <v>0</v>
      </c>
      <c r="AP349" s="815"/>
      <c r="AQ349" s="814">
        <v>0</v>
      </c>
      <c r="AR349" s="815"/>
      <c r="AS349" s="814">
        <v>0</v>
      </c>
      <c r="AT349" s="815"/>
      <c r="AU349" s="814">
        <v>0</v>
      </c>
      <c r="AV349" s="815"/>
      <c r="AW349" s="814">
        <v>0</v>
      </c>
      <c r="AX349" s="815"/>
      <c r="AY349" s="296">
        <f>SUM(AO349+AQ349+AS349+AU349+AW349)</f>
        <v>0</v>
      </c>
      <c r="AZ349" s="783">
        <v>0</v>
      </c>
      <c r="BA349" s="784"/>
      <c r="BB349" s="783">
        <v>0</v>
      </c>
      <c r="BC349" s="784"/>
      <c r="BD349" s="783">
        <v>0</v>
      </c>
      <c r="BE349" s="784"/>
      <c r="BF349" s="783">
        <v>0</v>
      </c>
      <c r="BG349" s="784"/>
      <c r="BH349" s="783">
        <v>0</v>
      </c>
      <c r="BI349" s="784"/>
      <c r="BJ349" s="299">
        <f>SUM(AZ349+BB349+BD349+BF349+BH349)</f>
        <v>0</v>
      </c>
      <c r="BK349" s="825">
        <v>0</v>
      </c>
      <c r="BL349" s="826"/>
      <c r="BM349" s="825">
        <v>0</v>
      </c>
      <c r="BN349" s="826"/>
      <c r="BO349" s="825">
        <v>0</v>
      </c>
      <c r="BP349" s="826"/>
      <c r="BQ349" s="825">
        <v>0</v>
      </c>
      <c r="BR349" s="826"/>
      <c r="BS349" s="825">
        <v>0</v>
      </c>
      <c r="BT349" s="826"/>
      <c r="BU349" s="302">
        <f>SUM(BK349+BM349+BO349+BQ349+BS349)</f>
        <v>0</v>
      </c>
      <c r="BV349" s="320">
        <f>S349+AD349+AO349+AZ349+BK349</f>
        <v>0</v>
      </c>
      <c r="BW349" s="320">
        <f>U349+AF349+AQ349+BB349+BM349</f>
        <v>0</v>
      </c>
      <c r="BX349" s="320">
        <f t="shared" ref="BX349:BZ350" si="489">V349+AG349+AR349+BC349+BN349</f>
        <v>0</v>
      </c>
      <c r="BY349" s="320">
        <f t="shared" si="489"/>
        <v>0</v>
      </c>
      <c r="BZ349" s="320">
        <f t="shared" si="489"/>
        <v>0</v>
      </c>
      <c r="CA349" s="321">
        <f>SUM(BV349:BZ349)</f>
        <v>0</v>
      </c>
      <c r="CB349" s="143"/>
    </row>
    <row r="350" spans="1:80" ht="15" customHeight="1">
      <c r="C350" s="77" t="s">
        <v>188</v>
      </c>
      <c r="D350" s="844">
        <f>E303</f>
        <v>0</v>
      </c>
      <c r="E350" s="844"/>
      <c r="F350" s="844"/>
      <c r="G350" s="844"/>
      <c r="H350" s="844"/>
      <c r="I350" s="844"/>
      <c r="J350" s="844"/>
      <c r="K350" s="844"/>
      <c r="L350" s="844"/>
      <c r="M350" s="844"/>
      <c r="N350" s="844"/>
      <c r="O350" s="844"/>
      <c r="P350" s="844"/>
      <c r="Q350" s="844"/>
      <c r="R350" s="845"/>
      <c r="S350" s="609">
        <v>0</v>
      </c>
      <c r="T350" s="585"/>
      <c r="U350" s="609">
        <v>0</v>
      </c>
      <c r="V350" s="585"/>
      <c r="W350" s="609">
        <v>0</v>
      </c>
      <c r="X350" s="585"/>
      <c r="Y350" s="609">
        <v>0</v>
      </c>
      <c r="Z350" s="585"/>
      <c r="AA350" s="609">
        <v>0</v>
      </c>
      <c r="AB350" s="585"/>
      <c r="AC350" s="127">
        <f t="shared" si="488"/>
        <v>0</v>
      </c>
      <c r="AD350" s="798">
        <v>0</v>
      </c>
      <c r="AE350" s="799"/>
      <c r="AF350" s="798">
        <v>0</v>
      </c>
      <c r="AG350" s="799"/>
      <c r="AH350" s="798">
        <v>0</v>
      </c>
      <c r="AI350" s="799"/>
      <c r="AJ350" s="798">
        <v>0</v>
      </c>
      <c r="AK350" s="799"/>
      <c r="AL350" s="798">
        <v>0</v>
      </c>
      <c r="AM350" s="799"/>
      <c r="AN350" s="293">
        <f>SUM(AD350+AF350+AH350+AJ350+AL350)</f>
        <v>0</v>
      </c>
      <c r="AO350" s="814">
        <v>0</v>
      </c>
      <c r="AP350" s="815"/>
      <c r="AQ350" s="814">
        <v>0</v>
      </c>
      <c r="AR350" s="815"/>
      <c r="AS350" s="814">
        <v>0</v>
      </c>
      <c r="AT350" s="815"/>
      <c r="AU350" s="814">
        <v>0</v>
      </c>
      <c r="AV350" s="815"/>
      <c r="AW350" s="814">
        <v>0</v>
      </c>
      <c r="AX350" s="815"/>
      <c r="AY350" s="296">
        <f>SUM(AO350+AQ350+AS350+AU350+AW350)</f>
        <v>0</v>
      </c>
      <c r="AZ350" s="783">
        <v>0</v>
      </c>
      <c r="BA350" s="784"/>
      <c r="BB350" s="783">
        <v>0</v>
      </c>
      <c r="BC350" s="784"/>
      <c r="BD350" s="783">
        <v>0</v>
      </c>
      <c r="BE350" s="784"/>
      <c r="BF350" s="783">
        <v>0</v>
      </c>
      <c r="BG350" s="784"/>
      <c r="BH350" s="783">
        <v>0</v>
      </c>
      <c r="BI350" s="784"/>
      <c r="BJ350" s="299">
        <f>SUM(AZ350+BB350+BD350+BF350+BH350)</f>
        <v>0</v>
      </c>
      <c r="BK350" s="825">
        <v>0</v>
      </c>
      <c r="BL350" s="826"/>
      <c r="BM350" s="825">
        <v>0</v>
      </c>
      <c r="BN350" s="826"/>
      <c r="BO350" s="825">
        <v>0</v>
      </c>
      <c r="BP350" s="826"/>
      <c r="BQ350" s="825">
        <v>0</v>
      </c>
      <c r="BR350" s="826"/>
      <c r="BS350" s="825">
        <v>0</v>
      </c>
      <c r="BT350" s="826"/>
      <c r="BU350" s="302">
        <f>SUM(BK350+BM350+BO350+BQ350+BS350)</f>
        <v>0</v>
      </c>
      <c r="BV350" s="320">
        <f>S350+AD350+AO350+AZ350+BK350</f>
        <v>0</v>
      </c>
      <c r="BW350" s="320">
        <f>U350+AF350+AQ350+BB350+BM350</f>
        <v>0</v>
      </c>
      <c r="BX350" s="320">
        <f t="shared" si="489"/>
        <v>0</v>
      </c>
      <c r="BY350" s="320">
        <f t="shared" si="489"/>
        <v>0</v>
      </c>
      <c r="BZ350" s="320">
        <f t="shared" si="489"/>
        <v>0</v>
      </c>
      <c r="CA350" s="321">
        <f>SUM(BV350:BZ350)</f>
        <v>0</v>
      </c>
      <c r="CB350" s="143"/>
    </row>
    <row r="351" spans="1:80" ht="15" customHeight="1">
      <c r="C351" s="586" t="s">
        <v>299</v>
      </c>
      <c r="D351" s="587"/>
      <c r="E351" s="587"/>
      <c r="F351" s="587"/>
      <c r="G351" s="587"/>
      <c r="H351" s="587"/>
      <c r="I351" s="587"/>
      <c r="J351" s="587"/>
      <c r="K351" s="587"/>
      <c r="L351" s="587"/>
      <c r="M351" s="587"/>
      <c r="N351" s="587"/>
      <c r="O351" s="587"/>
      <c r="P351" s="587"/>
      <c r="Q351" s="587"/>
      <c r="R351" s="588"/>
      <c r="S351" s="643">
        <f>SUM(S349:S350)</f>
        <v>0</v>
      </c>
      <c r="T351" s="615"/>
      <c r="U351" s="643">
        <f>SUM(U349:U350)</f>
        <v>0</v>
      </c>
      <c r="V351" s="615"/>
      <c r="W351" s="643">
        <f>SUM(W349:W350)</f>
        <v>0</v>
      </c>
      <c r="X351" s="615"/>
      <c r="Y351" s="643">
        <f>SUM(Y349:Y350)</f>
        <v>0</v>
      </c>
      <c r="Z351" s="615"/>
      <c r="AA351" s="643">
        <f>SUM(AA349:AA350)</f>
        <v>0</v>
      </c>
      <c r="AB351" s="615"/>
      <c r="AC351" s="161">
        <f>SUM(S351:AB351)</f>
        <v>0</v>
      </c>
      <c r="AD351" s="643">
        <f>SUM(AD349:AD350)</f>
        <v>0</v>
      </c>
      <c r="AE351" s="615"/>
      <c r="AF351" s="643">
        <f>SUM(AF349:AF350)</f>
        <v>0</v>
      </c>
      <c r="AG351" s="615"/>
      <c r="AH351" s="643">
        <f>SUM(AH349:AH350)</f>
        <v>0</v>
      </c>
      <c r="AI351" s="615"/>
      <c r="AJ351" s="643">
        <f>SUM(AJ349:AJ350)</f>
        <v>0</v>
      </c>
      <c r="AK351" s="615"/>
      <c r="AL351" s="643">
        <f>SUM(AL349:AL350)</f>
        <v>0</v>
      </c>
      <c r="AM351" s="615"/>
      <c r="AN351" s="161">
        <f>SUM(AD351:AM351)</f>
        <v>0</v>
      </c>
      <c r="AO351" s="643">
        <f>SUM(AO349:AO350)</f>
        <v>0</v>
      </c>
      <c r="AP351" s="615"/>
      <c r="AQ351" s="643">
        <f>SUM(AQ349:AQ350)</f>
        <v>0</v>
      </c>
      <c r="AR351" s="615"/>
      <c r="AS351" s="643">
        <f>SUM(AS349:AS350)</f>
        <v>0</v>
      </c>
      <c r="AT351" s="615"/>
      <c r="AU351" s="643">
        <f>SUM(AU349:AU350)</f>
        <v>0</v>
      </c>
      <c r="AV351" s="615"/>
      <c r="AW351" s="643">
        <f>SUM(AW349:AW350)</f>
        <v>0</v>
      </c>
      <c r="AX351" s="615"/>
      <c r="AY351" s="161">
        <f>SUM(AO351:AX351)</f>
        <v>0</v>
      </c>
      <c r="AZ351" s="643">
        <f>SUM(AZ349:AZ350)</f>
        <v>0</v>
      </c>
      <c r="BA351" s="615"/>
      <c r="BB351" s="643">
        <f>SUM(BB349:BB350)</f>
        <v>0</v>
      </c>
      <c r="BC351" s="615"/>
      <c r="BD351" s="643">
        <f>SUM(BD349:BD350)</f>
        <v>0</v>
      </c>
      <c r="BE351" s="615"/>
      <c r="BF351" s="643">
        <f>SUM(BF349:BF350)</f>
        <v>0</v>
      </c>
      <c r="BG351" s="615"/>
      <c r="BH351" s="643">
        <f>SUM(BH349:BH350)</f>
        <v>0</v>
      </c>
      <c r="BI351" s="615"/>
      <c r="BJ351" s="161">
        <f>SUM(AZ351:BI351)</f>
        <v>0</v>
      </c>
      <c r="BK351" s="643">
        <f>SUM(BK349:BK350)</f>
        <v>0</v>
      </c>
      <c r="BL351" s="615"/>
      <c r="BM351" s="643">
        <f>SUM(BM349:BM350)</f>
        <v>0</v>
      </c>
      <c r="BN351" s="615"/>
      <c r="BO351" s="643">
        <f>SUM(BO349:BO350)</f>
        <v>0</v>
      </c>
      <c r="BP351" s="615"/>
      <c r="BQ351" s="643">
        <f>SUM(BQ349:BQ350)</f>
        <v>0</v>
      </c>
      <c r="BR351" s="615"/>
      <c r="BS351" s="643">
        <f>SUM(BS349:BS350)</f>
        <v>0</v>
      </c>
      <c r="BT351" s="615"/>
      <c r="BU351" s="161">
        <f>SUM(BK351:BT351)</f>
        <v>0</v>
      </c>
      <c r="BV351" s="379">
        <f t="shared" ref="BV351:BZ351" si="490">SUM(BV349:BV350)</f>
        <v>0</v>
      </c>
      <c r="BW351" s="379">
        <f t="shared" si="490"/>
        <v>0</v>
      </c>
      <c r="BX351" s="379">
        <f t="shared" si="490"/>
        <v>0</v>
      </c>
      <c r="BY351" s="379">
        <f t="shared" si="490"/>
        <v>0</v>
      </c>
      <c r="BZ351" s="379">
        <f t="shared" si="490"/>
        <v>0</v>
      </c>
      <c r="CA351" s="379">
        <f>SUM(BV351:BZ351)</f>
        <v>0</v>
      </c>
      <c r="CB351" s="143"/>
    </row>
    <row r="352" spans="1:80" s="516" customFormat="1" ht="15" customHeight="1">
      <c r="A352" s="512" t="s">
        <v>461</v>
      </c>
      <c r="B352" s="512"/>
      <c r="C352" s="665" t="s">
        <v>462</v>
      </c>
      <c r="D352" s="633"/>
      <c r="E352" s="633"/>
      <c r="F352" s="633"/>
      <c r="G352" s="633"/>
      <c r="H352" s="633"/>
      <c r="I352" s="633"/>
      <c r="J352" s="633"/>
      <c r="K352" s="633"/>
      <c r="L352" s="633"/>
      <c r="M352" s="633"/>
      <c r="N352" s="633"/>
      <c r="O352" s="633"/>
      <c r="P352" s="633"/>
      <c r="Q352" s="633"/>
      <c r="R352" s="666"/>
      <c r="S352" s="515"/>
      <c r="T352" s="48"/>
      <c r="U352" s="515"/>
      <c r="V352" s="48"/>
      <c r="W352" s="515"/>
      <c r="X352" s="48"/>
      <c r="Y352" s="515"/>
      <c r="Z352" s="48"/>
      <c r="AA352" s="515"/>
      <c r="AB352" s="48"/>
      <c r="AC352" s="515"/>
      <c r="AD352" s="9"/>
      <c r="AE352" s="48"/>
    </row>
    <row r="353" spans="1:80" s="4" customFormat="1" ht="15" customHeight="1">
      <c r="A353" s="49"/>
      <c r="B353" s="49"/>
      <c r="C353" s="611" t="s">
        <v>460</v>
      </c>
      <c r="D353" s="584"/>
      <c r="E353" s="584"/>
      <c r="F353" s="584"/>
      <c r="G353" s="584"/>
      <c r="H353" s="584"/>
      <c r="I353" s="584"/>
      <c r="J353" s="584"/>
      <c r="K353" s="584"/>
      <c r="L353" s="584"/>
      <c r="M353" s="584"/>
      <c r="N353" s="584"/>
      <c r="O353" s="584"/>
      <c r="P353" s="584"/>
      <c r="Q353" s="584"/>
      <c r="R353" s="585"/>
      <c r="S353" s="609">
        <v>0</v>
      </c>
      <c r="T353" s="610"/>
      <c r="U353" s="609">
        <v>0</v>
      </c>
      <c r="V353" s="610"/>
      <c r="W353" s="609">
        <v>0</v>
      </c>
      <c r="X353" s="610"/>
      <c r="Y353" s="609">
        <v>0</v>
      </c>
      <c r="Z353" s="610"/>
      <c r="AA353" s="609">
        <v>0</v>
      </c>
      <c r="AB353" s="610"/>
      <c r="AC353" s="127">
        <f t="shared" ref="AC353:AC357" si="491">SUM(S353+U353+W353+Y353+AA353)</f>
        <v>0</v>
      </c>
      <c r="AD353" s="798">
        <v>0</v>
      </c>
      <c r="AE353" s="799"/>
      <c r="AF353" s="798">
        <v>0</v>
      </c>
      <c r="AG353" s="799"/>
      <c r="AH353" s="798">
        <v>0</v>
      </c>
      <c r="AI353" s="799"/>
      <c r="AJ353" s="798">
        <v>0</v>
      </c>
      <c r="AK353" s="799"/>
      <c r="AL353" s="798">
        <v>0</v>
      </c>
      <c r="AM353" s="799"/>
      <c r="AN353" s="293">
        <f>SUM(AD353+AF353+AH353+AJ353+AL353)</f>
        <v>0</v>
      </c>
      <c r="AO353" s="785">
        <v>0</v>
      </c>
      <c r="AP353" s="786"/>
      <c r="AQ353" s="785">
        <v>0</v>
      </c>
      <c r="AR353" s="786"/>
      <c r="AS353" s="785">
        <v>0</v>
      </c>
      <c r="AT353" s="786"/>
      <c r="AU353" s="785">
        <v>0</v>
      </c>
      <c r="AV353" s="786"/>
      <c r="AW353" s="785">
        <v>0</v>
      </c>
      <c r="AX353" s="786"/>
      <c r="AY353" s="518">
        <f>SUM(AO353+AQ353+AS353+AU353+AW353)</f>
        <v>0</v>
      </c>
      <c r="AZ353" s="783">
        <v>0</v>
      </c>
      <c r="BA353" s="784"/>
      <c r="BB353" s="783">
        <v>0</v>
      </c>
      <c r="BC353" s="784"/>
      <c r="BD353" s="783">
        <v>0</v>
      </c>
      <c r="BE353" s="784"/>
      <c r="BF353" s="783">
        <v>0</v>
      </c>
      <c r="BG353" s="784"/>
      <c r="BH353" s="783">
        <v>0</v>
      </c>
      <c r="BI353" s="784"/>
      <c r="BJ353" s="299">
        <f>SUM(AZ353+BB353+BD353+BF353+BH353)</f>
        <v>0</v>
      </c>
      <c r="BK353" s="796">
        <v>0</v>
      </c>
      <c r="BL353" s="797"/>
      <c r="BM353" s="796">
        <v>0</v>
      </c>
      <c r="BN353" s="797"/>
      <c r="BO353" s="796">
        <v>0</v>
      </c>
      <c r="BP353" s="797"/>
      <c r="BQ353" s="796">
        <v>0</v>
      </c>
      <c r="BR353" s="797"/>
      <c r="BS353" s="796">
        <v>0</v>
      </c>
      <c r="BT353" s="797"/>
      <c r="BU353" s="302">
        <f t="shared" ref="BU353:BU357" si="492">SUM(BK353+BM353+BO353+BQ353+BS353)</f>
        <v>0</v>
      </c>
      <c r="BV353" s="320">
        <f>S353+AD353+AO353+AZ353+BK353</f>
        <v>0</v>
      </c>
      <c r="BW353" s="320">
        <f>T353+AE353+AP353+BA353+BL353</f>
        <v>0</v>
      </c>
      <c r="BX353" s="320">
        <f t="shared" ref="BX353:BZ353" si="493">U353+AF353+AQ353+BB353+BM353</f>
        <v>0</v>
      </c>
      <c r="BY353" s="320">
        <f t="shared" si="493"/>
        <v>0</v>
      </c>
      <c r="BZ353" s="320">
        <f t="shared" si="493"/>
        <v>0</v>
      </c>
      <c r="CA353" s="321">
        <f t="shared" ref="CA353:CA358" si="494">SUM(BV353:BZ353)</f>
        <v>0</v>
      </c>
    </row>
    <row r="354" spans="1:80" s="4" customFormat="1" ht="15" customHeight="1">
      <c r="A354" s="49"/>
      <c r="B354" s="49"/>
      <c r="C354" s="611" t="s">
        <v>460</v>
      </c>
      <c r="D354" s="584"/>
      <c r="E354" s="584"/>
      <c r="F354" s="584"/>
      <c r="G354" s="584"/>
      <c r="H354" s="584"/>
      <c r="I354" s="584"/>
      <c r="J354" s="584"/>
      <c r="K354" s="584"/>
      <c r="L354" s="584"/>
      <c r="M354" s="584"/>
      <c r="N354" s="584"/>
      <c r="O354" s="584"/>
      <c r="P354" s="584"/>
      <c r="Q354" s="584"/>
      <c r="R354" s="585"/>
      <c r="S354" s="609">
        <v>0</v>
      </c>
      <c r="T354" s="610"/>
      <c r="U354" s="609">
        <v>0</v>
      </c>
      <c r="V354" s="610"/>
      <c r="W354" s="609">
        <v>0</v>
      </c>
      <c r="X354" s="610"/>
      <c r="Y354" s="609">
        <v>0</v>
      </c>
      <c r="Z354" s="610"/>
      <c r="AA354" s="609">
        <v>0</v>
      </c>
      <c r="AB354" s="610"/>
      <c r="AC354" s="127">
        <f t="shared" si="491"/>
        <v>0</v>
      </c>
      <c r="AD354" s="798">
        <v>0</v>
      </c>
      <c r="AE354" s="799"/>
      <c r="AF354" s="798">
        <v>0</v>
      </c>
      <c r="AG354" s="799"/>
      <c r="AH354" s="798">
        <v>0</v>
      </c>
      <c r="AI354" s="799"/>
      <c r="AJ354" s="798">
        <v>0</v>
      </c>
      <c r="AK354" s="799"/>
      <c r="AL354" s="798">
        <v>0</v>
      </c>
      <c r="AM354" s="799"/>
      <c r="AN354" s="293">
        <f t="shared" ref="AN354:AN357" si="495">SUM(AD354+AF354+AH354+AJ354+AL354)</f>
        <v>0</v>
      </c>
      <c r="AO354" s="785">
        <v>0</v>
      </c>
      <c r="AP354" s="786"/>
      <c r="AQ354" s="785">
        <v>0</v>
      </c>
      <c r="AR354" s="786"/>
      <c r="AS354" s="785">
        <v>0</v>
      </c>
      <c r="AT354" s="786"/>
      <c r="AU354" s="785">
        <v>0</v>
      </c>
      <c r="AV354" s="786"/>
      <c r="AW354" s="785">
        <v>0</v>
      </c>
      <c r="AX354" s="786"/>
      <c r="AY354" s="518">
        <f t="shared" ref="AY354:AY357" si="496">SUM(AO354+AQ354+AS354+AU354+AW354)</f>
        <v>0</v>
      </c>
      <c r="AZ354" s="783">
        <v>0</v>
      </c>
      <c r="BA354" s="784"/>
      <c r="BB354" s="783">
        <v>0</v>
      </c>
      <c r="BC354" s="784"/>
      <c r="BD354" s="783">
        <v>0</v>
      </c>
      <c r="BE354" s="784"/>
      <c r="BF354" s="783">
        <v>0</v>
      </c>
      <c r="BG354" s="784"/>
      <c r="BH354" s="783">
        <v>0</v>
      </c>
      <c r="BI354" s="784"/>
      <c r="BJ354" s="299">
        <f t="shared" ref="BJ354:BJ357" si="497">SUM(AZ354+BB354+BD354+BF354+BH354)</f>
        <v>0</v>
      </c>
      <c r="BK354" s="796">
        <v>0</v>
      </c>
      <c r="BL354" s="797"/>
      <c r="BM354" s="796">
        <v>0</v>
      </c>
      <c r="BN354" s="797"/>
      <c r="BO354" s="796">
        <v>0</v>
      </c>
      <c r="BP354" s="797"/>
      <c r="BQ354" s="796">
        <v>0</v>
      </c>
      <c r="BR354" s="797"/>
      <c r="BS354" s="796">
        <v>0</v>
      </c>
      <c r="BT354" s="797"/>
      <c r="BU354" s="302">
        <f t="shared" si="492"/>
        <v>0</v>
      </c>
      <c r="BV354" s="320">
        <f t="shared" ref="BV354:BW357" si="498">S354+AD354+AO354+AZ354+BK354</f>
        <v>0</v>
      </c>
      <c r="BW354" s="320">
        <f t="shared" si="498"/>
        <v>0</v>
      </c>
      <c r="BX354" s="320">
        <f t="shared" ref="BX354:BX357" si="499">U354+AF354+AQ354+BB354+BM354</f>
        <v>0</v>
      </c>
      <c r="BY354" s="320">
        <f t="shared" ref="BY354:BY357" si="500">V354+AG354+AR354+BC354+BN354</f>
        <v>0</v>
      </c>
      <c r="BZ354" s="320">
        <f t="shared" ref="BZ354:BZ357" si="501">W354+AH354+AS354+BD354+BO354</f>
        <v>0</v>
      </c>
      <c r="CA354" s="321">
        <f t="shared" si="494"/>
        <v>0</v>
      </c>
    </row>
    <row r="355" spans="1:80" s="4" customFormat="1" ht="15" customHeight="1">
      <c r="A355" s="49"/>
      <c r="B355" s="49"/>
      <c r="C355" s="611" t="s">
        <v>460</v>
      </c>
      <c r="D355" s="584"/>
      <c r="E355" s="584"/>
      <c r="F355" s="584"/>
      <c r="G355" s="584"/>
      <c r="H355" s="584"/>
      <c r="I355" s="584"/>
      <c r="J355" s="584"/>
      <c r="K355" s="584"/>
      <c r="L355" s="584"/>
      <c r="M355" s="584"/>
      <c r="N355" s="584"/>
      <c r="O355" s="584"/>
      <c r="P355" s="584"/>
      <c r="Q355" s="584"/>
      <c r="R355" s="585"/>
      <c r="S355" s="609">
        <v>0</v>
      </c>
      <c r="T355" s="610"/>
      <c r="U355" s="609">
        <v>0</v>
      </c>
      <c r="V355" s="610"/>
      <c r="W355" s="609">
        <v>0</v>
      </c>
      <c r="X355" s="610"/>
      <c r="Y355" s="609">
        <v>0</v>
      </c>
      <c r="Z355" s="610"/>
      <c r="AA355" s="609">
        <v>0</v>
      </c>
      <c r="AB355" s="610"/>
      <c r="AC355" s="127">
        <f t="shared" si="491"/>
        <v>0</v>
      </c>
      <c r="AD355" s="798">
        <v>0</v>
      </c>
      <c r="AE355" s="799"/>
      <c r="AF355" s="798">
        <v>0</v>
      </c>
      <c r="AG355" s="799"/>
      <c r="AH355" s="798">
        <v>0</v>
      </c>
      <c r="AI355" s="799"/>
      <c r="AJ355" s="798">
        <v>0</v>
      </c>
      <c r="AK355" s="799"/>
      <c r="AL355" s="798">
        <v>0</v>
      </c>
      <c r="AM355" s="799"/>
      <c r="AN355" s="293">
        <f t="shared" si="495"/>
        <v>0</v>
      </c>
      <c r="AO355" s="785">
        <v>0</v>
      </c>
      <c r="AP355" s="786"/>
      <c r="AQ355" s="785">
        <v>0</v>
      </c>
      <c r="AR355" s="786"/>
      <c r="AS355" s="785">
        <v>0</v>
      </c>
      <c r="AT355" s="786"/>
      <c r="AU355" s="785">
        <v>0</v>
      </c>
      <c r="AV355" s="786"/>
      <c r="AW355" s="785">
        <v>0</v>
      </c>
      <c r="AX355" s="786"/>
      <c r="AY355" s="518">
        <f t="shared" si="496"/>
        <v>0</v>
      </c>
      <c r="AZ355" s="783">
        <v>0</v>
      </c>
      <c r="BA355" s="784"/>
      <c r="BB355" s="783">
        <v>0</v>
      </c>
      <c r="BC355" s="784"/>
      <c r="BD355" s="783">
        <v>0</v>
      </c>
      <c r="BE355" s="784"/>
      <c r="BF355" s="783">
        <v>0</v>
      </c>
      <c r="BG355" s="784"/>
      <c r="BH355" s="783">
        <v>0</v>
      </c>
      <c r="BI355" s="784"/>
      <c r="BJ355" s="299">
        <f t="shared" si="497"/>
        <v>0</v>
      </c>
      <c r="BK355" s="796">
        <v>0</v>
      </c>
      <c r="BL355" s="797"/>
      <c r="BM355" s="796">
        <v>0</v>
      </c>
      <c r="BN355" s="797"/>
      <c r="BO355" s="796">
        <v>0</v>
      </c>
      <c r="BP355" s="797"/>
      <c r="BQ355" s="796">
        <v>0</v>
      </c>
      <c r="BR355" s="797"/>
      <c r="BS355" s="796">
        <v>0</v>
      </c>
      <c r="BT355" s="797"/>
      <c r="BU355" s="302">
        <f t="shared" si="492"/>
        <v>0</v>
      </c>
      <c r="BV355" s="320">
        <f t="shared" si="498"/>
        <v>0</v>
      </c>
      <c r="BW355" s="320">
        <f t="shared" si="498"/>
        <v>0</v>
      </c>
      <c r="BX355" s="320">
        <f t="shared" si="499"/>
        <v>0</v>
      </c>
      <c r="BY355" s="320">
        <f t="shared" si="500"/>
        <v>0</v>
      </c>
      <c r="BZ355" s="320">
        <f t="shared" si="501"/>
        <v>0</v>
      </c>
      <c r="CA355" s="321">
        <f t="shared" si="494"/>
        <v>0</v>
      </c>
    </row>
    <row r="356" spans="1:80" s="4" customFormat="1" ht="15" customHeight="1">
      <c r="A356" s="49"/>
      <c r="B356" s="49"/>
      <c r="C356" s="611" t="s">
        <v>460</v>
      </c>
      <c r="D356" s="584"/>
      <c r="E356" s="584"/>
      <c r="F356" s="584"/>
      <c r="G356" s="584"/>
      <c r="H356" s="584"/>
      <c r="I356" s="584"/>
      <c r="J356" s="584"/>
      <c r="K356" s="584"/>
      <c r="L356" s="584"/>
      <c r="M356" s="584"/>
      <c r="N356" s="584"/>
      <c r="O356" s="584"/>
      <c r="P356" s="584"/>
      <c r="Q356" s="584"/>
      <c r="R356" s="585"/>
      <c r="S356" s="609">
        <v>0</v>
      </c>
      <c r="T356" s="610"/>
      <c r="U356" s="609">
        <v>0</v>
      </c>
      <c r="V356" s="610"/>
      <c r="W356" s="609">
        <v>0</v>
      </c>
      <c r="X356" s="610"/>
      <c r="Y356" s="609">
        <v>0</v>
      </c>
      <c r="Z356" s="610"/>
      <c r="AA356" s="609">
        <v>0</v>
      </c>
      <c r="AB356" s="610"/>
      <c r="AC356" s="127">
        <f t="shared" si="491"/>
        <v>0</v>
      </c>
      <c r="AD356" s="798">
        <v>0</v>
      </c>
      <c r="AE356" s="799"/>
      <c r="AF356" s="798">
        <v>0</v>
      </c>
      <c r="AG356" s="799"/>
      <c r="AH356" s="798">
        <v>0</v>
      </c>
      <c r="AI356" s="799"/>
      <c r="AJ356" s="798">
        <v>0</v>
      </c>
      <c r="AK356" s="799"/>
      <c r="AL356" s="798">
        <v>0</v>
      </c>
      <c r="AM356" s="799"/>
      <c r="AN356" s="293">
        <f t="shared" si="495"/>
        <v>0</v>
      </c>
      <c r="AO356" s="785">
        <v>0</v>
      </c>
      <c r="AP356" s="786"/>
      <c r="AQ356" s="785">
        <v>0</v>
      </c>
      <c r="AR356" s="786"/>
      <c r="AS356" s="785">
        <v>0</v>
      </c>
      <c r="AT356" s="786"/>
      <c r="AU356" s="785">
        <v>0</v>
      </c>
      <c r="AV356" s="786"/>
      <c r="AW356" s="785">
        <v>0</v>
      </c>
      <c r="AX356" s="786"/>
      <c r="AY356" s="518">
        <f t="shared" si="496"/>
        <v>0</v>
      </c>
      <c r="AZ356" s="783">
        <v>0</v>
      </c>
      <c r="BA356" s="784"/>
      <c r="BB356" s="783">
        <v>0</v>
      </c>
      <c r="BC356" s="784"/>
      <c r="BD356" s="783">
        <v>0</v>
      </c>
      <c r="BE356" s="784"/>
      <c r="BF356" s="783">
        <v>0</v>
      </c>
      <c r="BG356" s="784"/>
      <c r="BH356" s="783">
        <v>0</v>
      </c>
      <c r="BI356" s="784"/>
      <c r="BJ356" s="299">
        <f t="shared" si="497"/>
        <v>0</v>
      </c>
      <c r="BK356" s="796">
        <v>0</v>
      </c>
      <c r="BL356" s="797"/>
      <c r="BM356" s="796">
        <v>0</v>
      </c>
      <c r="BN356" s="797"/>
      <c r="BO356" s="796">
        <v>0</v>
      </c>
      <c r="BP356" s="797"/>
      <c r="BQ356" s="796">
        <v>0</v>
      </c>
      <c r="BR356" s="797"/>
      <c r="BS356" s="796">
        <v>0</v>
      </c>
      <c r="BT356" s="797"/>
      <c r="BU356" s="302">
        <f t="shared" si="492"/>
        <v>0</v>
      </c>
      <c r="BV356" s="320">
        <f t="shared" si="498"/>
        <v>0</v>
      </c>
      <c r="BW356" s="320">
        <f t="shared" si="498"/>
        <v>0</v>
      </c>
      <c r="BX356" s="320">
        <f t="shared" si="499"/>
        <v>0</v>
      </c>
      <c r="BY356" s="320">
        <f t="shared" si="500"/>
        <v>0</v>
      </c>
      <c r="BZ356" s="320">
        <f t="shared" si="501"/>
        <v>0</v>
      </c>
      <c r="CA356" s="321">
        <f t="shared" si="494"/>
        <v>0</v>
      </c>
    </row>
    <row r="357" spans="1:80" s="4" customFormat="1" ht="15" customHeight="1">
      <c r="A357" s="49"/>
      <c r="B357" s="49"/>
      <c r="C357" s="611" t="s">
        <v>460</v>
      </c>
      <c r="D357" s="584"/>
      <c r="E357" s="584"/>
      <c r="F357" s="584"/>
      <c r="G357" s="584"/>
      <c r="H357" s="584"/>
      <c r="I357" s="584"/>
      <c r="J357" s="584"/>
      <c r="K357" s="584"/>
      <c r="L357" s="584"/>
      <c r="M357" s="584"/>
      <c r="N357" s="584"/>
      <c r="O357" s="584"/>
      <c r="P357" s="584"/>
      <c r="Q357" s="584"/>
      <c r="R357" s="585"/>
      <c r="S357" s="609">
        <v>0</v>
      </c>
      <c r="T357" s="610"/>
      <c r="U357" s="609">
        <v>0</v>
      </c>
      <c r="V357" s="610"/>
      <c r="W357" s="609">
        <v>0</v>
      </c>
      <c r="X357" s="610"/>
      <c r="Y357" s="609">
        <v>0</v>
      </c>
      <c r="Z357" s="610"/>
      <c r="AA357" s="609">
        <v>0</v>
      </c>
      <c r="AB357" s="610"/>
      <c r="AC357" s="127">
        <f t="shared" si="491"/>
        <v>0</v>
      </c>
      <c r="AD357" s="798">
        <v>0</v>
      </c>
      <c r="AE357" s="799"/>
      <c r="AF357" s="798">
        <v>0</v>
      </c>
      <c r="AG357" s="799"/>
      <c r="AH357" s="798">
        <v>0</v>
      </c>
      <c r="AI357" s="799"/>
      <c r="AJ357" s="798">
        <v>0</v>
      </c>
      <c r="AK357" s="799"/>
      <c r="AL357" s="798">
        <v>0</v>
      </c>
      <c r="AM357" s="799"/>
      <c r="AN357" s="293">
        <f t="shared" si="495"/>
        <v>0</v>
      </c>
      <c r="AO357" s="785">
        <v>0</v>
      </c>
      <c r="AP357" s="786"/>
      <c r="AQ357" s="785">
        <v>0</v>
      </c>
      <c r="AR357" s="786"/>
      <c r="AS357" s="785">
        <v>0</v>
      </c>
      <c r="AT357" s="786"/>
      <c r="AU357" s="785">
        <v>0</v>
      </c>
      <c r="AV357" s="786"/>
      <c r="AW357" s="785">
        <v>0</v>
      </c>
      <c r="AX357" s="786"/>
      <c r="AY357" s="518">
        <f t="shared" si="496"/>
        <v>0</v>
      </c>
      <c r="AZ357" s="783">
        <v>0</v>
      </c>
      <c r="BA357" s="784"/>
      <c r="BB357" s="783">
        <v>0</v>
      </c>
      <c r="BC357" s="784"/>
      <c r="BD357" s="783">
        <v>0</v>
      </c>
      <c r="BE357" s="784"/>
      <c r="BF357" s="783">
        <v>0</v>
      </c>
      <c r="BG357" s="784"/>
      <c r="BH357" s="783">
        <v>0</v>
      </c>
      <c r="BI357" s="784"/>
      <c r="BJ357" s="299">
        <f t="shared" si="497"/>
        <v>0</v>
      </c>
      <c r="BK357" s="796">
        <v>0</v>
      </c>
      <c r="BL357" s="797"/>
      <c r="BM357" s="796">
        <v>0</v>
      </c>
      <c r="BN357" s="797"/>
      <c r="BO357" s="796">
        <v>0</v>
      </c>
      <c r="BP357" s="797"/>
      <c r="BQ357" s="796">
        <v>0</v>
      </c>
      <c r="BR357" s="797"/>
      <c r="BS357" s="796">
        <v>0</v>
      </c>
      <c r="BT357" s="797"/>
      <c r="BU357" s="302">
        <f t="shared" si="492"/>
        <v>0</v>
      </c>
      <c r="BV357" s="320">
        <f t="shared" si="498"/>
        <v>0</v>
      </c>
      <c r="BW357" s="320">
        <f t="shared" si="498"/>
        <v>0</v>
      </c>
      <c r="BX357" s="320">
        <f t="shared" si="499"/>
        <v>0</v>
      </c>
      <c r="BY357" s="320">
        <f t="shared" si="500"/>
        <v>0</v>
      </c>
      <c r="BZ357" s="320">
        <f t="shared" si="501"/>
        <v>0</v>
      </c>
      <c r="CA357" s="321">
        <f t="shared" si="494"/>
        <v>0</v>
      </c>
    </row>
    <row r="358" spans="1:80" s="182" customFormat="1" ht="15.75">
      <c r="A358" s="178"/>
      <c r="B358" s="178"/>
      <c r="C358" s="657"/>
      <c r="D358" s="658"/>
      <c r="E358" s="658"/>
      <c r="F358" s="658"/>
      <c r="G358" s="658"/>
      <c r="H358" s="658"/>
      <c r="I358" s="658"/>
      <c r="J358" s="658"/>
      <c r="K358" s="658"/>
      <c r="L358" s="658"/>
      <c r="M358" s="658"/>
      <c r="N358" s="659"/>
      <c r="O358" s="660" t="s">
        <v>468</v>
      </c>
      <c r="P358" s="661"/>
      <c r="Q358" s="661"/>
      <c r="R358" s="662"/>
      <c r="S358" s="663">
        <f>SUM(S353:S357)</f>
        <v>0</v>
      </c>
      <c r="T358" s="664"/>
      <c r="U358" s="663">
        <f>SUM(U353:U357)</f>
        <v>0</v>
      </c>
      <c r="V358" s="664"/>
      <c r="W358" s="663">
        <f>SUM(W353:W357)</f>
        <v>0</v>
      </c>
      <c r="X358" s="664"/>
      <c r="Y358" s="663">
        <f>SUM(Y353:Y357)</f>
        <v>0</v>
      </c>
      <c r="Z358" s="664"/>
      <c r="AA358" s="663">
        <f>SUM(AA353:AA357)</f>
        <v>0</v>
      </c>
      <c r="AB358" s="664"/>
      <c r="AC358" s="517">
        <f>SUM(S358:AB358)</f>
        <v>0</v>
      </c>
      <c r="AD358" s="663">
        <f>SUM(AD353:AD357)</f>
        <v>0</v>
      </c>
      <c r="AE358" s="664"/>
      <c r="AF358" s="663">
        <f>SUM(AF353:AF357)</f>
        <v>0</v>
      </c>
      <c r="AG358" s="664"/>
      <c r="AH358" s="663">
        <f>SUM(AH353:AH357)</f>
        <v>0</v>
      </c>
      <c r="AI358" s="664"/>
      <c r="AJ358" s="663">
        <f>SUM(AJ353:AJ357)</f>
        <v>0</v>
      </c>
      <c r="AK358" s="664"/>
      <c r="AL358" s="663">
        <f>SUM(AL353:AL357)</f>
        <v>0</v>
      </c>
      <c r="AM358" s="664"/>
      <c r="AN358" s="517">
        <f>SUM(AD358:AM358)</f>
        <v>0</v>
      </c>
      <c r="AO358" s="663">
        <f>SUM(AO353:AO357)</f>
        <v>0</v>
      </c>
      <c r="AP358" s="664"/>
      <c r="AQ358" s="663">
        <f>SUM(AQ353:AQ357)</f>
        <v>0</v>
      </c>
      <c r="AR358" s="664"/>
      <c r="AS358" s="663">
        <f>SUM(AS353:AS357)</f>
        <v>0</v>
      </c>
      <c r="AT358" s="664"/>
      <c r="AU358" s="663">
        <f>SUM(AU353:AU357)</f>
        <v>0</v>
      </c>
      <c r="AV358" s="664"/>
      <c r="AW358" s="663">
        <f t="shared" ref="AW358" si="502">$S$358</f>
        <v>0</v>
      </c>
      <c r="AX358" s="800"/>
      <c r="AY358" s="517">
        <f>SUM(AO358:AX358)</f>
        <v>0</v>
      </c>
      <c r="AZ358" s="663">
        <f>SUM(AZ353:AZ357)</f>
        <v>0</v>
      </c>
      <c r="BA358" s="664"/>
      <c r="BB358" s="663">
        <f>SUM(BB353:BB357)</f>
        <v>0</v>
      </c>
      <c r="BC358" s="664"/>
      <c r="BD358" s="663">
        <f>SUM(BD353:BD357)</f>
        <v>0</v>
      </c>
      <c r="BE358" s="664"/>
      <c r="BF358" s="663">
        <f>SUM(BF353:BF357)</f>
        <v>0</v>
      </c>
      <c r="BG358" s="664"/>
      <c r="BH358" s="663">
        <f>SUM(BH353:BH357)</f>
        <v>0</v>
      </c>
      <c r="BI358" s="664"/>
      <c r="BJ358" s="517">
        <f>SUM(AZ358:BI358)</f>
        <v>0</v>
      </c>
      <c r="BK358" s="663">
        <f>SUM(BK353:BK357)</f>
        <v>0</v>
      </c>
      <c r="BL358" s="664"/>
      <c r="BM358" s="663">
        <f>SUM(BM353:BM357)</f>
        <v>0</v>
      </c>
      <c r="BN358" s="664"/>
      <c r="BO358" s="663">
        <f>SUM(BO353:BO357)</f>
        <v>0</v>
      </c>
      <c r="BP358" s="664"/>
      <c r="BQ358" s="663">
        <f>SUM(BQ353:BQ357)</f>
        <v>0</v>
      </c>
      <c r="BR358" s="664"/>
      <c r="BS358" s="663">
        <f>SUM(BS353:BS357)</f>
        <v>0</v>
      </c>
      <c r="BT358" s="664"/>
      <c r="BU358" s="517">
        <f>SUM(BK358:BT358)</f>
        <v>0</v>
      </c>
      <c r="BV358" s="379">
        <f t="shared" ref="BV358:BZ358" si="503">SUM(BV353:BV357)</f>
        <v>0</v>
      </c>
      <c r="BW358" s="379">
        <f t="shared" si="503"/>
        <v>0</v>
      </c>
      <c r="BX358" s="379">
        <f t="shared" si="503"/>
        <v>0</v>
      </c>
      <c r="BY358" s="379">
        <f t="shared" si="503"/>
        <v>0</v>
      </c>
      <c r="BZ358" s="379">
        <f t="shared" si="503"/>
        <v>0</v>
      </c>
      <c r="CA358" s="379">
        <f t="shared" si="494"/>
        <v>0</v>
      </c>
    </row>
    <row r="359" spans="1:80" s="51" customFormat="1" ht="15" customHeight="1">
      <c r="A359" s="78">
        <v>5000</v>
      </c>
      <c r="B359" s="78"/>
      <c r="C359" s="131" t="s">
        <v>304</v>
      </c>
      <c r="D359" s="613"/>
      <c r="E359" s="590"/>
      <c r="F359" s="590"/>
      <c r="G359" s="590"/>
      <c r="H359" s="590"/>
      <c r="I359" s="590"/>
      <c r="J359" s="590"/>
      <c r="K359" s="590"/>
      <c r="L359" s="590"/>
      <c r="M359" s="590"/>
      <c r="N359" s="590"/>
      <c r="O359" s="590"/>
      <c r="P359" s="590"/>
      <c r="Q359" s="590"/>
      <c r="R359" s="591"/>
      <c r="S359" s="171"/>
      <c r="T359" s="139"/>
      <c r="U359" s="171"/>
      <c r="V359" s="139"/>
      <c r="W359" s="171"/>
      <c r="X359" s="139"/>
      <c r="Y359" s="171"/>
      <c r="Z359" s="139"/>
      <c r="AA359" s="171"/>
      <c r="AB359" s="139"/>
      <c r="AC359" s="140"/>
      <c r="AD359" s="171"/>
      <c r="AE359" s="139"/>
      <c r="AF359" s="171"/>
      <c r="AG359" s="139"/>
      <c r="AH359" s="171"/>
      <c r="AI359" s="139"/>
      <c r="AJ359" s="171"/>
      <c r="AK359" s="139"/>
      <c r="AL359" s="171"/>
      <c r="AM359" s="139"/>
      <c r="AN359" s="140"/>
      <c r="AO359" s="171"/>
      <c r="AP359" s="139"/>
      <c r="AQ359" s="171"/>
      <c r="AR359" s="139"/>
      <c r="AS359" s="171"/>
      <c r="AT359" s="139"/>
      <c r="AU359" s="171"/>
      <c r="AV359" s="139"/>
      <c r="AW359" s="171"/>
      <c r="AX359" s="139"/>
      <c r="AY359" s="140"/>
      <c r="AZ359" s="171"/>
      <c r="BA359" s="139"/>
      <c r="BB359" s="171"/>
      <c r="BC359" s="139"/>
      <c r="BD359" s="171"/>
      <c r="BE359" s="139"/>
      <c r="BF359" s="171"/>
      <c r="BG359" s="139"/>
      <c r="BH359" s="171"/>
      <c r="BI359" s="139"/>
      <c r="BJ359" s="140"/>
      <c r="BK359" s="171"/>
      <c r="BL359" s="139"/>
      <c r="BM359" s="171"/>
      <c r="BN359" s="139"/>
      <c r="BO359" s="171"/>
      <c r="BP359" s="139"/>
      <c r="BQ359" s="171"/>
      <c r="BR359" s="139"/>
      <c r="BS359" s="171"/>
      <c r="BT359" s="139"/>
      <c r="BU359" s="140"/>
      <c r="BV359" s="380"/>
      <c r="BW359" s="380"/>
      <c r="BX359" s="380"/>
      <c r="BY359" s="380"/>
      <c r="BZ359" s="380"/>
      <c r="CA359" s="377"/>
      <c r="CB359" s="143"/>
    </row>
    <row r="360" spans="1:80" s="51" customFormat="1" ht="15" customHeight="1">
      <c r="A360" s="78"/>
      <c r="B360" s="78"/>
      <c r="C360" s="583"/>
      <c r="D360" s="584"/>
      <c r="E360" s="584"/>
      <c r="F360" s="584"/>
      <c r="G360" s="584"/>
      <c r="H360" s="584"/>
      <c r="I360" s="584"/>
      <c r="J360" s="584"/>
      <c r="K360" s="584"/>
      <c r="L360" s="584"/>
      <c r="M360" s="584"/>
      <c r="N360" s="584"/>
      <c r="O360" s="584"/>
      <c r="P360" s="584"/>
      <c r="Q360" s="584"/>
      <c r="R360" s="585"/>
      <c r="S360" s="609">
        <v>0</v>
      </c>
      <c r="T360" s="585"/>
      <c r="U360" s="609">
        <v>0</v>
      </c>
      <c r="V360" s="585"/>
      <c r="W360" s="609">
        <v>0</v>
      </c>
      <c r="X360" s="585"/>
      <c r="Y360" s="609">
        <v>0</v>
      </c>
      <c r="Z360" s="585"/>
      <c r="AA360" s="609">
        <v>0</v>
      </c>
      <c r="AB360" s="585"/>
      <c r="AC360" s="127">
        <f t="shared" ref="AC360:AC361" si="504">SUM(S360+U360+W360+Y360+AA360)</f>
        <v>0</v>
      </c>
      <c r="AD360" s="798">
        <v>0</v>
      </c>
      <c r="AE360" s="799"/>
      <c r="AF360" s="798">
        <v>0</v>
      </c>
      <c r="AG360" s="799"/>
      <c r="AH360" s="798">
        <v>0</v>
      </c>
      <c r="AI360" s="799"/>
      <c r="AJ360" s="798">
        <v>0</v>
      </c>
      <c r="AK360" s="799"/>
      <c r="AL360" s="798">
        <v>0</v>
      </c>
      <c r="AM360" s="799"/>
      <c r="AN360" s="293">
        <f>SUM(AD360+AF360+AH360+AJ360+AL360)</f>
        <v>0</v>
      </c>
      <c r="AO360" s="814">
        <v>0</v>
      </c>
      <c r="AP360" s="815"/>
      <c r="AQ360" s="814">
        <v>0</v>
      </c>
      <c r="AR360" s="815"/>
      <c r="AS360" s="814">
        <v>0</v>
      </c>
      <c r="AT360" s="815"/>
      <c r="AU360" s="814">
        <v>0</v>
      </c>
      <c r="AV360" s="815"/>
      <c r="AW360" s="814">
        <v>0</v>
      </c>
      <c r="AX360" s="815"/>
      <c r="AY360" s="296">
        <f>SUM(AO360+AQ360+AS360+AU360+AW360)</f>
        <v>0</v>
      </c>
      <c r="AZ360" s="783">
        <v>0</v>
      </c>
      <c r="BA360" s="784"/>
      <c r="BB360" s="783">
        <v>0</v>
      </c>
      <c r="BC360" s="784"/>
      <c r="BD360" s="783">
        <v>0</v>
      </c>
      <c r="BE360" s="784"/>
      <c r="BF360" s="783">
        <v>0</v>
      </c>
      <c r="BG360" s="784"/>
      <c r="BH360" s="783">
        <v>0</v>
      </c>
      <c r="BI360" s="784"/>
      <c r="BJ360" s="299">
        <f>SUM(AZ360+BB360+BD360+BF360+BH360)</f>
        <v>0</v>
      </c>
      <c r="BK360" s="825">
        <v>0</v>
      </c>
      <c r="BL360" s="826"/>
      <c r="BM360" s="825">
        <v>0</v>
      </c>
      <c r="BN360" s="826"/>
      <c r="BO360" s="825">
        <v>0</v>
      </c>
      <c r="BP360" s="826"/>
      <c r="BQ360" s="825">
        <v>0</v>
      </c>
      <c r="BR360" s="826"/>
      <c r="BS360" s="825">
        <v>0</v>
      </c>
      <c r="BT360" s="826"/>
      <c r="BU360" s="302">
        <f t="shared" ref="BU360:BU361" si="505">SUM(BK360+BM360+BO360+BQ360+BS360)</f>
        <v>0</v>
      </c>
      <c r="BV360" s="320">
        <f>S360+AD360+AO360+AZ360+BK360</f>
        <v>0</v>
      </c>
      <c r="BW360" s="320">
        <f t="shared" ref="BW360:BW361" si="506">T360+AE360+AP360+BA360+BL360</f>
        <v>0</v>
      </c>
      <c r="BX360" s="320">
        <f t="shared" ref="BX360:BX361" si="507">U360+AF360+AQ360+BB360+BM360</f>
        <v>0</v>
      </c>
      <c r="BY360" s="320">
        <f t="shared" ref="BY360:BY361" si="508">V360+AG360+AR360+BC360+BN360</f>
        <v>0</v>
      </c>
      <c r="BZ360" s="320">
        <f t="shared" ref="BZ360:BZ361" si="509">W360+AH360+AS360+BD360+BO360</f>
        <v>0</v>
      </c>
      <c r="CA360" s="321">
        <f>SUM(BV360:BZ360)</f>
        <v>0</v>
      </c>
      <c r="CB360" s="143"/>
    </row>
    <row r="361" spans="1:80" s="51" customFormat="1" ht="15" customHeight="1">
      <c r="A361" s="78"/>
      <c r="B361" s="78"/>
      <c r="C361" s="583"/>
      <c r="D361" s="584"/>
      <c r="E361" s="584"/>
      <c r="F361" s="584"/>
      <c r="G361" s="584"/>
      <c r="H361" s="584"/>
      <c r="I361" s="584"/>
      <c r="J361" s="584"/>
      <c r="K361" s="584"/>
      <c r="L361" s="584"/>
      <c r="M361" s="584"/>
      <c r="N361" s="584"/>
      <c r="O361" s="584"/>
      <c r="P361" s="584"/>
      <c r="Q361" s="584"/>
      <c r="R361" s="585"/>
      <c r="S361" s="609">
        <v>0</v>
      </c>
      <c r="T361" s="585"/>
      <c r="U361" s="609">
        <v>0</v>
      </c>
      <c r="V361" s="585"/>
      <c r="W361" s="609">
        <v>0</v>
      </c>
      <c r="X361" s="585"/>
      <c r="Y361" s="609">
        <v>0</v>
      </c>
      <c r="Z361" s="585"/>
      <c r="AA361" s="609">
        <v>0</v>
      </c>
      <c r="AB361" s="585"/>
      <c r="AC361" s="127">
        <f t="shared" si="504"/>
        <v>0</v>
      </c>
      <c r="AD361" s="798">
        <v>0</v>
      </c>
      <c r="AE361" s="799"/>
      <c r="AF361" s="798">
        <v>0</v>
      </c>
      <c r="AG361" s="799"/>
      <c r="AH361" s="798">
        <v>0</v>
      </c>
      <c r="AI361" s="799"/>
      <c r="AJ361" s="798">
        <v>0</v>
      </c>
      <c r="AK361" s="799"/>
      <c r="AL361" s="798">
        <v>0</v>
      </c>
      <c r="AM361" s="799"/>
      <c r="AN361" s="293">
        <f>SUM(AD361+AF361+AH361+AJ361+AL361)</f>
        <v>0</v>
      </c>
      <c r="AO361" s="814">
        <v>0</v>
      </c>
      <c r="AP361" s="815"/>
      <c r="AQ361" s="814">
        <v>0</v>
      </c>
      <c r="AR361" s="815"/>
      <c r="AS361" s="814">
        <v>0</v>
      </c>
      <c r="AT361" s="815"/>
      <c r="AU361" s="814">
        <v>0</v>
      </c>
      <c r="AV361" s="815"/>
      <c r="AW361" s="814">
        <v>0</v>
      </c>
      <c r="AX361" s="815"/>
      <c r="AY361" s="296">
        <f>SUM(AO361+AQ361+AS361+AU361+AW361)</f>
        <v>0</v>
      </c>
      <c r="AZ361" s="783">
        <v>0</v>
      </c>
      <c r="BA361" s="784"/>
      <c r="BB361" s="783">
        <v>0</v>
      </c>
      <c r="BC361" s="784"/>
      <c r="BD361" s="783">
        <v>0</v>
      </c>
      <c r="BE361" s="784"/>
      <c r="BF361" s="783">
        <v>0</v>
      </c>
      <c r="BG361" s="784"/>
      <c r="BH361" s="783">
        <v>0</v>
      </c>
      <c r="BI361" s="784"/>
      <c r="BJ361" s="299">
        <f>SUM(AZ361+BB361+BD361+BF361+BH361)</f>
        <v>0</v>
      </c>
      <c r="BK361" s="825">
        <v>0</v>
      </c>
      <c r="BL361" s="826"/>
      <c r="BM361" s="825">
        <v>0</v>
      </c>
      <c r="BN361" s="826"/>
      <c r="BO361" s="825">
        <v>0</v>
      </c>
      <c r="BP361" s="826"/>
      <c r="BQ361" s="825">
        <v>0</v>
      </c>
      <c r="BR361" s="826"/>
      <c r="BS361" s="825">
        <v>0</v>
      </c>
      <c r="BT361" s="826"/>
      <c r="BU361" s="302">
        <f t="shared" si="505"/>
        <v>0</v>
      </c>
      <c r="BV361" s="320">
        <f>S361+AD361+AO361+AZ361+BK361</f>
        <v>0</v>
      </c>
      <c r="BW361" s="320">
        <f t="shared" si="506"/>
        <v>0</v>
      </c>
      <c r="BX361" s="320">
        <f t="shared" si="507"/>
        <v>0</v>
      </c>
      <c r="BY361" s="320">
        <f t="shared" si="508"/>
        <v>0</v>
      </c>
      <c r="BZ361" s="320">
        <f t="shared" si="509"/>
        <v>0</v>
      </c>
      <c r="CA361" s="321">
        <f>SUM(BV361:BZ361)</f>
        <v>0</v>
      </c>
      <c r="CB361" s="143"/>
    </row>
    <row r="362" spans="1:80" s="51" customFormat="1" ht="15" customHeight="1">
      <c r="A362" s="78"/>
      <c r="B362" s="78"/>
      <c r="C362" s="586" t="s">
        <v>297</v>
      </c>
      <c r="D362" s="587"/>
      <c r="E362" s="587"/>
      <c r="F362" s="587"/>
      <c r="G362" s="587"/>
      <c r="H362" s="587"/>
      <c r="I362" s="587"/>
      <c r="J362" s="587"/>
      <c r="K362" s="587"/>
      <c r="L362" s="587"/>
      <c r="M362" s="587"/>
      <c r="N362" s="587"/>
      <c r="O362" s="587"/>
      <c r="P362" s="587"/>
      <c r="Q362" s="587"/>
      <c r="R362" s="588"/>
      <c r="S362" s="643">
        <f>SUM(S360:S361)</f>
        <v>0</v>
      </c>
      <c r="T362" s="615"/>
      <c r="U362" s="643">
        <f>SUM(U360:U361)</f>
        <v>0</v>
      </c>
      <c r="V362" s="615"/>
      <c r="W362" s="643">
        <f>SUM(W360:W361)</f>
        <v>0</v>
      </c>
      <c r="X362" s="615"/>
      <c r="Y362" s="643">
        <f>SUM(Y360:Y361)</f>
        <v>0</v>
      </c>
      <c r="Z362" s="615"/>
      <c r="AA362" s="643">
        <f>SUM(AA360:AA361)</f>
        <v>0</v>
      </c>
      <c r="AB362" s="615"/>
      <c r="AC362" s="161">
        <f>SUM(S362:AB362)</f>
        <v>0</v>
      </c>
      <c r="AD362" s="643">
        <f>SUM(AD360:AD361)</f>
        <v>0</v>
      </c>
      <c r="AE362" s="615"/>
      <c r="AF362" s="643">
        <f>SUM(AF360:AF361)</f>
        <v>0</v>
      </c>
      <c r="AG362" s="615"/>
      <c r="AH362" s="643">
        <f>SUM(AH360:AH361)</f>
        <v>0</v>
      </c>
      <c r="AI362" s="615"/>
      <c r="AJ362" s="643">
        <f>SUM(AJ360:AJ361)</f>
        <v>0</v>
      </c>
      <c r="AK362" s="615"/>
      <c r="AL362" s="643">
        <f>SUM(AL360:AL361)</f>
        <v>0</v>
      </c>
      <c r="AM362" s="615"/>
      <c r="AN362" s="161">
        <f>SUM(AD362:AM362)</f>
        <v>0</v>
      </c>
      <c r="AO362" s="643">
        <f>SUM(AO360:AO361)</f>
        <v>0</v>
      </c>
      <c r="AP362" s="615"/>
      <c r="AQ362" s="643">
        <f>SUM(AQ360:AQ361)</f>
        <v>0</v>
      </c>
      <c r="AR362" s="615"/>
      <c r="AS362" s="643">
        <f>SUM(AS360:AS361)</f>
        <v>0</v>
      </c>
      <c r="AT362" s="615"/>
      <c r="AU362" s="643">
        <f>SUM(AU360:AU361)</f>
        <v>0</v>
      </c>
      <c r="AV362" s="615"/>
      <c r="AW362" s="643">
        <f>SUM(AW360:AW361)</f>
        <v>0</v>
      </c>
      <c r="AX362" s="615"/>
      <c r="AY362" s="161">
        <f>SUM(AO362:AX362)</f>
        <v>0</v>
      </c>
      <c r="AZ362" s="643">
        <f>SUM(AZ360:AZ361)</f>
        <v>0</v>
      </c>
      <c r="BA362" s="615"/>
      <c r="BB362" s="643">
        <f>SUM(BB360:BB361)</f>
        <v>0</v>
      </c>
      <c r="BC362" s="615"/>
      <c r="BD362" s="643">
        <f>SUM(BD360:BD361)</f>
        <v>0</v>
      </c>
      <c r="BE362" s="615"/>
      <c r="BF362" s="643">
        <f>SUM(BF360:BF361)</f>
        <v>0</v>
      </c>
      <c r="BG362" s="615"/>
      <c r="BH362" s="643">
        <f>SUM(BH360:BH361)</f>
        <v>0</v>
      </c>
      <c r="BI362" s="615"/>
      <c r="BJ362" s="161">
        <f>SUM(AZ362:BI362)</f>
        <v>0</v>
      </c>
      <c r="BK362" s="643">
        <f>SUM(BK360:BK361)</f>
        <v>0</v>
      </c>
      <c r="BL362" s="615"/>
      <c r="BM362" s="643">
        <f>SUM(BM360:BM361)</f>
        <v>0</v>
      </c>
      <c r="BN362" s="615"/>
      <c r="BO362" s="643">
        <f>SUM(BO360:BO361)</f>
        <v>0</v>
      </c>
      <c r="BP362" s="615"/>
      <c r="BQ362" s="643">
        <f>SUM(BQ360:BQ361)</f>
        <v>0</v>
      </c>
      <c r="BR362" s="615"/>
      <c r="BS362" s="643">
        <f>SUM(BS360:BS361)</f>
        <v>0</v>
      </c>
      <c r="BT362" s="615"/>
      <c r="BU362" s="161">
        <f>SUM(BK362:BT362)</f>
        <v>0</v>
      </c>
      <c r="BV362" s="379">
        <f t="shared" ref="BV362:BZ362" si="510">SUM(BV360:BV361)</f>
        <v>0</v>
      </c>
      <c r="BW362" s="379">
        <f t="shared" si="510"/>
        <v>0</v>
      </c>
      <c r="BX362" s="379">
        <f t="shared" si="510"/>
        <v>0</v>
      </c>
      <c r="BY362" s="379">
        <f t="shared" si="510"/>
        <v>0</v>
      </c>
      <c r="BZ362" s="379">
        <f t="shared" si="510"/>
        <v>0</v>
      </c>
      <c r="CA362" s="379">
        <f>SUM(BV362:BZ362)</f>
        <v>0</v>
      </c>
      <c r="CB362" s="143"/>
    </row>
    <row r="363" spans="1:80" ht="15" customHeight="1">
      <c r="A363" s="78">
        <v>6000</v>
      </c>
      <c r="B363" s="78"/>
      <c r="C363" s="598" t="s">
        <v>305</v>
      </c>
      <c r="D363" s="590"/>
      <c r="E363" s="827"/>
      <c r="F363" s="827"/>
      <c r="G363" s="827"/>
      <c r="H363" s="827"/>
      <c r="I363" s="827"/>
      <c r="J363" s="827"/>
      <c r="K363" s="827"/>
      <c r="L363" s="827"/>
      <c r="M363" s="827"/>
      <c r="N363" s="827"/>
      <c r="O363" s="827"/>
      <c r="P363" s="827"/>
      <c r="Q363" s="827"/>
      <c r="R363" s="828"/>
      <c r="S363" s="418"/>
      <c r="T363" s="166"/>
      <c r="U363" s="418"/>
      <c r="V363" s="166"/>
      <c r="W363" s="418"/>
      <c r="X363" s="166"/>
      <c r="Y363" s="418"/>
      <c r="Z363" s="166"/>
      <c r="AA363" s="418"/>
      <c r="AB363" s="166"/>
      <c r="AC363" s="203"/>
      <c r="AD363" s="418"/>
      <c r="AE363" s="166"/>
      <c r="AF363" s="418"/>
      <c r="AG363" s="166"/>
      <c r="AH363" s="418"/>
      <c r="AI363" s="166"/>
      <c r="AJ363" s="418"/>
      <c r="AK363" s="166"/>
      <c r="AL363" s="418"/>
      <c r="AM363" s="166"/>
      <c r="AN363" s="203"/>
      <c r="AO363" s="418"/>
      <c r="AP363" s="166"/>
      <c r="AQ363" s="418"/>
      <c r="AR363" s="166"/>
      <c r="AS363" s="418"/>
      <c r="AT363" s="166"/>
      <c r="AU363" s="418"/>
      <c r="AV363" s="166"/>
      <c r="AW363" s="418"/>
      <c r="AX363" s="166"/>
      <c r="AY363" s="203"/>
      <c r="AZ363" s="418"/>
      <c r="BA363" s="166"/>
      <c r="BB363" s="418"/>
      <c r="BC363" s="166"/>
      <c r="BD363" s="418"/>
      <c r="BE363" s="166"/>
      <c r="BF363" s="418"/>
      <c r="BG363" s="166"/>
      <c r="BH363" s="418"/>
      <c r="BI363" s="166"/>
      <c r="BJ363" s="203"/>
      <c r="BK363" s="418"/>
      <c r="BL363" s="166"/>
      <c r="BM363" s="418"/>
      <c r="BN363" s="166"/>
      <c r="BO363" s="418"/>
      <c r="BP363" s="166"/>
      <c r="BQ363" s="418"/>
      <c r="BR363" s="166"/>
      <c r="BS363" s="418"/>
      <c r="BT363" s="166"/>
      <c r="BU363" s="203"/>
      <c r="BV363" s="380"/>
      <c r="BW363" s="380"/>
      <c r="BX363" s="380"/>
      <c r="BY363" s="380"/>
      <c r="BZ363" s="380"/>
      <c r="CA363" s="377"/>
      <c r="CB363" s="143"/>
    </row>
    <row r="364" spans="1:80" s="51" customFormat="1" ht="32.25" customHeight="1">
      <c r="A364" s="78"/>
      <c r="B364" s="78"/>
      <c r="C364" s="601" t="s">
        <v>9</v>
      </c>
      <c r="D364" s="619"/>
      <c r="E364" s="603" t="s">
        <v>450</v>
      </c>
      <c r="F364" s="603"/>
      <c r="G364" s="603"/>
      <c r="H364" s="603" t="s">
        <v>451</v>
      </c>
      <c r="I364" s="603"/>
      <c r="J364" s="603"/>
      <c r="K364" s="603"/>
      <c r="L364" s="603"/>
      <c r="M364" s="603"/>
      <c r="N364" s="603"/>
      <c r="O364" s="603"/>
      <c r="P364" s="81" t="s">
        <v>15</v>
      </c>
      <c r="Q364" s="81" t="s">
        <v>170</v>
      </c>
      <c r="R364" s="44" t="s">
        <v>355</v>
      </c>
      <c r="S364" s="256"/>
      <c r="T364" s="255"/>
      <c r="U364" s="256"/>
      <c r="V364" s="255"/>
      <c r="W364" s="256"/>
      <c r="X364" s="255"/>
      <c r="Y364" s="256"/>
      <c r="Z364" s="255"/>
      <c r="AA364" s="256"/>
      <c r="AB364" s="255"/>
      <c r="AC364" s="203"/>
      <c r="AD364" s="256"/>
      <c r="AE364" s="255"/>
      <c r="AF364" s="256"/>
      <c r="AG364" s="255"/>
      <c r="AH364" s="256"/>
      <c r="AI364" s="255"/>
      <c r="AJ364" s="256"/>
      <c r="AK364" s="255"/>
      <c r="AL364" s="256"/>
      <c r="AM364" s="255"/>
      <c r="AN364" s="203"/>
      <c r="AO364" s="256"/>
      <c r="AP364" s="255"/>
      <c r="AQ364" s="256"/>
      <c r="AR364" s="255"/>
      <c r="AS364" s="256"/>
      <c r="AT364" s="255"/>
      <c r="AU364" s="256"/>
      <c r="AV364" s="255"/>
      <c r="AW364" s="256"/>
      <c r="AX364" s="255"/>
      <c r="AY364" s="203"/>
      <c r="AZ364" s="256"/>
      <c r="BA364" s="255"/>
      <c r="BB364" s="256"/>
      <c r="BC364" s="255"/>
      <c r="BD364" s="256"/>
      <c r="BE364" s="255"/>
      <c r="BF364" s="256"/>
      <c r="BG364" s="255"/>
      <c r="BH364" s="256"/>
      <c r="BI364" s="255"/>
      <c r="BJ364" s="203"/>
      <c r="BK364" s="256"/>
      <c r="BL364" s="255"/>
      <c r="BM364" s="256"/>
      <c r="BN364" s="255"/>
      <c r="BO364" s="256"/>
      <c r="BP364" s="255"/>
      <c r="BQ364" s="256"/>
      <c r="BR364" s="255"/>
      <c r="BS364" s="256"/>
      <c r="BT364" s="255"/>
      <c r="BU364" s="203"/>
      <c r="BV364" s="380"/>
      <c r="BW364" s="380"/>
      <c r="BX364" s="380"/>
      <c r="BY364" s="380"/>
      <c r="BZ364" s="380"/>
      <c r="CA364" s="377"/>
      <c r="CB364" s="143"/>
    </row>
    <row r="365" spans="1:80" s="51" customFormat="1" ht="15" customHeight="1">
      <c r="A365" s="78"/>
      <c r="B365" s="78"/>
      <c r="C365" s="583" t="s">
        <v>40</v>
      </c>
      <c r="D365" s="637"/>
      <c r="E365" s="604">
        <v>444</v>
      </c>
      <c r="F365" s="604"/>
      <c r="G365" s="604"/>
      <c r="H365" s="604"/>
      <c r="I365" s="608"/>
      <c r="J365" s="608"/>
      <c r="K365" s="608"/>
      <c r="L365" s="608"/>
      <c r="M365" s="608"/>
      <c r="N365" s="608"/>
      <c r="O365" s="608"/>
      <c r="P365" s="146">
        <v>18</v>
      </c>
      <c r="Q365" s="94">
        <f>E365*P365</f>
        <v>7992</v>
      </c>
      <c r="R365" s="213">
        <v>1.1000000000000001</v>
      </c>
      <c r="S365" s="214">
        <v>0</v>
      </c>
      <c r="T365" s="419">
        <f>$Q365*S365</f>
        <v>0</v>
      </c>
      <c r="U365" s="216">
        <v>0</v>
      </c>
      <c r="V365" s="419">
        <f>$Q365*U365*$R365</f>
        <v>0</v>
      </c>
      <c r="W365" s="216">
        <v>0</v>
      </c>
      <c r="X365" s="419">
        <f>$Q365*W365*$R365^2</f>
        <v>0</v>
      </c>
      <c r="Y365" s="216">
        <v>0</v>
      </c>
      <c r="Z365" s="419">
        <f>$Q365*Y365*$R365^3</f>
        <v>0</v>
      </c>
      <c r="AA365" s="216">
        <v>0</v>
      </c>
      <c r="AB365" s="419">
        <f>$Q365*AA365*$R365^4</f>
        <v>0</v>
      </c>
      <c r="AC365" s="127">
        <f t="shared" ref="AC365:AC369" si="511">SUM(S365+U365+W365+Y365+AA365)</f>
        <v>0</v>
      </c>
      <c r="AD365" s="420">
        <v>0</v>
      </c>
      <c r="AE365" s="421">
        <f>$Q365*AD365</f>
        <v>0</v>
      </c>
      <c r="AF365" s="422">
        <v>0</v>
      </c>
      <c r="AG365" s="421">
        <f>$Q365*AF365*$R365</f>
        <v>0</v>
      </c>
      <c r="AH365" s="422">
        <v>0</v>
      </c>
      <c r="AI365" s="421">
        <f>$Q365*AH365*$R365^2</f>
        <v>0</v>
      </c>
      <c r="AJ365" s="422">
        <v>0</v>
      </c>
      <c r="AK365" s="421">
        <f>$Q365*AJ365*$R365^3</f>
        <v>0</v>
      </c>
      <c r="AL365" s="422">
        <v>0</v>
      </c>
      <c r="AM365" s="421">
        <f>$Q365*AL365*$R365^4</f>
        <v>0</v>
      </c>
      <c r="AN365" s="423">
        <f>AE365+AG365+AI365+AK365+AM365</f>
        <v>0</v>
      </c>
      <c r="AO365" s="424">
        <v>0</v>
      </c>
      <c r="AP365" s="425">
        <f>$Q365*AO365</f>
        <v>0</v>
      </c>
      <c r="AQ365" s="426">
        <v>0</v>
      </c>
      <c r="AR365" s="425">
        <f>$Q365*AQ365*$R365</f>
        <v>0</v>
      </c>
      <c r="AS365" s="426">
        <v>0</v>
      </c>
      <c r="AT365" s="425">
        <f>$Q365*AS365*$R365^2</f>
        <v>0</v>
      </c>
      <c r="AU365" s="426">
        <v>0</v>
      </c>
      <c r="AV365" s="425">
        <f>$Q365*AU365*$R365^3</f>
        <v>0</v>
      </c>
      <c r="AW365" s="426">
        <v>0</v>
      </c>
      <c r="AX365" s="425">
        <f>$Q365*AW365*$R365^4</f>
        <v>0</v>
      </c>
      <c r="AY365" s="427">
        <f>AP365+AR365+AT365+AV365+AX365</f>
        <v>0</v>
      </c>
      <c r="AZ365" s="428">
        <v>0</v>
      </c>
      <c r="BA365" s="429">
        <f>$Q365*AZ365</f>
        <v>0</v>
      </c>
      <c r="BB365" s="430">
        <v>0</v>
      </c>
      <c r="BC365" s="429">
        <f>$Q365*BB365*$R365</f>
        <v>0</v>
      </c>
      <c r="BD365" s="430">
        <v>0</v>
      </c>
      <c r="BE365" s="429">
        <f>$Q365*BD365*$R365^2</f>
        <v>0</v>
      </c>
      <c r="BF365" s="430">
        <v>0</v>
      </c>
      <c r="BG365" s="429">
        <f>$Q365*BF365*$R365^3</f>
        <v>0</v>
      </c>
      <c r="BH365" s="430">
        <v>0</v>
      </c>
      <c r="BI365" s="429">
        <f>$Q365*BH365*$R365^4</f>
        <v>0</v>
      </c>
      <c r="BJ365" s="431">
        <f>BA365+BC365+BE365+BG365+BI365</f>
        <v>0</v>
      </c>
      <c r="BK365" s="432">
        <v>0</v>
      </c>
      <c r="BL365" s="433">
        <f>$Q365*BK365</f>
        <v>0</v>
      </c>
      <c r="BM365" s="434">
        <v>0</v>
      </c>
      <c r="BN365" s="433">
        <f>$Q365*BM365*$R365</f>
        <v>0</v>
      </c>
      <c r="BO365" s="434">
        <v>0</v>
      </c>
      <c r="BP365" s="433">
        <f>$Q365*BO365*$R365^2</f>
        <v>0</v>
      </c>
      <c r="BQ365" s="434">
        <v>0</v>
      </c>
      <c r="BR365" s="433">
        <f>$Q365*BQ365*$R365^3</f>
        <v>0</v>
      </c>
      <c r="BS365" s="434">
        <v>0</v>
      </c>
      <c r="BT365" s="433">
        <f>$Q365*BS365*$R365^4</f>
        <v>0</v>
      </c>
      <c r="BU365" s="435">
        <f>BL365+BN365+BP365+BR365+BT365</f>
        <v>0</v>
      </c>
      <c r="BV365" s="320">
        <f>T365+AE365+AP365+BA365+BL365</f>
        <v>0</v>
      </c>
      <c r="BW365" s="320">
        <f t="shared" ref="BW365:BZ365" si="512">U365+AF365+AQ365+BB365+BM365</f>
        <v>0</v>
      </c>
      <c r="BX365" s="320">
        <f t="shared" si="512"/>
        <v>0</v>
      </c>
      <c r="BY365" s="320">
        <f t="shared" si="512"/>
        <v>0</v>
      </c>
      <c r="BZ365" s="320">
        <f t="shared" si="512"/>
        <v>0</v>
      </c>
      <c r="CA365" s="321">
        <f t="shared" ref="CA365:CA370" si="513">SUM(BV365:BZ365)</f>
        <v>0</v>
      </c>
      <c r="CB365" s="143"/>
    </row>
    <row r="366" spans="1:80" s="51" customFormat="1" ht="15" customHeight="1">
      <c r="A366" s="78"/>
      <c r="B366" s="78"/>
      <c r="C366" s="583" t="s">
        <v>41</v>
      </c>
      <c r="D366" s="637"/>
      <c r="E366" s="608">
        <v>907</v>
      </c>
      <c r="F366" s="608"/>
      <c r="G366" s="608"/>
      <c r="H366" s="608"/>
      <c r="I366" s="608"/>
      <c r="J366" s="608"/>
      <c r="K366" s="608"/>
      <c r="L366" s="608"/>
      <c r="M366" s="608"/>
      <c r="N366" s="608"/>
      <c r="O366" s="608"/>
      <c r="P366" s="146">
        <v>18</v>
      </c>
      <c r="Q366" s="94">
        <f>E366*P366</f>
        <v>16326</v>
      </c>
      <c r="R366" s="213">
        <v>1.1000000000000001</v>
      </c>
      <c r="S366" s="214">
        <v>0</v>
      </c>
      <c r="T366" s="419">
        <f t="shared" ref="T366:T368" si="514">$Q366*S366</f>
        <v>0</v>
      </c>
      <c r="U366" s="216">
        <v>0</v>
      </c>
      <c r="V366" s="419">
        <f t="shared" ref="V366:V368" si="515">$Q366*U366*$R366</f>
        <v>0</v>
      </c>
      <c r="W366" s="216">
        <v>0</v>
      </c>
      <c r="X366" s="419">
        <f t="shared" ref="X366:X368" si="516">$Q366*W366*$R366^2</f>
        <v>0</v>
      </c>
      <c r="Y366" s="216">
        <v>0</v>
      </c>
      <c r="Z366" s="419">
        <f t="shared" ref="Z366:Z368" si="517">$Q366*Y366*$R366^3</f>
        <v>0</v>
      </c>
      <c r="AA366" s="216">
        <v>0</v>
      </c>
      <c r="AB366" s="419">
        <f t="shared" ref="AB366:AB368" si="518">$Q366*AA366*$R366^4</f>
        <v>0</v>
      </c>
      <c r="AC366" s="127">
        <f t="shared" si="511"/>
        <v>0</v>
      </c>
      <c r="AD366" s="420">
        <v>0</v>
      </c>
      <c r="AE366" s="421">
        <f t="shared" ref="AE366:AE368" si="519">$Q366*AD366</f>
        <v>0</v>
      </c>
      <c r="AF366" s="422">
        <v>0</v>
      </c>
      <c r="AG366" s="421">
        <f t="shared" ref="AG366:AG368" si="520">$Q366*AF366*$R366</f>
        <v>0</v>
      </c>
      <c r="AH366" s="422">
        <v>0</v>
      </c>
      <c r="AI366" s="421">
        <f t="shared" ref="AI366:AI368" si="521">$Q366*AH366*$R366^2</f>
        <v>0</v>
      </c>
      <c r="AJ366" s="422">
        <v>0</v>
      </c>
      <c r="AK366" s="421">
        <f t="shared" ref="AK366:AK368" si="522">$Q366*AJ366*$R366^3</f>
        <v>0</v>
      </c>
      <c r="AL366" s="422">
        <v>0</v>
      </c>
      <c r="AM366" s="421">
        <f t="shared" ref="AM366:AM368" si="523">$Q366*AL366*$R366^4</f>
        <v>0</v>
      </c>
      <c r="AN366" s="423">
        <f t="shared" ref="AN366:AN369" si="524">AE366+AG366+AI366+AK366+AM366</f>
        <v>0</v>
      </c>
      <c r="AO366" s="424">
        <v>0</v>
      </c>
      <c r="AP366" s="425">
        <f t="shared" ref="AP366:AP368" si="525">$Q366*AO366</f>
        <v>0</v>
      </c>
      <c r="AQ366" s="426">
        <v>0</v>
      </c>
      <c r="AR366" s="425">
        <f t="shared" ref="AR366:AR368" si="526">$Q366*AQ366*$R366</f>
        <v>0</v>
      </c>
      <c r="AS366" s="426">
        <v>0</v>
      </c>
      <c r="AT366" s="425">
        <f t="shared" ref="AT366:AT368" si="527">$Q366*AS366*$R366^2</f>
        <v>0</v>
      </c>
      <c r="AU366" s="426">
        <v>0</v>
      </c>
      <c r="AV366" s="425">
        <f t="shared" ref="AV366:AV368" si="528">$Q366*AU366*$R366^3</f>
        <v>0</v>
      </c>
      <c r="AW366" s="426">
        <v>0</v>
      </c>
      <c r="AX366" s="425">
        <f t="shared" ref="AX366:AX368" si="529">$Q366*AW366*$R366^4</f>
        <v>0</v>
      </c>
      <c r="AY366" s="427">
        <f t="shared" ref="AY366:AY369" si="530">AP366+AR366+AT366+AV366+AX366</f>
        <v>0</v>
      </c>
      <c r="AZ366" s="428">
        <v>0</v>
      </c>
      <c r="BA366" s="429">
        <f t="shared" ref="BA366:BA368" si="531">$Q366*AZ366</f>
        <v>0</v>
      </c>
      <c r="BB366" s="430">
        <v>0</v>
      </c>
      <c r="BC366" s="429">
        <f t="shared" ref="BC366:BC368" si="532">$Q366*BB366*$R366</f>
        <v>0</v>
      </c>
      <c r="BD366" s="430">
        <v>0</v>
      </c>
      <c r="BE366" s="429">
        <f t="shared" ref="BE366:BE368" si="533">$Q366*BD366*$R366^2</f>
        <v>0</v>
      </c>
      <c r="BF366" s="430">
        <v>0</v>
      </c>
      <c r="BG366" s="429">
        <f t="shared" ref="BG366:BG368" si="534">$Q366*BF366*$R366^3</f>
        <v>0</v>
      </c>
      <c r="BH366" s="430">
        <v>0</v>
      </c>
      <c r="BI366" s="429">
        <f t="shared" ref="BI366:BI368" si="535">$Q366*BH366*$R366^4</f>
        <v>0</v>
      </c>
      <c r="BJ366" s="431">
        <f t="shared" ref="BJ366:BJ369" si="536">BA366+BC366+BE366+BG366+BI366</f>
        <v>0</v>
      </c>
      <c r="BK366" s="432">
        <v>0</v>
      </c>
      <c r="BL366" s="433">
        <f t="shared" ref="BL366:BL368" si="537">$Q366*BK366</f>
        <v>0</v>
      </c>
      <c r="BM366" s="434">
        <v>0</v>
      </c>
      <c r="BN366" s="433">
        <f t="shared" ref="BN366:BN368" si="538">$Q366*BM366*$R366</f>
        <v>0</v>
      </c>
      <c r="BO366" s="434">
        <v>0</v>
      </c>
      <c r="BP366" s="433">
        <f t="shared" ref="BP366:BP368" si="539">$Q366*BO366*$R366^2</f>
        <v>0</v>
      </c>
      <c r="BQ366" s="434">
        <v>0</v>
      </c>
      <c r="BR366" s="433">
        <f t="shared" ref="BR366:BR368" si="540">$Q366*BQ366*$R366^3</f>
        <v>0</v>
      </c>
      <c r="BS366" s="434">
        <v>0</v>
      </c>
      <c r="BT366" s="433">
        <f t="shared" ref="BT366:BT368" si="541">$Q366*BS366*$R366^4</f>
        <v>0</v>
      </c>
      <c r="BU366" s="435">
        <f t="shared" ref="BU366:BU369" si="542">BL366+BN366+BP366+BR366+BT366</f>
        <v>0</v>
      </c>
      <c r="BV366" s="320">
        <f t="shared" ref="BV366:BV369" si="543">T366+AE366+AP366+BA366+BL366</f>
        <v>0</v>
      </c>
      <c r="BW366" s="320">
        <f t="shared" ref="BW366:BW369" si="544">U366+AF366+AQ366+BB366+BM366</f>
        <v>0</v>
      </c>
      <c r="BX366" s="320">
        <f t="shared" ref="BX366:BX369" si="545">V366+AG366+AR366+BC366+BN366</f>
        <v>0</v>
      </c>
      <c r="BY366" s="320">
        <f t="shared" ref="BY366:BY369" si="546">W366+AH366+AS366+BD366+BO366</f>
        <v>0</v>
      </c>
      <c r="BZ366" s="320">
        <f t="shared" ref="BZ366:BZ369" si="547">X366+AI366+AT366+BE366+BP366</f>
        <v>0</v>
      </c>
      <c r="CA366" s="321">
        <f t="shared" si="513"/>
        <v>0</v>
      </c>
      <c r="CB366" s="143"/>
    </row>
    <row r="367" spans="1:80" s="51" customFormat="1" ht="15" customHeight="1">
      <c r="A367" s="78"/>
      <c r="B367" s="78"/>
      <c r="C367" s="583" t="s">
        <v>43</v>
      </c>
      <c r="D367" s="637"/>
      <c r="E367" s="608"/>
      <c r="F367" s="608"/>
      <c r="G367" s="608"/>
      <c r="H367" s="608">
        <v>716</v>
      </c>
      <c r="I367" s="608"/>
      <c r="J367" s="608"/>
      <c r="K367" s="608"/>
      <c r="L367" s="608"/>
      <c r="M367" s="608"/>
      <c r="N367" s="608"/>
      <c r="O367" s="608"/>
      <c r="P367" s="146"/>
      <c r="Q367" s="94">
        <f>H367*2</f>
        <v>1432</v>
      </c>
      <c r="R367" s="213">
        <v>1.1000000000000001</v>
      </c>
      <c r="S367" s="214">
        <v>0</v>
      </c>
      <c r="T367" s="419">
        <f t="shared" si="514"/>
        <v>0</v>
      </c>
      <c r="U367" s="216">
        <v>0</v>
      </c>
      <c r="V367" s="419">
        <f t="shared" si="515"/>
        <v>0</v>
      </c>
      <c r="W367" s="216">
        <v>0</v>
      </c>
      <c r="X367" s="419">
        <f t="shared" si="516"/>
        <v>0</v>
      </c>
      <c r="Y367" s="216">
        <v>0</v>
      </c>
      <c r="Z367" s="419">
        <f t="shared" si="517"/>
        <v>0</v>
      </c>
      <c r="AA367" s="216">
        <v>0</v>
      </c>
      <c r="AB367" s="419">
        <f t="shared" si="518"/>
        <v>0</v>
      </c>
      <c r="AC367" s="127">
        <f t="shared" si="511"/>
        <v>0</v>
      </c>
      <c r="AD367" s="420">
        <v>0</v>
      </c>
      <c r="AE367" s="421">
        <f t="shared" si="519"/>
        <v>0</v>
      </c>
      <c r="AF367" s="422">
        <v>0</v>
      </c>
      <c r="AG367" s="421">
        <f t="shared" si="520"/>
        <v>0</v>
      </c>
      <c r="AH367" s="422">
        <v>0</v>
      </c>
      <c r="AI367" s="421">
        <f t="shared" si="521"/>
        <v>0</v>
      </c>
      <c r="AJ367" s="422">
        <v>0</v>
      </c>
      <c r="AK367" s="421">
        <f t="shared" si="522"/>
        <v>0</v>
      </c>
      <c r="AL367" s="422">
        <v>0</v>
      </c>
      <c r="AM367" s="421">
        <f t="shared" si="523"/>
        <v>0</v>
      </c>
      <c r="AN367" s="423">
        <f t="shared" si="524"/>
        <v>0</v>
      </c>
      <c r="AO367" s="424">
        <v>0</v>
      </c>
      <c r="AP367" s="425">
        <f t="shared" si="525"/>
        <v>0</v>
      </c>
      <c r="AQ367" s="426">
        <v>0</v>
      </c>
      <c r="AR367" s="425">
        <f t="shared" si="526"/>
        <v>0</v>
      </c>
      <c r="AS367" s="426">
        <v>0</v>
      </c>
      <c r="AT367" s="425">
        <f t="shared" si="527"/>
        <v>0</v>
      </c>
      <c r="AU367" s="426">
        <v>0</v>
      </c>
      <c r="AV367" s="425">
        <f t="shared" si="528"/>
        <v>0</v>
      </c>
      <c r="AW367" s="426">
        <v>0</v>
      </c>
      <c r="AX367" s="425">
        <f t="shared" si="529"/>
        <v>0</v>
      </c>
      <c r="AY367" s="427">
        <f t="shared" si="530"/>
        <v>0</v>
      </c>
      <c r="AZ367" s="428">
        <v>0</v>
      </c>
      <c r="BA367" s="429">
        <f t="shared" si="531"/>
        <v>0</v>
      </c>
      <c r="BB367" s="430">
        <v>0</v>
      </c>
      <c r="BC367" s="429">
        <f t="shared" si="532"/>
        <v>0</v>
      </c>
      <c r="BD367" s="430">
        <v>0</v>
      </c>
      <c r="BE367" s="429">
        <f t="shared" si="533"/>
        <v>0</v>
      </c>
      <c r="BF367" s="430">
        <v>0</v>
      </c>
      <c r="BG367" s="429">
        <f t="shared" si="534"/>
        <v>0</v>
      </c>
      <c r="BH367" s="430">
        <v>0</v>
      </c>
      <c r="BI367" s="429">
        <f t="shared" si="535"/>
        <v>0</v>
      </c>
      <c r="BJ367" s="431">
        <f t="shared" si="536"/>
        <v>0</v>
      </c>
      <c r="BK367" s="432">
        <v>0</v>
      </c>
      <c r="BL367" s="433">
        <f t="shared" si="537"/>
        <v>0</v>
      </c>
      <c r="BM367" s="434">
        <v>0</v>
      </c>
      <c r="BN367" s="433">
        <f t="shared" si="538"/>
        <v>0</v>
      </c>
      <c r="BO367" s="434">
        <v>0</v>
      </c>
      <c r="BP367" s="433">
        <f t="shared" si="539"/>
        <v>0</v>
      </c>
      <c r="BQ367" s="434">
        <v>0</v>
      </c>
      <c r="BR367" s="433">
        <f t="shared" si="540"/>
        <v>0</v>
      </c>
      <c r="BS367" s="434">
        <v>0</v>
      </c>
      <c r="BT367" s="433">
        <f t="shared" si="541"/>
        <v>0</v>
      </c>
      <c r="BU367" s="435">
        <f t="shared" si="542"/>
        <v>0</v>
      </c>
      <c r="BV367" s="320">
        <f t="shared" si="543"/>
        <v>0</v>
      </c>
      <c r="BW367" s="320">
        <f t="shared" si="544"/>
        <v>0</v>
      </c>
      <c r="BX367" s="320">
        <f t="shared" si="545"/>
        <v>0</v>
      </c>
      <c r="BY367" s="320">
        <f t="shared" si="546"/>
        <v>0</v>
      </c>
      <c r="BZ367" s="320">
        <f t="shared" si="547"/>
        <v>0</v>
      </c>
      <c r="CA367" s="321">
        <f t="shared" si="513"/>
        <v>0</v>
      </c>
      <c r="CB367" s="143"/>
    </row>
    <row r="368" spans="1:80" s="51" customFormat="1" ht="15" customHeight="1">
      <c r="A368" s="78"/>
      <c r="B368" s="78"/>
      <c r="C368" s="583" t="s">
        <v>44</v>
      </c>
      <c r="D368" s="637"/>
      <c r="E368" s="608"/>
      <c r="F368" s="608"/>
      <c r="G368" s="608"/>
      <c r="H368" s="608">
        <v>883</v>
      </c>
      <c r="I368" s="608"/>
      <c r="J368" s="608"/>
      <c r="K368" s="608"/>
      <c r="L368" s="608"/>
      <c r="M368" s="608"/>
      <c r="N368" s="608"/>
      <c r="O368" s="608"/>
      <c r="P368" s="146"/>
      <c r="Q368" s="94">
        <f>H368*2</f>
        <v>1766</v>
      </c>
      <c r="R368" s="213">
        <v>1.1000000000000001</v>
      </c>
      <c r="S368" s="214">
        <v>0</v>
      </c>
      <c r="T368" s="419">
        <f t="shared" si="514"/>
        <v>0</v>
      </c>
      <c r="U368" s="216">
        <v>0</v>
      </c>
      <c r="V368" s="419">
        <f t="shared" si="515"/>
        <v>0</v>
      </c>
      <c r="W368" s="216">
        <v>0</v>
      </c>
      <c r="X368" s="419">
        <f t="shared" si="516"/>
        <v>0</v>
      </c>
      <c r="Y368" s="216">
        <v>0</v>
      </c>
      <c r="Z368" s="419">
        <f t="shared" si="517"/>
        <v>0</v>
      </c>
      <c r="AA368" s="216">
        <v>0</v>
      </c>
      <c r="AB368" s="419">
        <f t="shared" si="518"/>
        <v>0</v>
      </c>
      <c r="AC368" s="127">
        <f t="shared" si="511"/>
        <v>0</v>
      </c>
      <c r="AD368" s="420">
        <v>0</v>
      </c>
      <c r="AE368" s="421">
        <f t="shared" si="519"/>
        <v>0</v>
      </c>
      <c r="AF368" s="422">
        <v>0</v>
      </c>
      <c r="AG368" s="421">
        <f t="shared" si="520"/>
        <v>0</v>
      </c>
      <c r="AH368" s="422">
        <v>0</v>
      </c>
      <c r="AI368" s="421">
        <f t="shared" si="521"/>
        <v>0</v>
      </c>
      <c r="AJ368" s="422">
        <v>0</v>
      </c>
      <c r="AK368" s="421">
        <f t="shared" si="522"/>
        <v>0</v>
      </c>
      <c r="AL368" s="422">
        <v>0</v>
      </c>
      <c r="AM368" s="421">
        <f t="shared" si="523"/>
        <v>0</v>
      </c>
      <c r="AN368" s="423">
        <f t="shared" si="524"/>
        <v>0</v>
      </c>
      <c r="AO368" s="424">
        <v>0</v>
      </c>
      <c r="AP368" s="425">
        <f t="shared" si="525"/>
        <v>0</v>
      </c>
      <c r="AQ368" s="426">
        <v>0</v>
      </c>
      <c r="AR368" s="425">
        <f t="shared" si="526"/>
        <v>0</v>
      </c>
      <c r="AS368" s="426">
        <v>0</v>
      </c>
      <c r="AT368" s="425">
        <f t="shared" si="527"/>
        <v>0</v>
      </c>
      <c r="AU368" s="426">
        <v>0</v>
      </c>
      <c r="AV368" s="425">
        <f t="shared" si="528"/>
        <v>0</v>
      </c>
      <c r="AW368" s="426">
        <v>0</v>
      </c>
      <c r="AX368" s="425">
        <f t="shared" si="529"/>
        <v>0</v>
      </c>
      <c r="AY368" s="427">
        <f t="shared" si="530"/>
        <v>0</v>
      </c>
      <c r="AZ368" s="428">
        <v>0</v>
      </c>
      <c r="BA368" s="429">
        <f t="shared" si="531"/>
        <v>0</v>
      </c>
      <c r="BB368" s="430">
        <v>0</v>
      </c>
      <c r="BC368" s="429">
        <f t="shared" si="532"/>
        <v>0</v>
      </c>
      <c r="BD368" s="430">
        <v>0</v>
      </c>
      <c r="BE368" s="429">
        <f t="shared" si="533"/>
        <v>0</v>
      </c>
      <c r="BF368" s="430">
        <v>0</v>
      </c>
      <c r="BG368" s="429">
        <f t="shared" si="534"/>
        <v>0</v>
      </c>
      <c r="BH368" s="430">
        <v>0</v>
      </c>
      <c r="BI368" s="429">
        <f t="shared" si="535"/>
        <v>0</v>
      </c>
      <c r="BJ368" s="431">
        <f t="shared" si="536"/>
        <v>0</v>
      </c>
      <c r="BK368" s="432">
        <v>0</v>
      </c>
      <c r="BL368" s="433">
        <f t="shared" si="537"/>
        <v>0</v>
      </c>
      <c r="BM368" s="434">
        <v>0</v>
      </c>
      <c r="BN368" s="433">
        <f t="shared" si="538"/>
        <v>0</v>
      </c>
      <c r="BO368" s="434">
        <v>0</v>
      </c>
      <c r="BP368" s="433">
        <f t="shared" si="539"/>
        <v>0</v>
      </c>
      <c r="BQ368" s="434">
        <v>0</v>
      </c>
      <c r="BR368" s="433">
        <f t="shared" si="540"/>
        <v>0</v>
      </c>
      <c r="BS368" s="434">
        <v>0</v>
      </c>
      <c r="BT368" s="433">
        <f t="shared" si="541"/>
        <v>0</v>
      </c>
      <c r="BU368" s="435">
        <f t="shared" si="542"/>
        <v>0</v>
      </c>
      <c r="BV368" s="320">
        <f t="shared" si="543"/>
        <v>0</v>
      </c>
      <c r="BW368" s="320">
        <f t="shared" si="544"/>
        <v>0</v>
      </c>
      <c r="BX368" s="320">
        <f t="shared" si="545"/>
        <v>0</v>
      </c>
      <c r="BY368" s="320">
        <f t="shared" si="546"/>
        <v>0</v>
      </c>
      <c r="BZ368" s="320">
        <f t="shared" si="547"/>
        <v>0</v>
      </c>
      <c r="CA368" s="321">
        <f t="shared" si="513"/>
        <v>0</v>
      </c>
      <c r="CB368" s="143"/>
    </row>
    <row r="369" spans="1:80" s="51" customFormat="1" ht="15" customHeight="1">
      <c r="A369" s="78"/>
      <c r="B369" s="78"/>
      <c r="C369" s="599" t="s">
        <v>121</v>
      </c>
      <c r="D369" s="862"/>
      <c r="E369" s="593"/>
      <c r="F369" s="593"/>
      <c r="G369" s="593"/>
      <c r="H369" s="593"/>
      <c r="I369" s="593"/>
      <c r="J369" s="593"/>
      <c r="K369" s="593"/>
      <c r="L369" s="593"/>
      <c r="M369" s="593"/>
      <c r="N369" s="593"/>
      <c r="O369" s="593"/>
      <c r="P369" s="75"/>
      <c r="Q369" s="75"/>
      <c r="R369" s="76"/>
      <c r="S369" s="257"/>
      <c r="T369" s="455">
        <v>0</v>
      </c>
      <c r="U369" s="222"/>
      <c r="V369" s="455">
        <v>0</v>
      </c>
      <c r="W369" s="222"/>
      <c r="X369" s="455">
        <v>0</v>
      </c>
      <c r="Y369" s="222"/>
      <c r="Z369" s="455">
        <v>0</v>
      </c>
      <c r="AA369" s="222"/>
      <c r="AB369" s="455">
        <v>0</v>
      </c>
      <c r="AC369" s="127">
        <f t="shared" si="511"/>
        <v>0</v>
      </c>
      <c r="AD369" s="456"/>
      <c r="AE369" s="457">
        <v>0</v>
      </c>
      <c r="AF369" s="458"/>
      <c r="AG369" s="457">
        <v>0</v>
      </c>
      <c r="AH369" s="458"/>
      <c r="AI369" s="457">
        <v>0</v>
      </c>
      <c r="AJ369" s="458"/>
      <c r="AK369" s="457">
        <v>0</v>
      </c>
      <c r="AL369" s="458"/>
      <c r="AM369" s="457">
        <v>0</v>
      </c>
      <c r="AN369" s="423">
        <f t="shared" si="524"/>
        <v>0</v>
      </c>
      <c r="AO369" s="459"/>
      <c r="AP369" s="460">
        <v>0</v>
      </c>
      <c r="AQ369" s="461"/>
      <c r="AR369" s="460">
        <v>0</v>
      </c>
      <c r="AS369" s="461"/>
      <c r="AT369" s="460">
        <v>0</v>
      </c>
      <c r="AU369" s="461"/>
      <c r="AV369" s="460">
        <v>0</v>
      </c>
      <c r="AW369" s="461"/>
      <c r="AX369" s="460">
        <v>0</v>
      </c>
      <c r="AY369" s="427">
        <f t="shared" si="530"/>
        <v>0</v>
      </c>
      <c r="AZ369" s="462"/>
      <c r="BA369" s="463">
        <v>0</v>
      </c>
      <c r="BB369" s="464"/>
      <c r="BC369" s="463">
        <v>0</v>
      </c>
      <c r="BD369" s="464"/>
      <c r="BE369" s="463">
        <v>0</v>
      </c>
      <c r="BF369" s="464"/>
      <c r="BG369" s="463">
        <v>0</v>
      </c>
      <c r="BH369" s="464"/>
      <c r="BI369" s="463">
        <v>0</v>
      </c>
      <c r="BJ369" s="431">
        <f t="shared" si="536"/>
        <v>0</v>
      </c>
      <c r="BK369" s="465"/>
      <c r="BL369" s="466">
        <v>0</v>
      </c>
      <c r="BM369" s="467"/>
      <c r="BN369" s="466">
        <v>0</v>
      </c>
      <c r="BO369" s="467"/>
      <c r="BP369" s="466">
        <v>0</v>
      </c>
      <c r="BQ369" s="467"/>
      <c r="BR369" s="466">
        <v>0</v>
      </c>
      <c r="BS369" s="467"/>
      <c r="BT369" s="466">
        <v>0</v>
      </c>
      <c r="BU369" s="435">
        <f t="shared" si="542"/>
        <v>0</v>
      </c>
      <c r="BV369" s="320">
        <f t="shared" si="543"/>
        <v>0</v>
      </c>
      <c r="BW369" s="320">
        <f t="shared" si="544"/>
        <v>0</v>
      </c>
      <c r="BX369" s="320">
        <f t="shared" si="545"/>
        <v>0</v>
      </c>
      <c r="BY369" s="320">
        <f t="shared" si="546"/>
        <v>0</v>
      </c>
      <c r="BZ369" s="320">
        <f t="shared" si="547"/>
        <v>0</v>
      </c>
      <c r="CA369" s="321">
        <f t="shared" si="513"/>
        <v>0</v>
      </c>
      <c r="CB369" s="143"/>
    </row>
    <row r="370" spans="1:80" s="143" customFormat="1" ht="15" customHeight="1">
      <c r="A370" s="178"/>
      <c r="B370" s="178"/>
      <c r="C370" s="605" t="s">
        <v>298</v>
      </c>
      <c r="D370" s="606"/>
      <c r="E370" s="606"/>
      <c r="F370" s="606"/>
      <c r="G370" s="606"/>
      <c r="H370" s="606"/>
      <c r="I370" s="606"/>
      <c r="J370" s="606"/>
      <c r="K370" s="606"/>
      <c r="L370" s="606"/>
      <c r="M370" s="606"/>
      <c r="N370" s="606"/>
      <c r="O370" s="606"/>
      <c r="P370" s="606"/>
      <c r="Q370" s="606"/>
      <c r="R370" s="607"/>
      <c r="S370" s="643">
        <f>SUM(T365:T369)</f>
        <v>0</v>
      </c>
      <c r="T370" s="615"/>
      <c r="U370" s="643">
        <f t="shared" ref="U370" si="548">SUM(V365:V369)</f>
        <v>0</v>
      </c>
      <c r="V370" s="615"/>
      <c r="W370" s="643">
        <f t="shared" ref="W370" si="549">SUM(X365:X369)</f>
        <v>0</v>
      </c>
      <c r="X370" s="615"/>
      <c r="Y370" s="643">
        <f t="shared" ref="Y370" si="550">SUM(Z365:Z369)</f>
        <v>0</v>
      </c>
      <c r="Z370" s="615"/>
      <c r="AA370" s="643">
        <f t="shared" ref="AA370" si="551">SUM(AB365:AB369)</f>
        <v>0</v>
      </c>
      <c r="AB370" s="615"/>
      <c r="AC370" s="161">
        <f>SUM(S370:AB370)</f>
        <v>0</v>
      </c>
      <c r="AD370" s="643">
        <f>SUM(AE365:AE369)</f>
        <v>0</v>
      </c>
      <c r="AE370" s="615"/>
      <c r="AF370" s="643">
        <f t="shared" ref="AF370" si="552">SUM(AG365:AG369)</f>
        <v>0</v>
      </c>
      <c r="AG370" s="615"/>
      <c r="AH370" s="643">
        <f t="shared" ref="AH370" si="553">SUM(AI365:AI369)</f>
        <v>0</v>
      </c>
      <c r="AI370" s="615"/>
      <c r="AJ370" s="643">
        <f t="shared" ref="AJ370" si="554">SUM(AK365:AK369)</f>
        <v>0</v>
      </c>
      <c r="AK370" s="615"/>
      <c r="AL370" s="643">
        <f t="shared" ref="AL370" si="555">SUM(AM365:AM369)</f>
        <v>0</v>
      </c>
      <c r="AM370" s="615"/>
      <c r="AN370" s="161">
        <f>SUM(AD370:AM370)</f>
        <v>0</v>
      </c>
      <c r="AO370" s="643">
        <f>SUM(AP365:AP369)</f>
        <v>0</v>
      </c>
      <c r="AP370" s="615"/>
      <c r="AQ370" s="643">
        <f t="shared" ref="AQ370" si="556">SUM(AR365:AR369)</f>
        <v>0</v>
      </c>
      <c r="AR370" s="615"/>
      <c r="AS370" s="643">
        <f t="shared" ref="AS370" si="557">SUM(AT365:AT369)</f>
        <v>0</v>
      </c>
      <c r="AT370" s="615"/>
      <c r="AU370" s="643">
        <f t="shared" ref="AU370" si="558">SUM(AV365:AV369)</f>
        <v>0</v>
      </c>
      <c r="AV370" s="615"/>
      <c r="AW370" s="643">
        <f t="shared" ref="AW370" si="559">SUM(AX365:AX369)</f>
        <v>0</v>
      </c>
      <c r="AX370" s="615"/>
      <c r="AY370" s="161">
        <f>SUM(AO370:AX370)</f>
        <v>0</v>
      </c>
      <c r="AZ370" s="643">
        <f>SUM(BA365:BA369)</f>
        <v>0</v>
      </c>
      <c r="BA370" s="615"/>
      <c r="BB370" s="643">
        <f t="shared" ref="BB370" si="560">SUM(BC365:BC369)</f>
        <v>0</v>
      </c>
      <c r="BC370" s="615"/>
      <c r="BD370" s="643">
        <f t="shared" ref="BD370" si="561">SUM(BE365:BE369)</f>
        <v>0</v>
      </c>
      <c r="BE370" s="615"/>
      <c r="BF370" s="643">
        <f t="shared" ref="BF370" si="562">SUM(BG365:BG369)</f>
        <v>0</v>
      </c>
      <c r="BG370" s="615"/>
      <c r="BH370" s="643">
        <f t="shared" ref="BH370" si="563">SUM(BI365:BI369)</f>
        <v>0</v>
      </c>
      <c r="BI370" s="615"/>
      <c r="BJ370" s="161">
        <f>SUM(AZ370:BI370)</f>
        <v>0</v>
      </c>
      <c r="BK370" s="643">
        <f>SUM(BL365:BL369)</f>
        <v>0</v>
      </c>
      <c r="BL370" s="615"/>
      <c r="BM370" s="643">
        <f t="shared" ref="BM370" si="564">SUM(BN365:BN369)</f>
        <v>0</v>
      </c>
      <c r="BN370" s="615"/>
      <c r="BO370" s="643">
        <f t="shared" ref="BO370" si="565">SUM(BP365:BP369)</f>
        <v>0</v>
      </c>
      <c r="BP370" s="615"/>
      <c r="BQ370" s="643">
        <f t="shared" ref="BQ370" si="566">SUM(BR365:BR369)</f>
        <v>0</v>
      </c>
      <c r="BR370" s="615"/>
      <c r="BS370" s="643">
        <f t="shared" ref="BS370" si="567">SUM(BT365:BT369)</f>
        <v>0</v>
      </c>
      <c r="BT370" s="615"/>
      <c r="BU370" s="161">
        <f>SUM(BK370:BT370)</f>
        <v>0</v>
      </c>
      <c r="BV370" s="379">
        <f>SUM(BV365:BV369)</f>
        <v>0</v>
      </c>
      <c r="BW370" s="379">
        <f t="shared" ref="BW370:BZ370" si="568">SUM(BW365:BW369)</f>
        <v>0</v>
      </c>
      <c r="BX370" s="379">
        <f t="shared" si="568"/>
        <v>0</v>
      </c>
      <c r="BY370" s="379">
        <f t="shared" si="568"/>
        <v>0</v>
      </c>
      <c r="BZ370" s="379">
        <f t="shared" si="568"/>
        <v>0</v>
      </c>
      <c r="CA370" s="379">
        <f t="shared" si="513"/>
        <v>0</v>
      </c>
    </row>
    <row r="371" spans="1:80" s="51" customFormat="1" ht="15" customHeight="1">
      <c r="A371" s="501">
        <v>3010</v>
      </c>
      <c r="B371" s="501"/>
      <c r="C371" s="708" t="s">
        <v>470</v>
      </c>
      <c r="D371" s="639"/>
      <c r="E371" s="639"/>
      <c r="F371" s="639"/>
      <c r="G371" s="639"/>
      <c r="H371" s="639"/>
      <c r="I371" s="639"/>
      <c r="J371" s="639"/>
      <c r="K371" s="639"/>
      <c r="L371" s="639"/>
      <c r="M371" s="639"/>
      <c r="N371" s="639"/>
      <c r="O371" s="639"/>
      <c r="P371" s="639"/>
      <c r="Q371" s="639"/>
      <c r="R371" s="709"/>
      <c r="S371" s="171"/>
      <c r="T371" s="139"/>
      <c r="U371" s="171"/>
      <c r="V371" s="139"/>
      <c r="W371" s="171"/>
      <c r="X371" s="139"/>
      <c r="Y371" s="171"/>
      <c r="Z371" s="139"/>
      <c r="AA371" s="171"/>
      <c r="AB371" s="139"/>
      <c r="AC371" s="140"/>
      <c r="AD371" s="171"/>
      <c r="AE371" s="139"/>
      <c r="AF371" s="171"/>
      <c r="AG371" s="139"/>
      <c r="AH371" s="171"/>
      <c r="AI371" s="139"/>
      <c r="AJ371" s="171"/>
      <c r="AK371" s="139"/>
      <c r="AL371" s="171"/>
      <c r="AM371" s="139"/>
      <c r="AN371" s="140"/>
      <c r="AO371" s="171"/>
      <c r="AP371" s="139"/>
      <c r="AQ371" s="171"/>
      <c r="AR371" s="139"/>
      <c r="AS371" s="171"/>
      <c r="AT371" s="139"/>
      <c r="AU371" s="171"/>
      <c r="AV371" s="139"/>
      <c r="AW371" s="171"/>
      <c r="AX371" s="139"/>
      <c r="AY371" s="140"/>
      <c r="AZ371" s="171"/>
      <c r="BA371" s="139"/>
      <c r="BB371" s="171"/>
      <c r="BC371" s="139"/>
      <c r="BD371" s="171"/>
      <c r="BE371" s="139"/>
      <c r="BF371" s="171"/>
      <c r="BG371" s="139"/>
      <c r="BH371" s="171"/>
      <c r="BI371" s="139"/>
      <c r="BJ371" s="140"/>
      <c r="BK371" s="171"/>
      <c r="BL371" s="139"/>
      <c r="BM371" s="171"/>
      <c r="BN371" s="139"/>
      <c r="BO371" s="171"/>
      <c r="BP371" s="139"/>
      <c r="BQ371" s="171"/>
      <c r="BR371" s="139"/>
      <c r="BS371" s="171"/>
      <c r="BT371" s="139"/>
      <c r="BU371" s="140"/>
      <c r="BV371" s="380"/>
      <c r="BW371" s="380"/>
      <c r="BX371" s="380"/>
      <c r="BY371" s="380"/>
      <c r="BZ371" s="380"/>
      <c r="CA371" s="377"/>
      <c r="CB371" s="143"/>
    </row>
    <row r="372" spans="1:80" s="51" customFormat="1" ht="15" customHeight="1">
      <c r="A372" s="501"/>
      <c r="B372" s="501"/>
      <c r="C372" s="583"/>
      <c r="D372" s="584"/>
      <c r="E372" s="584"/>
      <c r="F372" s="584"/>
      <c r="G372" s="584"/>
      <c r="H372" s="584"/>
      <c r="I372" s="584"/>
      <c r="J372" s="584"/>
      <c r="K372" s="584"/>
      <c r="L372" s="584"/>
      <c r="M372" s="584"/>
      <c r="N372" s="584"/>
      <c r="O372" s="584"/>
      <c r="P372" s="584"/>
      <c r="Q372" s="584"/>
      <c r="R372" s="585"/>
      <c r="S372" s="609">
        <v>0</v>
      </c>
      <c r="T372" s="585"/>
      <c r="U372" s="609">
        <v>0</v>
      </c>
      <c r="V372" s="585"/>
      <c r="W372" s="609">
        <v>0</v>
      </c>
      <c r="X372" s="585"/>
      <c r="Y372" s="609">
        <v>0</v>
      </c>
      <c r="Z372" s="585"/>
      <c r="AA372" s="609">
        <v>0</v>
      </c>
      <c r="AB372" s="585"/>
      <c r="AC372" s="127">
        <f t="shared" ref="AC372:AC375" si="569">SUM(S372+U372+W372+Y372+AA372)</f>
        <v>0</v>
      </c>
      <c r="AD372" s="798">
        <v>0</v>
      </c>
      <c r="AE372" s="799"/>
      <c r="AF372" s="798">
        <v>0</v>
      </c>
      <c r="AG372" s="799"/>
      <c r="AH372" s="798">
        <v>0</v>
      </c>
      <c r="AI372" s="799"/>
      <c r="AJ372" s="798">
        <v>0</v>
      </c>
      <c r="AK372" s="799"/>
      <c r="AL372" s="798">
        <v>0</v>
      </c>
      <c r="AM372" s="799"/>
      <c r="AN372" s="293">
        <f>SUM(AD372+AF372+AH372+AJ372+AL372)</f>
        <v>0</v>
      </c>
      <c r="AO372" s="814">
        <v>0</v>
      </c>
      <c r="AP372" s="815"/>
      <c r="AQ372" s="814">
        <v>0</v>
      </c>
      <c r="AR372" s="815"/>
      <c r="AS372" s="814">
        <v>0</v>
      </c>
      <c r="AT372" s="815"/>
      <c r="AU372" s="814">
        <v>0</v>
      </c>
      <c r="AV372" s="815"/>
      <c r="AW372" s="814">
        <v>0</v>
      </c>
      <c r="AX372" s="815"/>
      <c r="AY372" s="296">
        <f>SUM(AO372+AQ372+AS372+AU372+AW372)</f>
        <v>0</v>
      </c>
      <c r="AZ372" s="783">
        <v>0</v>
      </c>
      <c r="BA372" s="784"/>
      <c r="BB372" s="783">
        <v>0</v>
      </c>
      <c r="BC372" s="784"/>
      <c r="BD372" s="783">
        <v>0</v>
      </c>
      <c r="BE372" s="784"/>
      <c r="BF372" s="783">
        <v>0</v>
      </c>
      <c r="BG372" s="784"/>
      <c r="BH372" s="783">
        <v>0</v>
      </c>
      <c r="BI372" s="784"/>
      <c r="BJ372" s="299">
        <f>SUM(AZ372+BB372+BD372+BF372+BH372)</f>
        <v>0</v>
      </c>
      <c r="BK372" s="825">
        <v>0</v>
      </c>
      <c r="BL372" s="826"/>
      <c r="BM372" s="825">
        <v>0</v>
      </c>
      <c r="BN372" s="826"/>
      <c r="BO372" s="825">
        <v>0</v>
      </c>
      <c r="BP372" s="826"/>
      <c r="BQ372" s="825">
        <v>0</v>
      </c>
      <c r="BR372" s="826"/>
      <c r="BS372" s="825">
        <v>0</v>
      </c>
      <c r="BT372" s="826"/>
      <c r="BU372" s="302">
        <f>SUM(BK372+BM372+BO372+BQ372+BS372)</f>
        <v>0</v>
      </c>
      <c r="BV372" s="320">
        <f>S372+AD372+AO372+AZ372+BK372</f>
        <v>0</v>
      </c>
      <c r="BW372" s="320">
        <f t="shared" ref="BW372:BZ375" si="570">T372+AE372+AP372+BA372+BL372</f>
        <v>0</v>
      </c>
      <c r="BX372" s="320">
        <f t="shared" si="570"/>
        <v>0</v>
      </c>
      <c r="BY372" s="320">
        <f t="shared" si="570"/>
        <v>0</v>
      </c>
      <c r="BZ372" s="320">
        <f t="shared" si="570"/>
        <v>0</v>
      </c>
      <c r="CA372" s="321">
        <f t="shared" ref="CA372:CA377" si="571">SUM(BV372:BZ372)</f>
        <v>0</v>
      </c>
      <c r="CB372" s="143"/>
    </row>
    <row r="373" spans="1:80" s="51" customFormat="1" ht="15" customHeight="1">
      <c r="A373" s="501"/>
      <c r="B373" s="501"/>
      <c r="C373" s="583"/>
      <c r="D373" s="584"/>
      <c r="E373" s="584"/>
      <c r="F373" s="584"/>
      <c r="G373" s="584"/>
      <c r="H373" s="584"/>
      <c r="I373" s="584"/>
      <c r="J373" s="584"/>
      <c r="K373" s="584"/>
      <c r="L373" s="584"/>
      <c r="M373" s="584"/>
      <c r="N373" s="584"/>
      <c r="O373" s="584"/>
      <c r="P373" s="584"/>
      <c r="Q373" s="584"/>
      <c r="R373" s="585"/>
      <c r="S373" s="609">
        <v>0</v>
      </c>
      <c r="T373" s="585"/>
      <c r="U373" s="609">
        <v>0</v>
      </c>
      <c r="V373" s="585"/>
      <c r="W373" s="609">
        <v>0</v>
      </c>
      <c r="X373" s="585"/>
      <c r="Y373" s="609">
        <v>0</v>
      </c>
      <c r="Z373" s="585"/>
      <c r="AA373" s="609">
        <v>0</v>
      </c>
      <c r="AB373" s="585"/>
      <c r="AC373" s="127">
        <f t="shared" si="569"/>
        <v>0</v>
      </c>
      <c r="AD373" s="798">
        <v>0</v>
      </c>
      <c r="AE373" s="799"/>
      <c r="AF373" s="798">
        <v>0</v>
      </c>
      <c r="AG373" s="799"/>
      <c r="AH373" s="798">
        <v>0</v>
      </c>
      <c r="AI373" s="799"/>
      <c r="AJ373" s="798">
        <v>0</v>
      </c>
      <c r="AK373" s="799"/>
      <c r="AL373" s="798">
        <v>0</v>
      </c>
      <c r="AM373" s="799"/>
      <c r="AN373" s="293">
        <f t="shared" ref="AN373:AN375" si="572">SUM(AD373+AF373+AH373+AJ373+AL373)</f>
        <v>0</v>
      </c>
      <c r="AO373" s="814">
        <v>0</v>
      </c>
      <c r="AP373" s="815"/>
      <c r="AQ373" s="814">
        <v>0</v>
      </c>
      <c r="AR373" s="815"/>
      <c r="AS373" s="814">
        <v>0</v>
      </c>
      <c r="AT373" s="815"/>
      <c r="AU373" s="814">
        <v>0</v>
      </c>
      <c r="AV373" s="815"/>
      <c r="AW373" s="814">
        <v>0</v>
      </c>
      <c r="AX373" s="815"/>
      <c r="AY373" s="296">
        <f t="shared" ref="AY373:AY375" si="573">SUM(AO373+AQ373+AS373+AU373+AW373)</f>
        <v>0</v>
      </c>
      <c r="AZ373" s="783">
        <v>0</v>
      </c>
      <c r="BA373" s="784"/>
      <c r="BB373" s="783">
        <v>0</v>
      </c>
      <c r="BC373" s="784"/>
      <c r="BD373" s="783">
        <v>0</v>
      </c>
      <c r="BE373" s="784"/>
      <c r="BF373" s="783">
        <v>0</v>
      </c>
      <c r="BG373" s="784"/>
      <c r="BH373" s="783">
        <v>0</v>
      </c>
      <c r="BI373" s="784"/>
      <c r="BJ373" s="299">
        <f t="shared" ref="BJ373:BJ375" si="574">SUM(AZ373+BB373+BD373+BF373+BH373)</f>
        <v>0</v>
      </c>
      <c r="BK373" s="825">
        <v>0</v>
      </c>
      <c r="BL373" s="826"/>
      <c r="BM373" s="825">
        <v>0</v>
      </c>
      <c r="BN373" s="826"/>
      <c r="BO373" s="825">
        <v>0</v>
      </c>
      <c r="BP373" s="826"/>
      <c r="BQ373" s="825">
        <v>0</v>
      </c>
      <c r="BR373" s="826"/>
      <c r="BS373" s="825">
        <v>0</v>
      </c>
      <c r="BT373" s="826"/>
      <c r="BU373" s="302">
        <f t="shared" ref="BU373:BU375" si="575">SUM(BK373+BM373+BO373+BQ373+BS373)</f>
        <v>0</v>
      </c>
      <c r="BV373" s="320">
        <f t="shared" ref="BV373:BV375" si="576">S373+AD373+AO373+AZ373+BK373</f>
        <v>0</v>
      </c>
      <c r="BW373" s="320">
        <f t="shared" si="570"/>
        <v>0</v>
      </c>
      <c r="BX373" s="320">
        <f t="shared" si="570"/>
        <v>0</v>
      </c>
      <c r="BY373" s="320">
        <f t="shared" si="570"/>
        <v>0</v>
      </c>
      <c r="BZ373" s="320">
        <f t="shared" si="570"/>
        <v>0</v>
      </c>
      <c r="CA373" s="321">
        <f t="shared" si="571"/>
        <v>0</v>
      </c>
      <c r="CB373" s="143"/>
    </row>
    <row r="374" spans="1:80" s="51" customFormat="1" ht="15" customHeight="1">
      <c r="A374" s="501"/>
      <c r="B374" s="501"/>
      <c r="C374" s="583"/>
      <c r="D374" s="584"/>
      <c r="E374" s="584"/>
      <c r="F374" s="584"/>
      <c r="G374" s="584"/>
      <c r="H374" s="584"/>
      <c r="I374" s="584"/>
      <c r="J374" s="584"/>
      <c r="K374" s="584"/>
      <c r="L374" s="584"/>
      <c r="M374" s="584"/>
      <c r="N374" s="584"/>
      <c r="O374" s="584"/>
      <c r="P374" s="584"/>
      <c r="Q374" s="584"/>
      <c r="R374" s="585"/>
      <c r="S374" s="609">
        <v>0</v>
      </c>
      <c r="T374" s="585"/>
      <c r="U374" s="609">
        <v>0</v>
      </c>
      <c r="V374" s="585"/>
      <c r="W374" s="609">
        <v>0</v>
      </c>
      <c r="X374" s="585"/>
      <c r="Y374" s="609">
        <v>0</v>
      </c>
      <c r="Z374" s="585"/>
      <c r="AA374" s="609">
        <v>0</v>
      </c>
      <c r="AB374" s="585"/>
      <c r="AC374" s="127">
        <f t="shared" si="569"/>
        <v>0</v>
      </c>
      <c r="AD374" s="798">
        <v>0</v>
      </c>
      <c r="AE374" s="799"/>
      <c r="AF374" s="798">
        <v>0</v>
      </c>
      <c r="AG374" s="799"/>
      <c r="AH374" s="798">
        <v>0</v>
      </c>
      <c r="AI374" s="799"/>
      <c r="AJ374" s="798">
        <v>0</v>
      </c>
      <c r="AK374" s="799"/>
      <c r="AL374" s="798">
        <v>0</v>
      </c>
      <c r="AM374" s="799"/>
      <c r="AN374" s="293">
        <f t="shared" si="572"/>
        <v>0</v>
      </c>
      <c r="AO374" s="814">
        <v>0</v>
      </c>
      <c r="AP374" s="815"/>
      <c r="AQ374" s="814">
        <v>0</v>
      </c>
      <c r="AR374" s="815"/>
      <c r="AS374" s="814">
        <v>0</v>
      </c>
      <c r="AT374" s="815"/>
      <c r="AU374" s="814">
        <v>0</v>
      </c>
      <c r="AV374" s="815"/>
      <c r="AW374" s="814">
        <v>0</v>
      </c>
      <c r="AX374" s="815"/>
      <c r="AY374" s="296">
        <f t="shared" si="573"/>
        <v>0</v>
      </c>
      <c r="AZ374" s="783">
        <v>0</v>
      </c>
      <c r="BA374" s="784"/>
      <c r="BB374" s="783">
        <v>0</v>
      </c>
      <c r="BC374" s="784"/>
      <c r="BD374" s="783">
        <v>0</v>
      </c>
      <c r="BE374" s="784"/>
      <c r="BF374" s="783">
        <v>0</v>
      </c>
      <c r="BG374" s="784"/>
      <c r="BH374" s="783">
        <v>0</v>
      </c>
      <c r="BI374" s="784"/>
      <c r="BJ374" s="299">
        <f t="shared" si="574"/>
        <v>0</v>
      </c>
      <c r="BK374" s="825">
        <v>0</v>
      </c>
      <c r="BL374" s="826"/>
      <c r="BM374" s="825">
        <v>0</v>
      </c>
      <c r="BN374" s="826"/>
      <c r="BO374" s="825">
        <v>0</v>
      </c>
      <c r="BP374" s="826"/>
      <c r="BQ374" s="825">
        <v>0</v>
      </c>
      <c r="BR374" s="826"/>
      <c r="BS374" s="825">
        <v>0</v>
      </c>
      <c r="BT374" s="826"/>
      <c r="BU374" s="302">
        <f t="shared" si="575"/>
        <v>0</v>
      </c>
      <c r="BV374" s="320">
        <f t="shared" si="576"/>
        <v>0</v>
      </c>
      <c r="BW374" s="320">
        <f t="shared" si="570"/>
        <v>0</v>
      </c>
      <c r="BX374" s="320">
        <f t="shared" si="570"/>
        <v>0</v>
      </c>
      <c r="BY374" s="320">
        <f t="shared" si="570"/>
        <v>0</v>
      </c>
      <c r="BZ374" s="320">
        <f t="shared" si="570"/>
        <v>0</v>
      </c>
      <c r="CA374" s="321">
        <f t="shared" si="571"/>
        <v>0</v>
      </c>
      <c r="CB374" s="143"/>
    </row>
    <row r="375" spans="1:80" s="51" customFormat="1" ht="15" customHeight="1">
      <c r="A375" s="501"/>
      <c r="B375" s="501"/>
      <c r="C375" s="611"/>
      <c r="D375" s="584"/>
      <c r="E375" s="584"/>
      <c r="F375" s="584"/>
      <c r="G375" s="584"/>
      <c r="H375" s="584"/>
      <c r="I375" s="584"/>
      <c r="J375" s="584"/>
      <c r="K375" s="584"/>
      <c r="L375" s="584"/>
      <c r="M375" s="584"/>
      <c r="N375" s="584"/>
      <c r="O375" s="584"/>
      <c r="P375" s="584"/>
      <c r="Q375" s="584"/>
      <c r="R375" s="585"/>
      <c r="S375" s="609">
        <v>0</v>
      </c>
      <c r="T375" s="585"/>
      <c r="U375" s="609">
        <v>0</v>
      </c>
      <c r="V375" s="585"/>
      <c r="W375" s="609">
        <v>0</v>
      </c>
      <c r="X375" s="585"/>
      <c r="Y375" s="609">
        <v>0</v>
      </c>
      <c r="Z375" s="585"/>
      <c r="AA375" s="609">
        <v>0</v>
      </c>
      <c r="AB375" s="585"/>
      <c r="AC375" s="127">
        <f t="shared" si="569"/>
        <v>0</v>
      </c>
      <c r="AD375" s="798">
        <v>0</v>
      </c>
      <c r="AE375" s="799"/>
      <c r="AF375" s="798">
        <v>0</v>
      </c>
      <c r="AG375" s="799"/>
      <c r="AH375" s="798">
        <v>0</v>
      </c>
      <c r="AI375" s="799"/>
      <c r="AJ375" s="798">
        <v>0</v>
      </c>
      <c r="AK375" s="799"/>
      <c r="AL375" s="798">
        <v>0</v>
      </c>
      <c r="AM375" s="799"/>
      <c r="AN375" s="293">
        <f t="shared" si="572"/>
        <v>0</v>
      </c>
      <c r="AO375" s="814">
        <v>0</v>
      </c>
      <c r="AP375" s="815"/>
      <c r="AQ375" s="814">
        <v>0</v>
      </c>
      <c r="AR375" s="815"/>
      <c r="AS375" s="814">
        <v>0</v>
      </c>
      <c r="AT375" s="815"/>
      <c r="AU375" s="814">
        <v>0</v>
      </c>
      <c r="AV375" s="815"/>
      <c r="AW375" s="814">
        <v>0</v>
      </c>
      <c r="AX375" s="815"/>
      <c r="AY375" s="296">
        <f t="shared" si="573"/>
        <v>0</v>
      </c>
      <c r="AZ375" s="783">
        <v>0</v>
      </c>
      <c r="BA375" s="784"/>
      <c r="BB375" s="783">
        <v>0</v>
      </c>
      <c r="BC375" s="784"/>
      <c r="BD375" s="783">
        <v>0</v>
      </c>
      <c r="BE375" s="784"/>
      <c r="BF375" s="783">
        <v>0</v>
      </c>
      <c r="BG375" s="784"/>
      <c r="BH375" s="783">
        <v>0</v>
      </c>
      <c r="BI375" s="784"/>
      <c r="BJ375" s="299">
        <f t="shared" si="574"/>
        <v>0</v>
      </c>
      <c r="BK375" s="825">
        <v>0</v>
      </c>
      <c r="BL375" s="826"/>
      <c r="BM375" s="825">
        <v>0</v>
      </c>
      <c r="BN375" s="826"/>
      <c r="BO375" s="825">
        <v>0</v>
      </c>
      <c r="BP375" s="826"/>
      <c r="BQ375" s="825">
        <v>0</v>
      </c>
      <c r="BR375" s="826"/>
      <c r="BS375" s="825">
        <v>0</v>
      </c>
      <c r="BT375" s="826"/>
      <c r="BU375" s="302">
        <f t="shared" si="575"/>
        <v>0</v>
      </c>
      <c r="BV375" s="320">
        <f t="shared" si="576"/>
        <v>0</v>
      </c>
      <c r="BW375" s="320">
        <f t="shared" si="570"/>
        <v>0</v>
      </c>
      <c r="BX375" s="320">
        <f t="shared" si="570"/>
        <v>0</v>
      </c>
      <c r="BY375" s="320">
        <f t="shared" si="570"/>
        <v>0</v>
      </c>
      <c r="BZ375" s="320">
        <f t="shared" si="570"/>
        <v>0</v>
      </c>
      <c r="CA375" s="321">
        <f t="shared" si="571"/>
        <v>0</v>
      </c>
      <c r="CB375" s="143"/>
    </row>
    <row r="376" spans="1:80" s="51" customFormat="1" ht="15" customHeight="1">
      <c r="A376" s="501"/>
      <c r="B376" s="501"/>
      <c r="C376" s="586" t="str">
        <f>CONCATENATE("TOTAL ", C371)</f>
        <v xml:space="preserve">TOTAL SIKULIAQ SHIP USE / HAARP FACILITY USE </v>
      </c>
      <c r="D376" s="587"/>
      <c r="E376" s="587"/>
      <c r="F376" s="587"/>
      <c r="G376" s="587"/>
      <c r="H376" s="587"/>
      <c r="I376" s="587"/>
      <c r="J376" s="587"/>
      <c r="K376" s="587"/>
      <c r="L376" s="587"/>
      <c r="M376" s="587"/>
      <c r="N376" s="587"/>
      <c r="O376" s="587"/>
      <c r="P376" s="587"/>
      <c r="Q376" s="587"/>
      <c r="R376" s="588"/>
      <c r="S376" s="643">
        <f>SUM(S372:T375)</f>
        <v>0</v>
      </c>
      <c r="T376" s="615"/>
      <c r="U376" s="643">
        <f>SUM(U372:V375)</f>
        <v>0</v>
      </c>
      <c r="V376" s="615"/>
      <c r="W376" s="643">
        <f t="shared" ref="W376" si="577">SUM(W372:X375)</f>
        <v>0</v>
      </c>
      <c r="X376" s="615"/>
      <c r="Y376" s="643">
        <f t="shared" ref="Y376" si="578">SUM(Y372:Z375)</f>
        <v>0</v>
      </c>
      <c r="Z376" s="615"/>
      <c r="AA376" s="643">
        <f t="shared" ref="AA376" si="579">SUM(AA372:AB375)</f>
        <v>0</v>
      </c>
      <c r="AB376" s="615"/>
      <c r="AC376" s="161">
        <f>SUM(S376:AB376)</f>
        <v>0</v>
      </c>
      <c r="AD376" s="643">
        <f>SUM(AD372:AE375)</f>
        <v>0</v>
      </c>
      <c r="AE376" s="615"/>
      <c r="AF376" s="643">
        <f t="shared" ref="AF376" si="580">SUM(AF372:AG375)</f>
        <v>0</v>
      </c>
      <c r="AG376" s="615"/>
      <c r="AH376" s="643">
        <f t="shared" ref="AH376" si="581">SUM(AH372:AI375)</f>
        <v>0</v>
      </c>
      <c r="AI376" s="615"/>
      <c r="AJ376" s="643">
        <f t="shared" ref="AJ376" si="582">SUM(AJ372:AK375)</f>
        <v>0</v>
      </c>
      <c r="AK376" s="615"/>
      <c r="AL376" s="643">
        <f t="shared" ref="AL376" si="583">SUM(AL372:AM375)</f>
        <v>0</v>
      </c>
      <c r="AM376" s="615"/>
      <c r="AN376" s="161">
        <f>SUM(AD376:AM376)</f>
        <v>0</v>
      </c>
      <c r="AO376" s="643">
        <f>SUM(AO372:AP375)</f>
        <v>0</v>
      </c>
      <c r="AP376" s="615"/>
      <c r="AQ376" s="643">
        <f t="shared" ref="AQ376" si="584">SUM(AQ372:AR375)</f>
        <v>0</v>
      </c>
      <c r="AR376" s="615"/>
      <c r="AS376" s="643">
        <f t="shared" ref="AS376" si="585">SUM(AS372:AT375)</f>
        <v>0</v>
      </c>
      <c r="AT376" s="615"/>
      <c r="AU376" s="643">
        <f t="shared" ref="AU376" si="586">SUM(AU372:AV375)</f>
        <v>0</v>
      </c>
      <c r="AV376" s="615"/>
      <c r="AW376" s="643">
        <f t="shared" ref="AW376" si="587">SUM(AW372:AX375)</f>
        <v>0</v>
      </c>
      <c r="AX376" s="615"/>
      <c r="AY376" s="161">
        <f>SUM(AO376:AX376)</f>
        <v>0</v>
      </c>
      <c r="AZ376" s="643">
        <f>SUM(AZ372:BA375)</f>
        <v>0</v>
      </c>
      <c r="BA376" s="615"/>
      <c r="BB376" s="643">
        <f t="shared" ref="BB376" si="588">SUM(BB372:BC375)</f>
        <v>0</v>
      </c>
      <c r="BC376" s="615"/>
      <c r="BD376" s="643">
        <f t="shared" ref="BD376" si="589">SUM(BD372:BE375)</f>
        <v>0</v>
      </c>
      <c r="BE376" s="615"/>
      <c r="BF376" s="643">
        <f t="shared" ref="BF376" si="590">SUM(BF372:BG375)</f>
        <v>0</v>
      </c>
      <c r="BG376" s="615"/>
      <c r="BH376" s="643">
        <f t="shared" ref="BH376" si="591">SUM(BH372:BI375)</f>
        <v>0</v>
      </c>
      <c r="BI376" s="615"/>
      <c r="BJ376" s="161">
        <f>SUM(AZ376:BI376)</f>
        <v>0</v>
      </c>
      <c r="BK376" s="643">
        <f>SUM(BK372:BL375)</f>
        <v>0</v>
      </c>
      <c r="BL376" s="615"/>
      <c r="BM376" s="643">
        <f t="shared" ref="BM376" si="592">SUM(BM372:BN375)</f>
        <v>0</v>
      </c>
      <c r="BN376" s="615"/>
      <c r="BO376" s="643">
        <f t="shared" ref="BO376" si="593">SUM(BO372:BP375)</f>
        <v>0</v>
      </c>
      <c r="BP376" s="615"/>
      <c r="BQ376" s="643">
        <f t="shared" ref="BQ376" si="594">SUM(BQ372:BR375)</f>
        <v>0</v>
      </c>
      <c r="BR376" s="615"/>
      <c r="BS376" s="643">
        <f t="shared" ref="BS376" si="595">SUM(BS372:BT375)</f>
        <v>0</v>
      </c>
      <c r="BT376" s="615"/>
      <c r="BU376" s="161">
        <f>SUM(BK376:BT376)</f>
        <v>0</v>
      </c>
      <c r="BV376" s="379">
        <f>SUM(BV372:BV375)</f>
        <v>0</v>
      </c>
      <c r="BW376" s="379">
        <f t="shared" ref="BW376:BZ376" si="596">SUM(BW372:BW375)</f>
        <v>0</v>
      </c>
      <c r="BX376" s="379">
        <f t="shared" si="596"/>
        <v>0</v>
      </c>
      <c r="BY376" s="379">
        <f t="shared" si="596"/>
        <v>0</v>
      </c>
      <c r="BZ376" s="379">
        <f t="shared" si="596"/>
        <v>0</v>
      </c>
      <c r="CA376" s="379">
        <f t="shared" si="571"/>
        <v>0</v>
      </c>
      <c r="CB376" s="143"/>
    </row>
    <row r="377" spans="1:80" s="143" customFormat="1" ht="15.75" customHeight="1">
      <c r="A377" s="178"/>
      <c r="B377" s="178"/>
      <c r="C377" s="564" t="s">
        <v>127</v>
      </c>
      <c r="D377" s="565"/>
      <c r="E377" s="565"/>
      <c r="F377" s="565"/>
      <c r="G377" s="565"/>
      <c r="H377" s="565"/>
      <c r="I377" s="565"/>
      <c r="J377" s="565"/>
      <c r="K377" s="565"/>
      <c r="L377" s="565"/>
      <c r="M377" s="565"/>
      <c r="N377" s="565"/>
      <c r="O377" s="565"/>
      <c r="P377" s="565"/>
      <c r="Q377" s="565"/>
      <c r="R377" s="566"/>
      <c r="S377" s="678">
        <f>SUM(S336,S347,S351,S358,S362,S370,S376)</f>
        <v>0</v>
      </c>
      <c r="T377" s="615"/>
      <c r="U377" s="678">
        <f>SUM(U336,U347,U351,U358,U362,U370,U376)</f>
        <v>0</v>
      </c>
      <c r="V377" s="615"/>
      <c r="W377" s="678">
        <f>SUM(W336,W347,W351,W358,W362,W370,W376)</f>
        <v>0</v>
      </c>
      <c r="X377" s="615"/>
      <c r="Y377" s="678">
        <f>SUM(Y336,Y347,Y351,Y358,Y362,Y370,Y376)</f>
        <v>0</v>
      </c>
      <c r="Z377" s="615"/>
      <c r="AA377" s="678">
        <f>SUM(AA336,AA347,AA351,AA358,AA362,AA370,AA376)</f>
        <v>0</v>
      </c>
      <c r="AB377" s="615"/>
      <c r="AC377" s="186">
        <f>SUM(S377:AB377)</f>
        <v>0</v>
      </c>
      <c r="AD377" s="678">
        <f>SUM(AD336,AD347,AD351,AD358,AD362,AD370,AD376)</f>
        <v>0</v>
      </c>
      <c r="AE377" s="615"/>
      <c r="AF377" s="678">
        <f>SUM(AF336,AF347,AF351,AF358,AF362,AF370,AF376)</f>
        <v>0</v>
      </c>
      <c r="AG377" s="615"/>
      <c r="AH377" s="678">
        <f>SUM(AH336,AH347,AH351,AH358,AH362,AH370,AH376)</f>
        <v>0</v>
      </c>
      <c r="AI377" s="615"/>
      <c r="AJ377" s="678">
        <f>SUM(AJ336,AJ347,AJ351,AJ358,AJ362,AJ370,AJ376)</f>
        <v>0</v>
      </c>
      <c r="AK377" s="615"/>
      <c r="AL377" s="678">
        <f>SUM(AL336,AL347,AL351,AL358,AL362,AL370,AL376)</f>
        <v>0</v>
      </c>
      <c r="AM377" s="615"/>
      <c r="AN377" s="186">
        <f>SUM(AD377:AM377)</f>
        <v>0</v>
      </c>
      <c r="AO377" s="678">
        <f>SUM(AO336,AO347,AO351,AO358,AO362,AO370,AO376)</f>
        <v>0</v>
      </c>
      <c r="AP377" s="615"/>
      <c r="AQ377" s="678">
        <f>SUM(AQ336,AQ347,AQ351,AQ358,AQ362,AQ370,AQ376)</f>
        <v>0</v>
      </c>
      <c r="AR377" s="615"/>
      <c r="AS377" s="678">
        <f>SUM(AS336,AS347,AS351,AS358,AS362,AS370,AS376)</f>
        <v>0</v>
      </c>
      <c r="AT377" s="615"/>
      <c r="AU377" s="678">
        <f>SUM(AU336,AU347,AU351,AU358,AU362,AU370,AU376)</f>
        <v>0</v>
      </c>
      <c r="AV377" s="615"/>
      <c r="AW377" s="678">
        <f>SUM(AW336,AW347,AW351,AW358,AW362,AW370,AW376)</f>
        <v>0</v>
      </c>
      <c r="AX377" s="615"/>
      <c r="AY377" s="186">
        <f>SUM(AO377:AX377)</f>
        <v>0</v>
      </c>
      <c r="AZ377" s="678">
        <f>SUM(AZ336,AZ347,AZ351,AZ358,AZ362,AZ370,AZ376)</f>
        <v>0</v>
      </c>
      <c r="BA377" s="615"/>
      <c r="BB377" s="678">
        <f>SUM(BB336,BB347,BB351,BB358,BB362,BB370,BB376)</f>
        <v>0</v>
      </c>
      <c r="BC377" s="615"/>
      <c r="BD377" s="678">
        <f>SUM(BD336,BD347,BD351,BD358,BD362,BD370,BD376)</f>
        <v>0</v>
      </c>
      <c r="BE377" s="615"/>
      <c r="BF377" s="678">
        <f>SUM(BF336,BF347,BF351,BF358,BF362,BF370,BF376)</f>
        <v>0</v>
      </c>
      <c r="BG377" s="615"/>
      <c r="BH377" s="678">
        <f>SUM(BH336,BH347,BH351,BH358,BH362,BH370,BH376)</f>
        <v>0</v>
      </c>
      <c r="BI377" s="615"/>
      <c r="BJ377" s="186">
        <f>SUM(AZ377:BI377)</f>
        <v>0</v>
      </c>
      <c r="BK377" s="678">
        <f>SUM(BK336,BK347,BK351,BK358,BK362,BK370,BK376)</f>
        <v>0</v>
      </c>
      <c r="BL377" s="615"/>
      <c r="BM377" s="678">
        <f>SUM(BM336,BM347,BM351,BM358,BM362,BM370,BM376)</f>
        <v>0</v>
      </c>
      <c r="BN377" s="615"/>
      <c r="BO377" s="678">
        <f>SUM(BO336,BO347,BO351,BO358,BO362,BO370,BO376)</f>
        <v>0</v>
      </c>
      <c r="BP377" s="615"/>
      <c r="BQ377" s="678">
        <f>SUM(BQ336,BQ347,BQ351,BQ358,BQ362,BQ370,BQ376)</f>
        <v>0</v>
      </c>
      <c r="BR377" s="615"/>
      <c r="BS377" s="678">
        <f>SUM(BS336,BS347,BS351,BS358,BS362,BS370,BS376)</f>
        <v>0</v>
      </c>
      <c r="BT377" s="615"/>
      <c r="BU377" s="186">
        <f>SUM(BK377:BT377)</f>
        <v>0</v>
      </c>
      <c r="BV377" s="382">
        <f>S377+AD377+AO377+AZ377+BK377</f>
        <v>0</v>
      </c>
      <c r="BW377" s="382">
        <f t="shared" ref="BW377:BZ377" si="597">T377+AE377+AP377+BA377+BL377</f>
        <v>0</v>
      </c>
      <c r="BX377" s="382">
        <f t="shared" si="597"/>
        <v>0</v>
      </c>
      <c r="BY377" s="382">
        <f t="shared" si="597"/>
        <v>0</v>
      </c>
      <c r="BZ377" s="382">
        <f t="shared" si="597"/>
        <v>0</v>
      </c>
      <c r="CA377" s="483">
        <f t="shared" si="571"/>
        <v>0</v>
      </c>
    </row>
    <row r="378" spans="1:80" ht="15" customHeight="1">
      <c r="C378" s="864"/>
      <c r="D378" s="596"/>
      <c r="E378" s="596"/>
      <c r="F378" s="596"/>
      <c r="G378" s="596"/>
      <c r="H378" s="596"/>
      <c r="I378" s="596"/>
      <c r="J378" s="596"/>
      <c r="K378" s="596"/>
      <c r="L378" s="596"/>
      <c r="M378" s="596"/>
      <c r="N378" s="596"/>
      <c r="O378" s="596"/>
      <c r="P378" s="596"/>
      <c r="Q378" s="596"/>
      <c r="R378" s="597"/>
      <c r="S378" s="184"/>
      <c r="T378" s="185"/>
      <c r="U378" s="184"/>
      <c r="V378" s="185"/>
      <c r="W378" s="184"/>
      <c r="X378" s="185"/>
      <c r="Y378" s="184"/>
      <c r="Z378" s="185"/>
      <c r="AA378" s="184"/>
      <c r="AB378" s="185"/>
      <c r="AC378" s="135"/>
      <c r="AD378" s="184"/>
      <c r="AE378" s="185"/>
      <c r="AF378" s="184"/>
      <c r="AG378" s="185"/>
      <c r="AH378" s="184"/>
      <c r="AI378" s="185"/>
      <c r="AJ378" s="184"/>
      <c r="AK378" s="185"/>
      <c r="AL378" s="184"/>
      <c r="AM378" s="185"/>
      <c r="AN378" s="135"/>
      <c r="AO378" s="184"/>
      <c r="AP378" s="185"/>
      <c r="AQ378" s="184"/>
      <c r="AR378" s="185"/>
      <c r="AS378" s="184"/>
      <c r="AT378" s="185"/>
      <c r="AU378" s="184"/>
      <c r="AV378" s="185"/>
      <c r="AW378" s="184"/>
      <c r="AX378" s="185"/>
      <c r="AY378" s="135"/>
      <c r="AZ378" s="184"/>
      <c r="BA378" s="185"/>
      <c r="BB378" s="184"/>
      <c r="BC378" s="185"/>
      <c r="BD378" s="184"/>
      <c r="BE378" s="185"/>
      <c r="BF378" s="184"/>
      <c r="BG378" s="185"/>
      <c r="BH378" s="184"/>
      <c r="BI378" s="185"/>
      <c r="BJ378" s="135"/>
      <c r="BK378" s="184"/>
      <c r="BL378" s="185"/>
      <c r="BM378" s="184"/>
      <c r="BN378" s="185"/>
      <c r="BO378" s="184"/>
      <c r="BP378" s="185"/>
      <c r="BQ378" s="184"/>
      <c r="BR378" s="185"/>
      <c r="BS378" s="184"/>
      <c r="BT378" s="185"/>
      <c r="BU378" s="135"/>
      <c r="BV378" s="324"/>
      <c r="BW378" s="324"/>
      <c r="BX378" s="324"/>
      <c r="BY378" s="324"/>
      <c r="BZ378" s="324"/>
      <c r="CA378" s="377"/>
      <c r="CB378" s="143"/>
    </row>
    <row r="379" spans="1:80" ht="15" customHeight="1">
      <c r="C379" s="564" t="s">
        <v>128</v>
      </c>
      <c r="D379" s="565"/>
      <c r="E379" s="565"/>
      <c r="F379" s="565"/>
      <c r="G379" s="565"/>
      <c r="H379" s="565"/>
      <c r="I379" s="565"/>
      <c r="J379" s="565"/>
      <c r="K379" s="565"/>
      <c r="L379" s="565"/>
      <c r="M379" s="565"/>
      <c r="N379" s="565"/>
      <c r="O379" s="565"/>
      <c r="P379" s="565"/>
      <c r="Q379" s="565"/>
      <c r="R379" s="566"/>
      <c r="S379" s="670">
        <f>S314+S377</f>
        <v>0</v>
      </c>
      <c r="T379" s="650"/>
      <c r="U379" s="670">
        <f>U314+U377</f>
        <v>0</v>
      </c>
      <c r="V379" s="650"/>
      <c r="W379" s="670">
        <f>W314+W377</f>
        <v>0</v>
      </c>
      <c r="X379" s="650"/>
      <c r="Y379" s="670">
        <f>Y314+Y377</f>
        <v>0</v>
      </c>
      <c r="Z379" s="650"/>
      <c r="AA379" s="670">
        <f>AA314+AA377</f>
        <v>0</v>
      </c>
      <c r="AB379" s="650"/>
      <c r="AC379" s="186">
        <f>SUM(S379:AB379)</f>
        <v>0</v>
      </c>
      <c r="AD379" s="670">
        <f>AD314+AD377</f>
        <v>0</v>
      </c>
      <c r="AE379" s="650"/>
      <c r="AF379" s="670">
        <f>AF314+AF377</f>
        <v>0</v>
      </c>
      <c r="AG379" s="650"/>
      <c r="AH379" s="670">
        <f>AH314+AH377</f>
        <v>0</v>
      </c>
      <c r="AI379" s="650"/>
      <c r="AJ379" s="670">
        <f>AJ314+AJ377</f>
        <v>0</v>
      </c>
      <c r="AK379" s="650"/>
      <c r="AL379" s="670">
        <f>AL314+AL377</f>
        <v>0</v>
      </c>
      <c r="AM379" s="650"/>
      <c r="AN379" s="186">
        <f>SUM(AD379:AM379)</f>
        <v>0</v>
      </c>
      <c r="AO379" s="670">
        <f>AO314+AO377</f>
        <v>0</v>
      </c>
      <c r="AP379" s="650"/>
      <c r="AQ379" s="670">
        <f>AQ314+AQ377</f>
        <v>0</v>
      </c>
      <c r="AR379" s="650"/>
      <c r="AS379" s="670">
        <f>AS314+AS377</f>
        <v>0</v>
      </c>
      <c r="AT379" s="650"/>
      <c r="AU379" s="670">
        <f>AU314+AU377</f>
        <v>0</v>
      </c>
      <c r="AV379" s="650"/>
      <c r="AW379" s="670">
        <f>AW314+AW377</f>
        <v>0</v>
      </c>
      <c r="AX379" s="650"/>
      <c r="AY379" s="186">
        <f>SUM(AO379:AX379)</f>
        <v>0</v>
      </c>
      <c r="AZ379" s="670">
        <f>AZ314+AZ377</f>
        <v>0</v>
      </c>
      <c r="BA379" s="650"/>
      <c r="BB379" s="670">
        <f>BB314+BB377</f>
        <v>0</v>
      </c>
      <c r="BC379" s="650"/>
      <c r="BD379" s="670">
        <f>BD314+BD377</f>
        <v>0</v>
      </c>
      <c r="BE379" s="650"/>
      <c r="BF379" s="670">
        <f>BF314+BF377</f>
        <v>0</v>
      </c>
      <c r="BG379" s="650"/>
      <c r="BH379" s="670">
        <f>BH314+BH377</f>
        <v>0</v>
      </c>
      <c r="BI379" s="650"/>
      <c r="BJ379" s="186">
        <f>SUM(AZ379:BI379)</f>
        <v>0</v>
      </c>
      <c r="BK379" s="670">
        <f>BK314+BK377</f>
        <v>0</v>
      </c>
      <c r="BL379" s="650"/>
      <c r="BM379" s="670">
        <f>BM314+BM377</f>
        <v>0</v>
      </c>
      <c r="BN379" s="650"/>
      <c r="BO379" s="670">
        <f>BO314+BO377</f>
        <v>0</v>
      </c>
      <c r="BP379" s="650"/>
      <c r="BQ379" s="670">
        <f>BQ314+BQ377</f>
        <v>0</v>
      </c>
      <c r="BR379" s="650"/>
      <c r="BS379" s="670">
        <f>BS314+BS377</f>
        <v>0</v>
      </c>
      <c r="BT379" s="650"/>
      <c r="BU379" s="186">
        <f>SUM(BK379:BT379)</f>
        <v>0</v>
      </c>
      <c r="BV379" s="382">
        <f>S379+AD379+AO379+AZ379+BK379</f>
        <v>0</v>
      </c>
      <c r="BW379" s="382">
        <f t="shared" ref="BW379:BZ379" si="598">T379+AE379+AP379+BA379+BL379</f>
        <v>0</v>
      </c>
      <c r="BX379" s="382">
        <f t="shared" si="598"/>
        <v>0</v>
      </c>
      <c r="BY379" s="382">
        <f t="shared" si="598"/>
        <v>0</v>
      </c>
      <c r="BZ379" s="382">
        <f t="shared" si="598"/>
        <v>0</v>
      </c>
      <c r="CA379" s="383">
        <f>SUM(BV379:BZ379)</f>
        <v>0</v>
      </c>
      <c r="CB379" s="143"/>
    </row>
    <row r="380" spans="1:80" ht="15" customHeight="1">
      <c r="C380" s="864"/>
      <c r="D380" s="596"/>
      <c r="E380" s="596"/>
      <c r="F380" s="596"/>
      <c r="G380" s="596"/>
      <c r="H380" s="596"/>
      <c r="I380" s="596"/>
      <c r="J380" s="596"/>
      <c r="K380" s="596"/>
      <c r="L380" s="596"/>
      <c r="M380" s="596"/>
      <c r="N380" s="596"/>
      <c r="O380" s="596"/>
      <c r="P380" s="596"/>
      <c r="Q380" s="596"/>
      <c r="R380" s="597"/>
      <c r="S380" s="329"/>
      <c r="T380" s="484"/>
      <c r="U380" s="329"/>
      <c r="V380" s="484"/>
      <c r="W380" s="329"/>
      <c r="X380" s="484"/>
      <c r="Y380" s="329"/>
      <c r="Z380" s="484"/>
      <c r="AA380" s="329"/>
      <c r="AB380" s="484"/>
      <c r="AC380" s="135"/>
      <c r="AD380" s="329"/>
      <c r="AE380" s="484"/>
      <c r="AF380" s="329"/>
      <c r="AG380" s="484"/>
      <c r="AH380" s="329"/>
      <c r="AI380" s="484"/>
      <c r="AJ380" s="329"/>
      <c r="AK380" s="484"/>
      <c r="AL380" s="329"/>
      <c r="AM380" s="484"/>
      <c r="AN380" s="135"/>
      <c r="AO380" s="329"/>
      <c r="AP380" s="484"/>
      <c r="AQ380" s="329"/>
      <c r="AR380" s="484"/>
      <c r="AS380" s="329"/>
      <c r="AT380" s="484"/>
      <c r="AU380" s="329"/>
      <c r="AV380" s="484"/>
      <c r="AW380" s="329"/>
      <c r="AX380" s="484"/>
      <c r="AY380" s="135"/>
      <c r="AZ380" s="329"/>
      <c r="BA380" s="484"/>
      <c r="BB380" s="329"/>
      <c r="BC380" s="484"/>
      <c r="BD380" s="329"/>
      <c r="BE380" s="484"/>
      <c r="BF380" s="329"/>
      <c r="BG380" s="484"/>
      <c r="BH380" s="329"/>
      <c r="BI380" s="484"/>
      <c r="BJ380" s="135"/>
      <c r="BK380" s="329"/>
      <c r="BL380" s="484"/>
      <c r="BM380" s="329"/>
      <c r="BN380" s="484"/>
      <c r="BO380" s="329"/>
      <c r="BP380" s="484"/>
      <c r="BQ380" s="329"/>
      <c r="BR380" s="484"/>
      <c r="BS380" s="329"/>
      <c r="BT380" s="484"/>
      <c r="BU380" s="135"/>
      <c r="BV380" s="324"/>
      <c r="BW380" s="324"/>
      <c r="BX380" s="324"/>
      <c r="BY380" s="324"/>
      <c r="BZ380" s="324"/>
      <c r="CA380" s="377"/>
      <c r="CB380" s="143"/>
    </row>
    <row r="381" spans="1:80" ht="15" customHeight="1">
      <c r="C381" s="564" t="s">
        <v>129</v>
      </c>
      <c r="D381" s="565"/>
      <c r="E381" s="565"/>
      <c r="F381" s="565"/>
      <c r="G381" s="565"/>
      <c r="H381" s="565"/>
      <c r="I381" s="565"/>
      <c r="J381" s="565"/>
      <c r="K381" s="565"/>
      <c r="L381" s="565"/>
      <c r="M381" s="565"/>
      <c r="N381" s="565"/>
      <c r="O381" s="565"/>
      <c r="P381" s="565"/>
      <c r="Q381" s="565"/>
      <c r="R381" s="566"/>
      <c r="S381" s="670">
        <f>S326+S379</f>
        <v>0</v>
      </c>
      <c r="T381" s="650"/>
      <c r="U381" s="670">
        <f>U326+U379</f>
        <v>0</v>
      </c>
      <c r="V381" s="650"/>
      <c r="W381" s="670">
        <f>W326+W379</f>
        <v>0</v>
      </c>
      <c r="X381" s="650"/>
      <c r="Y381" s="670">
        <f>Y326+Y379</f>
        <v>0</v>
      </c>
      <c r="Z381" s="650"/>
      <c r="AA381" s="670">
        <f>AA326+AA379</f>
        <v>0</v>
      </c>
      <c r="AB381" s="650"/>
      <c r="AC381" s="186">
        <f>SUM(S381:AB381)</f>
        <v>0</v>
      </c>
      <c r="AD381" s="670">
        <f>AD326+AD379</f>
        <v>0</v>
      </c>
      <c r="AE381" s="650"/>
      <c r="AF381" s="670">
        <f>AF326+AF379</f>
        <v>0</v>
      </c>
      <c r="AG381" s="650"/>
      <c r="AH381" s="670">
        <f>AH326+AH379</f>
        <v>0</v>
      </c>
      <c r="AI381" s="650"/>
      <c r="AJ381" s="670">
        <f>AJ326+AJ379</f>
        <v>0</v>
      </c>
      <c r="AK381" s="650"/>
      <c r="AL381" s="670">
        <f>AL326+AL379</f>
        <v>0</v>
      </c>
      <c r="AM381" s="650"/>
      <c r="AN381" s="186">
        <f>SUM(AD381:AM381)</f>
        <v>0</v>
      </c>
      <c r="AO381" s="670">
        <f>AO326+AO379</f>
        <v>0</v>
      </c>
      <c r="AP381" s="650"/>
      <c r="AQ381" s="670">
        <f>AQ326+AQ379</f>
        <v>0</v>
      </c>
      <c r="AR381" s="650"/>
      <c r="AS381" s="670">
        <f>AS326+AS379</f>
        <v>0</v>
      </c>
      <c r="AT381" s="650"/>
      <c r="AU381" s="670">
        <f>AU326+AU379</f>
        <v>0</v>
      </c>
      <c r="AV381" s="650"/>
      <c r="AW381" s="670">
        <f>AW326+AW379</f>
        <v>0</v>
      </c>
      <c r="AX381" s="650"/>
      <c r="AY381" s="186">
        <f>SUM(AO381:AX381)</f>
        <v>0</v>
      </c>
      <c r="AZ381" s="670">
        <f>AZ326+AZ379</f>
        <v>0</v>
      </c>
      <c r="BA381" s="650"/>
      <c r="BB381" s="670">
        <f>BB326+BB379</f>
        <v>0</v>
      </c>
      <c r="BC381" s="650"/>
      <c r="BD381" s="670">
        <f>BD326+BD379</f>
        <v>0</v>
      </c>
      <c r="BE381" s="650"/>
      <c r="BF381" s="670">
        <f>BF326+BF379</f>
        <v>0</v>
      </c>
      <c r="BG381" s="650"/>
      <c r="BH381" s="670">
        <f>BH326+BH379</f>
        <v>0</v>
      </c>
      <c r="BI381" s="650"/>
      <c r="BJ381" s="186">
        <f>SUM(AZ381:BI381)</f>
        <v>0</v>
      </c>
      <c r="BK381" s="670">
        <f>BK326+BK379</f>
        <v>0</v>
      </c>
      <c r="BL381" s="650"/>
      <c r="BM381" s="670">
        <f>BM326+BM379</f>
        <v>0</v>
      </c>
      <c r="BN381" s="650"/>
      <c r="BO381" s="670">
        <f>BO326+BO379</f>
        <v>0</v>
      </c>
      <c r="BP381" s="650"/>
      <c r="BQ381" s="670">
        <f>BQ326+BQ379</f>
        <v>0</v>
      </c>
      <c r="BR381" s="650"/>
      <c r="BS381" s="670">
        <f>BS326+BS379</f>
        <v>0</v>
      </c>
      <c r="BT381" s="650"/>
      <c r="BU381" s="186">
        <f>SUM(BK381:BT381)</f>
        <v>0</v>
      </c>
      <c r="BV381" s="382">
        <f>S381+AD381+AO381+AZ381+BK381</f>
        <v>0</v>
      </c>
      <c r="BW381" s="382">
        <f t="shared" ref="BW381:BZ381" si="599">T381+AE381+AP381+BA381+BL381</f>
        <v>0</v>
      </c>
      <c r="BX381" s="382">
        <f t="shared" si="599"/>
        <v>0</v>
      </c>
      <c r="BY381" s="382">
        <f t="shared" si="599"/>
        <v>0</v>
      </c>
      <c r="BZ381" s="382">
        <f t="shared" si="599"/>
        <v>0</v>
      </c>
      <c r="CA381" s="383">
        <f>SUM(BV381:BZ381)</f>
        <v>0</v>
      </c>
      <c r="CB381" s="143"/>
    </row>
    <row r="382" spans="1:80" ht="17.100000000000001" customHeight="1">
      <c r="C382" s="143"/>
      <c r="D382" s="143"/>
      <c r="R382" s="48"/>
      <c r="S382" s="70"/>
      <c r="T382" s="70"/>
      <c r="V382" s="70"/>
      <c r="X382" s="70"/>
      <c r="Z382" s="70"/>
      <c r="AB382" s="70"/>
      <c r="AD382" s="70"/>
      <c r="AE382" s="70"/>
      <c r="AG382" s="70"/>
      <c r="AI382" s="70"/>
      <c r="AK382" s="70"/>
      <c r="AM382" s="70"/>
      <c r="AO382" s="70"/>
      <c r="AP382" s="70"/>
      <c r="AR382" s="70"/>
      <c r="AT382" s="70"/>
      <c r="AV382" s="70"/>
      <c r="AX382" s="70"/>
      <c r="AZ382" s="70"/>
      <c r="BA382" s="70"/>
      <c r="BC382" s="70"/>
      <c r="BE382" s="70"/>
      <c r="BG382" s="70"/>
      <c r="BI382" s="70"/>
      <c r="BK382" s="70"/>
      <c r="BL382" s="70"/>
      <c r="BN382" s="70"/>
      <c r="BP382" s="70"/>
      <c r="BR382" s="70"/>
      <c r="BT382" s="70"/>
      <c r="CB382" s="46"/>
    </row>
    <row r="383" spans="1:80" ht="17.100000000000001" customHeight="1">
      <c r="R383" s="48"/>
      <c r="S383" s="70"/>
      <c r="T383" s="70"/>
      <c r="V383" s="70"/>
      <c r="X383" s="70"/>
      <c r="Z383" s="70"/>
      <c r="AB383" s="70"/>
      <c r="AD383" s="70"/>
      <c r="AE383" s="70"/>
      <c r="AG383" s="70"/>
      <c r="AI383" s="70"/>
      <c r="AK383" s="70"/>
      <c r="AM383" s="70"/>
      <c r="AO383" s="70"/>
      <c r="AP383" s="70"/>
      <c r="AR383" s="70"/>
      <c r="AT383" s="70"/>
      <c r="AV383" s="70"/>
      <c r="AX383" s="70"/>
      <c r="AZ383" s="70"/>
      <c r="BA383" s="70"/>
      <c r="BC383" s="70"/>
      <c r="BE383" s="70"/>
      <c r="BG383" s="70"/>
      <c r="BI383" s="70"/>
      <c r="BK383" s="70"/>
      <c r="BL383" s="70"/>
      <c r="BN383" s="70"/>
      <c r="BP383" s="70"/>
      <c r="BR383" s="70"/>
      <c r="BT383" s="70"/>
      <c r="CB383" s="46"/>
    </row>
    <row r="384" spans="1:80" ht="17.100000000000001" customHeight="1">
      <c r="C384" s="79"/>
      <c r="D384" s="79"/>
      <c r="E384" s="79"/>
      <c r="F384" s="79"/>
      <c r="G384" s="79"/>
      <c r="H384" s="79"/>
      <c r="I384" s="79"/>
      <c r="J384" s="79"/>
      <c r="K384" s="79"/>
      <c r="L384" s="79"/>
      <c r="M384" s="79"/>
      <c r="N384" s="79"/>
      <c r="O384" s="79"/>
      <c r="P384" s="79"/>
      <c r="Q384" s="79"/>
      <c r="S384" s="38"/>
      <c r="T384" s="38"/>
      <c r="U384" s="38"/>
      <c r="V384" s="38"/>
      <c r="W384" s="38"/>
      <c r="X384" s="266"/>
      <c r="Y384" s="38"/>
      <c r="Z384" s="38"/>
      <c r="AA384" s="38"/>
      <c r="AB384" s="38"/>
      <c r="AC384" s="38"/>
      <c r="AD384" s="38"/>
      <c r="AE384" s="38"/>
      <c r="AF384" s="38"/>
      <c r="AG384" s="38"/>
      <c r="AH384" s="38"/>
      <c r="AI384" s="266"/>
      <c r="AJ384" s="38"/>
      <c r="AK384" s="38"/>
      <c r="AL384" s="38"/>
      <c r="AM384" s="38"/>
      <c r="AN384" s="38"/>
      <c r="AO384" s="38"/>
      <c r="AP384" s="38"/>
      <c r="AQ384" s="38"/>
      <c r="AR384" s="38"/>
      <c r="AS384" s="38"/>
      <c r="AT384" s="266"/>
      <c r="AU384" s="38"/>
      <c r="AV384" s="38"/>
      <c r="AW384" s="38"/>
      <c r="AX384" s="38"/>
      <c r="AY384" s="38"/>
      <c r="AZ384" s="38"/>
      <c r="BA384" s="38"/>
      <c r="BB384" s="38"/>
      <c r="BC384" s="38"/>
      <c r="BD384" s="38"/>
      <c r="BE384" s="266"/>
      <c r="BF384" s="38"/>
      <c r="BG384" s="38"/>
      <c r="BH384" s="38"/>
      <c r="BI384" s="38"/>
      <c r="BJ384" s="38"/>
      <c r="BK384" s="38"/>
      <c r="BL384" s="38"/>
      <c r="BM384" s="38"/>
      <c r="BN384" s="38"/>
      <c r="BO384" s="38"/>
      <c r="BP384" s="266"/>
      <c r="BQ384" s="38"/>
      <c r="BR384" s="38"/>
      <c r="BS384" s="38"/>
      <c r="BT384" s="38"/>
      <c r="BU384" s="38"/>
    </row>
    <row r="385" spans="3:73" ht="17.100000000000001" customHeight="1">
      <c r="C385" s="79"/>
      <c r="D385" s="79"/>
      <c r="E385" s="79"/>
      <c r="F385" s="79"/>
      <c r="G385" s="79"/>
      <c r="H385" s="79"/>
      <c r="I385" s="79"/>
      <c r="J385" s="79"/>
      <c r="K385" s="79"/>
      <c r="L385" s="79"/>
      <c r="M385" s="79"/>
      <c r="N385" s="79"/>
      <c r="O385" s="79"/>
      <c r="P385" s="79"/>
      <c r="Q385" s="79"/>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row>
    <row r="386" spans="3:73" ht="17.100000000000001" customHeight="1">
      <c r="C386" s="79"/>
      <c r="D386" s="79"/>
      <c r="E386" s="79"/>
      <c r="F386" s="79"/>
      <c r="G386" s="79"/>
      <c r="H386" s="79"/>
      <c r="I386" s="79"/>
      <c r="J386" s="79"/>
      <c r="K386" s="79"/>
      <c r="L386" s="79"/>
      <c r="M386" s="79"/>
      <c r="N386" s="79"/>
      <c r="O386" s="79"/>
      <c r="P386" s="79"/>
      <c r="Q386" s="79"/>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row>
    <row r="387" spans="3:73" ht="17.100000000000001" customHeight="1">
      <c r="C387" s="79"/>
      <c r="D387" s="79"/>
      <c r="E387" s="79"/>
      <c r="F387" s="79"/>
      <c r="G387" s="79"/>
      <c r="H387" s="79"/>
      <c r="I387" s="79"/>
      <c r="J387" s="79"/>
      <c r="K387" s="79"/>
      <c r="L387" s="79"/>
      <c r="M387" s="79"/>
      <c r="N387" s="79"/>
      <c r="O387" s="79"/>
      <c r="P387" s="79"/>
      <c r="Q387" s="79"/>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row>
    <row r="388" spans="3:73" ht="17.100000000000001" customHeight="1">
      <c r="C388" s="79"/>
      <c r="D388" s="79"/>
      <c r="E388" s="79"/>
      <c r="F388" s="79"/>
      <c r="G388" s="79"/>
      <c r="H388" s="79"/>
      <c r="I388" s="79"/>
      <c r="J388" s="79"/>
      <c r="K388" s="79"/>
      <c r="L388" s="79"/>
      <c r="M388" s="79"/>
      <c r="N388" s="79"/>
      <c r="O388" s="79"/>
      <c r="P388" s="79"/>
      <c r="Q388" s="79"/>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row>
    <row r="389" spans="3:73" ht="17.100000000000001" customHeight="1">
      <c r="C389" s="79"/>
      <c r="D389" s="79"/>
      <c r="E389" s="79"/>
      <c r="F389" s="79"/>
      <c r="G389" s="79"/>
      <c r="H389" s="79"/>
      <c r="I389" s="79"/>
      <c r="J389" s="79"/>
      <c r="K389" s="79"/>
      <c r="L389" s="79"/>
      <c r="M389" s="79"/>
      <c r="N389" s="79"/>
      <c r="O389" s="79"/>
      <c r="P389" s="79"/>
      <c r="Q389" s="79"/>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row>
    <row r="391" spans="3:73" ht="17.100000000000001" customHeight="1">
      <c r="C391" s="15" t="s">
        <v>122</v>
      </c>
      <c r="D391" s="15"/>
      <c r="E391" s="15"/>
      <c r="F391" s="15"/>
      <c r="G391" s="15"/>
      <c r="H391" s="15"/>
      <c r="I391" s="15"/>
      <c r="J391" s="15"/>
      <c r="K391" s="15"/>
      <c r="L391" s="15"/>
      <c r="M391" s="15"/>
      <c r="N391" s="15"/>
      <c r="O391" s="15"/>
      <c r="P391" s="15"/>
      <c r="Q391" s="15"/>
      <c r="R391" s="267"/>
      <c r="S391" s="267"/>
      <c r="T391" s="267"/>
      <c r="U391" s="267"/>
      <c r="V391" s="267"/>
      <c r="W391" s="267"/>
      <c r="X391" s="267"/>
      <c r="Z391" s="267"/>
      <c r="AB391" s="267"/>
      <c r="AD391" s="267"/>
      <c r="AE391" s="267"/>
      <c r="AF391" s="267"/>
      <c r="AG391" s="267"/>
      <c r="AH391" s="267"/>
      <c r="AI391" s="267"/>
      <c r="AK391" s="267"/>
      <c r="AM391" s="267"/>
      <c r="AO391" s="267"/>
      <c r="AP391" s="267"/>
      <c r="AQ391" s="267"/>
      <c r="AR391" s="267"/>
      <c r="AS391" s="267"/>
      <c r="AT391" s="267"/>
      <c r="AV391" s="267"/>
      <c r="AX391" s="267"/>
      <c r="AZ391" s="267"/>
      <c r="BA391" s="267"/>
      <c r="BB391" s="267"/>
      <c r="BC391" s="267"/>
      <c r="BD391" s="267"/>
      <c r="BE391" s="267"/>
      <c r="BG391" s="267"/>
      <c r="BI391" s="267"/>
      <c r="BK391" s="267"/>
      <c r="BL391" s="267"/>
      <c r="BM391" s="267"/>
      <c r="BN391" s="267"/>
      <c r="BO391" s="267"/>
      <c r="BP391" s="267"/>
      <c r="BR391" s="267"/>
      <c r="BT391" s="267"/>
    </row>
    <row r="392" spans="3:73" ht="17.100000000000001" customHeight="1">
      <c r="C392" s="70" t="s">
        <v>122</v>
      </c>
      <c r="D392" s="70"/>
      <c r="E392" s="70"/>
      <c r="F392" s="70"/>
      <c r="G392" s="70"/>
      <c r="H392" s="70"/>
      <c r="I392" s="70"/>
      <c r="J392" s="70"/>
      <c r="K392" s="70"/>
      <c r="L392" s="70"/>
      <c r="M392" s="70"/>
      <c r="N392" s="70"/>
      <c r="O392" s="70"/>
      <c r="P392" s="70"/>
      <c r="Q392" s="70"/>
      <c r="R392" s="267" t="s">
        <v>122</v>
      </c>
      <c r="S392" s="267" t="s">
        <v>122</v>
      </c>
      <c r="T392" s="267"/>
      <c r="U392" s="267" t="s">
        <v>122</v>
      </c>
      <c r="V392" s="267"/>
      <c r="W392" s="267" t="s">
        <v>122</v>
      </c>
      <c r="X392" s="267"/>
      <c r="Z392" s="267"/>
      <c r="AB392" s="267"/>
      <c r="AD392" s="267" t="s">
        <v>122</v>
      </c>
      <c r="AE392" s="267"/>
      <c r="AF392" s="267" t="s">
        <v>122</v>
      </c>
      <c r="AG392" s="267"/>
      <c r="AH392" s="267" t="s">
        <v>122</v>
      </c>
      <c r="AI392" s="267"/>
      <c r="AK392" s="267"/>
      <c r="AM392" s="267"/>
      <c r="AO392" s="267" t="s">
        <v>122</v>
      </c>
      <c r="AP392" s="267"/>
      <c r="AQ392" s="267" t="s">
        <v>122</v>
      </c>
      <c r="AR392" s="267"/>
      <c r="AS392" s="267" t="s">
        <v>122</v>
      </c>
      <c r="AT392" s="267"/>
      <c r="AV392" s="267"/>
      <c r="AX392" s="267"/>
      <c r="AZ392" s="267" t="s">
        <v>122</v>
      </c>
      <c r="BA392" s="267"/>
      <c r="BB392" s="267" t="s">
        <v>122</v>
      </c>
      <c r="BC392" s="267"/>
      <c r="BD392" s="267" t="s">
        <v>122</v>
      </c>
      <c r="BE392" s="267"/>
      <c r="BG392" s="267"/>
      <c r="BI392" s="267"/>
      <c r="BK392" s="267" t="s">
        <v>122</v>
      </c>
      <c r="BL392" s="267"/>
      <c r="BM392" s="267" t="s">
        <v>122</v>
      </c>
      <c r="BN392" s="267"/>
      <c r="BO392" s="267" t="s">
        <v>122</v>
      </c>
      <c r="BP392" s="267"/>
      <c r="BR392" s="267"/>
      <c r="BT392" s="267"/>
    </row>
    <row r="393" spans="3:73" ht="17.100000000000001" customHeight="1">
      <c r="C393" s="70" t="s">
        <v>122</v>
      </c>
      <c r="D393" s="70"/>
      <c r="E393" s="70"/>
      <c r="F393" s="70"/>
      <c r="G393" s="70"/>
      <c r="H393" s="70"/>
      <c r="I393" s="70"/>
      <c r="J393" s="70"/>
      <c r="K393" s="70"/>
      <c r="L393" s="70"/>
      <c r="M393" s="70"/>
      <c r="N393" s="70"/>
      <c r="O393" s="70"/>
      <c r="P393" s="70"/>
      <c r="Q393" s="70"/>
      <c r="R393" s="267" t="s">
        <v>122</v>
      </c>
      <c r="S393" s="267" t="s">
        <v>122</v>
      </c>
      <c r="T393" s="267"/>
      <c r="U393" s="267" t="s">
        <v>122</v>
      </c>
      <c r="V393" s="267"/>
      <c r="W393" s="267" t="s">
        <v>122</v>
      </c>
      <c r="X393" s="267"/>
      <c r="Z393" s="267"/>
      <c r="AB393" s="267"/>
      <c r="AD393" s="267" t="s">
        <v>122</v>
      </c>
      <c r="AE393" s="267"/>
      <c r="AF393" s="267" t="s">
        <v>122</v>
      </c>
      <c r="AG393" s="267"/>
      <c r="AH393" s="267" t="s">
        <v>122</v>
      </c>
      <c r="AI393" s="267"/>
      <c r="AK393" s="267"/>
      <c r="AM393" s="267"/>
      <c r="AO393" s="267" t="s">
        <v>122</v>
      </c>
      <c r="AP393" s="267"/>
      <c r="AQ393" s="267" t="s">
        <v>122</v>
      </c>
      <c r="AR393" s="267"/>
      <c r="AS393" s="267" t="s">
        <v>122</v>
      </c>
      <c r="AT393" s="267"/>
      <c r="AV393" s="267"/>
      <c r="AX393" s="267"/>
      <c r="AZ393" s="267" t="s">
        <v>122</v>
      </c>
      <c r="BA393" s="267"/>
      <c r="BB393" s="267" t="s">
        <v>122</v>
      </c>
      <c r="BC393" s="267"/>
      <c r="BD393" s="267" t="s">
        <v>122</v>
      </c>
      <c r="BE393" s="267"/>
      <c r="BG393" s="267"/>
      <c r="BI393" s="267"/>
      <c r="BK393" s="267" t="s">
        <v>122</v>
      </c>
      <c r="BL393" s="267"/>
      <c r="BM393" s="267" t="s">
        <v>122</v>
      </c>
      <c r="BN393" s="267"/>
      <c r="BO393" s="267" t="s">
        <v>122</v>
      </c>
      <c r="BP393" s="267"/>
      <c r="BR393" s="267"/>
      <c r="BT393" s="267"/>
    </row>
    <row r="394" spans="3:73" ht="17.100000000000001" customHeight="1">
      <c r="C394" s="70" t="s">
        <v>122</v>
      </c>
      <c r="D394" s="70"/>
      <c r="E394" s="70"/>
      <c r="F394" s="70"/>
      <c r="G394" s="70"/>
      <c r="H394" s="70"/>
      <c r="I394" s="70"/>
      <c r="J394" s="70"/>
      <c r="K394" s="70"/>
      <c r="L394" s="70"/>
      <c r="M394" s="70"/>
      <c r="N394" s="70"/>
      <c r="O394" s="70"/>
      <c r="P394" s="70"/>
      <c r="Q394" s="70"/>
      <c r="R394" s="267"/>
      <c r="S394" s="267"/>
      <c r="T394" s="267"/>
      <c r="U394" s="267"/>
      <c r="V394" s="267"/>
      <c r="W394" s="267" t="s">
        <v>122</v>
      </c>
      <c r="X394" s="267"/>
      <c r="Z394" s="267"/>
      <c r="AB394" s="267"/>
      <c r="AD394" s="267"/>
      <c r="AE394" s="267"/>
      <c r="AF394" s="267"/>
      <c r="AG394" s="267"/>
      <c r="AH394" s="267" t="s">
        <v>122</v>
      </c>
      <c r="AI394" s="267"/>
      <c r="AK394" s="267"/>
      <c r="AM394" s="267"/>
      <c r="AO394" s="267"/>
      <c r="AP394" s="267"/>
      <c r="AQ394" s="267"/>
      <c r="AR394" s="267"/>
      <c r="AS394" s="267" t="s">
        <v>122</v>
      </c>
      <c r="AT394" s="267"/>
      <c r="AV394" s="267"/>
      <c r="AX394" s="267"/>
      <c r="AZ394" s="267"/>
      <c r="BA394" s="267"/>
      <c r="BB394" s="267"/>
      <c r="BC394" s="267"/>
      <c r="BD394" s="267" t="s">
        <v>122</v>
      </c>
      <c r="BE394" s="267"/>
      <c r="BG394" s="267"/>
      <c r="BI394" s="267"/>
      <c r="BK394" s="267"/>
      <c r="BL394" s="267"/>
      <c r="BM394" s="267"/>
      <c r="BN394" s="267"/>
      <c r="BO394" s="267" t="s">
        <v>122</v>
      </c>
      <c r="BP394" s="267"/>
      <c r="BR394" s="267"/>
      <c r="BT394" s="267"/>
    </row>
    <row r="395" spans="3:73" ht="17.100000000000001" customHeight="1">
      <c r="C395" s="70"/>
      <c r="D395" s="70"/>
      <c r="E395" s="70"/>
      <c r="F395" s="70"/>
      <c r="G395" s="70"/>
      <c r="H395" s="70"/>
      <c r="I395" s="70"/>
      <c r="J395" s="70"/>
      <c r="K395" s="70"/>
      <c r="L395" s="70"/>
      <c r="M395" s="70"/>
      <c r="N395" s="70"/>
      <c r="O395" s="70"/>
      <c r="P395" s="70"/>
      <c r="Q395" s="70"/>
      <c r="R395" s="267" t="s">
        <v>122</v>
      </c>
      <c r="S395" s="267" t="s">
        <v>122</v>
      </c>
      <c r="T395" s="267"/>
      <c r="U395" s="267" t="s">
        <v>122</v>
      </c>
      <c r="V395" s="267"/>
      <c r="W395" s="267" t="s">
        <v>122</v>
      </c>
      <c r="X395" s="267"/>
      <c r="Z395" s="267"/>
      <c r="AB395" s="267"/>
      <c r="AD395" s="267" t="s">
        <v>122</v>
      </c>
      <c r="AE395" s="267"/>
      <c r="AF395" s="267" t="s">
        <v>122</v>
      </c>
      <c r="AG395" s="267"/>
      <c r="AH395" s="267" t="s">
        <v>122</v>
      </c>
      <c r="AI395" s="267"/>
      <c r="AK395" s="267"/>
      <c r="AM395" s="267"/>
      <c r="AO395" s="267" t="s">
        <v>122</v>
      </c>
      <c r="AP395" s="267"/>
      <c r="AQ395" s="267" t="s">
        <v>122</v>
      </c>
      <c r="AR395" s="267"/>
      <c r="AS395" s="267" t="s">
        <v>122</v>
      </c>
      <c r="AT395" s="267"/>
      <c r="AV395" s="267"/>
      <c r="AX395" s="267"/>
      <c r="AZ395" s="267" t="s">
        <v>122</v>
      </c>
      <c r="BA395" s="267"/>
      <c r="BB395" s="267" t="s">
        <v>122</v>
      </c>
      <c r="BC395" s="267"/>
      <c r="BD395" s="267" t="s">
        <v>122</v>
      </c>
      <c r="BE395" s="267"/>
      <c r="BG395" s="267"/>
      <c r="BI395" s="267"/>
      <c r="BK395" s="267" t="s">
        <v>122</v>
      </c>
      <c r="BL395" s="267"/>
      <c r="BM395" s="267" t="s">
        <v>122</v>
      </c>
      <c r="BN395" s="267"/>
      <c r="BO395" s="267" t="s">
        <v>122</v>
      </c>
      <c r="BP395" s="267"/>
      <c r="BR395" s="267"/>
      <c r="BT395" s="267"/>
    </row>
  </sheetData>
  <mergeCells count="7472">
    <mergeCell ref="AZ2:BI2"/>
    <mergeCell ref="D1:R1"/>
    <mergeCell ref="S8:AC8"/>
    <mergeCell ref="S2:AB2"/>
    <mergeCell ref="C371:R371"/>
    <mergeCell ref="BF376:BG376"/>
    <mergeCell ref="BH376:BI376"/>
    <mergeCell ref="BK376:BL376"/>
    <mergeCell ref="BM376:BN376"/>
    <mergeCell ref="BO376:BP376"/>
    <mergeCell ref="BQ376:BR376"/>
    <mergeCell ref="BS376:BT376"/>
    <mergeCell ref="C376:R376"/>
    <mergeCell ref="S376:T376"/>
    <mergeCell ref="U376:V376"/>
    <mergeCell ref="W376:X376"/>
    <mergeCell ref="Y376:Z376"/>
    <mergeCell ref="AA376:AB376"/>
    <mergeCell ref="AD376:AE376"/>
    <mergeCell ref="AF376:AG376"/>
    <mergeCell ref="AH376:AI376"/>
    <mergeCell ref="AJ376:AK376"/>
    <mergeCell ref="AL376:AM376"/>
    <mergeCell ref="AO376:AP376"/>
    <mergeCell ref="AQ376:AR376"/>
    <mergeCell ref="AS376:AT376"/>
    <mergeCell ref="AU376:AV376"/>
    <mergeCell ref="AW376:AX376"/>
    <mergeCell ref="AZ376:BA376"/>
    <mergeCell ref="BB376:BC376"/>
    <mergeCell ref="BD376:BE376"/>
    <mergeCell ref="BF375:BG375"/>
    <mergeCell ref="BH375:BI375"/>
    <mergeCell ref="AL375:AM375"/>
    <mergeCell ref="AO375:AP375"/>
    <mergeCell ref="AQ375:AR375"/>
    <mergeCell ref="AS375:AT375"/>
    <mergeCell ref="AU375:AV375"/>
    <mergeCell ref="AW375:AX375"/>
    <mergeCell ref="AZ375:BA375"/>
    <mergeCell ref="BB375:BC375"/>
    <mergeCell ref="BF374:BG374"/>
    <mergeCell ref="BH374:BI374"/>
    <mergeCell ref="BK374:BL374"/>
    <mergeCell ref="BM374:BN374"/>
    <mergeCell ref="BO374:BP374"/>
    <mergeCell ref="BQ374:BR374"/>
    <mergeCell ref="BS374:BT374"/>
    <mergeCell ref="C374:R374"/>
    <mergeCell ref="S374:T374"/>
    <mergeCell ref="U374:V374"/>
    <mergeCell ref="W374:X374"/>
    <mergeCell ref="Y374:Z374"/>
    <mergeCell ref="AA374:AB374"/>
    <mergeCell ref="AD374:AE374"/>
    <mergeCell ref="AF374:AG374"/>
    <mergeCell ref="AH374:AI374"/>
    <mergeCell ref="AJ374:AK374"/>
    <mergeCell ref="AL374:AM374"/>
    <mergeCell ref="BK375:BL375"/>
    <mergeCell ref="BM375:BN375"/>
    <mergeCell ref="BO375:BP375"/>
    <mergeCell ref="BQ375:BR375"/>
    <mergeCell ref="BS375:BT375"/>
    <mergeCell ref="BH373:BI373"/>
    <mergeCell ref="BK373:BL373"/>
    <mergeCell ref="BM373:BN373"/>
    <mergeCell ref="BO373:BP373"/>
    <mergeCell ref="BQ373:BR373"/>
    <mergeCell ref="BS373:BT373"/>
    <mergeCell ref="C373:R373"/>
    <mergeCell ref="S373:T373"/>
    <mergeCell ref="U373:V373"/>
    <mergeCell ref="W373:X373"/>
    <mergeCell ref="Y373:Z373"/>
    <mergeCell ref="AA373:AB373"/>
    <mergeCell ref="AD373:AE373"/>
    <mergeCell ref="AF373:AG373"/>
    <mergeCell ref="AH373:AI373"/>
    <mergeCell ref="AJ373:AK373"/>
    <mergeCell ref="AL373:AM373"/>
    <mergeCell ref="AO373:AP373"/>
    <mergeCell ref="AQ373:AR373"/>
    <mergeCell ref="AS373:AT373"/>
    <mergeCell ref="AU373:AV373"/>
    <mergeCell ref="AW373:AX373"/>
    <mergeCell ref="AZ373:BA373"/>
    <mergeCell ref="BB373:BC373"/>
    <mergeCell ref="BD373:BE373"/>
    <mergeCell ref="BQ372:BR372"/>
    <mergeCell ref="BS372:BT372"/>
    <mergeCell ref="C372:R372"/>
    <mergeCell ref="S372:T372"/>
    <mergeCell ref="U372:V372"/>
    <mergeCell ref="W372:X372"/>
    <mergeCell ref="Y372:Z372"/>
    <mergeCell ref="AA372:AB372"/>
    <mergeCell ref="AD372:AE372"/>
    <mergeCell ref="AF372:AG372"/>
    <mergeCell ref="AH372:AI372"/>
    <mergeCell ref="AJ372:AK372"/>
    <mergeCell ref="AL372:AM372"/>
    <mergeCell ref="AO372:AP372"/>
    <mergeCell ref="AQ372:AR372"/>
    <mergeCell ref="AS372:AT372"/>
    <mergeCell ref="AU372:AV372"/>
    <mergeCell ref="AW372:AX372"/>
    <mergeCell ref="AZ372:BA372"/>
    <mergeCell ref="BB372:BC372"/>
    <mergeCell ref="BD372:BE372"/>
    <mergeCell ref="BF372:BG372"/>
    <mergeCell ref="BH372:BI372"/>
    <mergeCell ref="BK372:BL372"/>
    <mergeCell ref="BM372:BN372"/>
    <mergeCell ref="BO372:BP372"/>
    <mergeCell ref="O270:O273"/>
    <mergeCell ref="O274:O277"/>
    <mergeCell ref="O278:O281"/>
    <mergeCell ref="O217:O220"/>
    <mergeCell ref="O247:O250"/>
    <mergeCell ref="O251:O254"/>
    <mergeCell ref="O255:O258"/>
    <mergeCell ref="O259:O262"/>
    <mergeCell ref="O263:O266"/>
    <mergeCell ref="O282:O285"/>
    <mergeCell ref="O286:O289"/>
    <mergeCell ref="O109:O112"/>
    <mergeCell ref="O113:O116"/>
    <mergeCell ref="O117:O120"/>
    <mergeCell ref="O121:O124"/>
    <mergeCell ref="O125:O128"/>
    <mergeCell ref="O155:O158"/>
    <mergeCell ref="O129:R129"/>
    <mergeCell ref="O159:O162"/>
    <mergeCell ref="O163:O166"/>
    <mergeCell ref="O167:O170"/>
    <mergeCell ref="O171:O174"/>
    <mergeCell ref="O201:O204"/>
    <mergeCell ref="O205:O208"/>
    <mergeCell ref="D217:D220"/>
    <mergeCell ref="O198:R198"/>
    <mergeCell ref="O132:O135"/>
    <mergeCell ref="O136:O139"/>
    <mergeCell ref="O140:O143"/>
    <mergeCell ref="O144:O147"/>
    <mergeCell ref="O148:O151"/>
    <mergeCell ref="O178:O181"/>
    <mergeCell ref="O182:O185"/>
    <mergeCell ref="O186:O189"/>
    <mergeCell ref="O190:O193"/>
    <mergeCell ref="O194:O197"/>
    <mergeCell ref="O224:O227"/>
    <mergeCell ref="O228:O231"/>
    <mergeCell ref="O232:O235"/>
    <mergeCell ref="O236:O239"/>
    <mergeCell ref="D136:D139"/>
    <mergeCell ref="D140:D143"/>
    <mergeCell ref="D144:D147"/>
    <mergeCell ref="D148:D151"/>
    <mergeCell ref="D155:D158"/>
    <mergeCell ref="D159:D162"/>
    <mergeCell ref="D163:D166"/>
    <mergeCell ref="D167:D170"/>
    <mergeCell ref="D171:D174"/>
    <mergeCell ref="D178:D181"/>
    <mergeCell ref="D182:D185"/>
    <mergeCell ref="D186:D189"/>
    <mergeCell ref="D190:D193"/>
    <mergeCell ref="D194:D197"/>
    <mergeCell ref="D201:D204"/>
    <mergeCell ref="S217:T217"/>
    <mergeCell ref="U217:V217"/>
    <mergeCell ref="W217:X217"/>
    <mergeCell ref="Y217:Z217"/>
    <mergeCell ref="S73:T73"/>
    <mergeCell ref="U73:V73"/>
    <mergeCell ref="W73:X73"/>
    <mergeCell ref="Y73:Z73"/>
    <mergeCell ref="S98:T98"/>
    <mergeCell ref="U98:V98"/>
    <mergeCell ref="W98:X98"/>
    <mergeCell ref="Y98:Z98"/>
    <mergeCell ref="O94:O97"/>
    <mergeCell ref="O98:O101"/>
    <mergeCell ref="O102:O105"/>
    <mergeCell ref="S208:T208"/>
    <mergeCell ref="U208:V208"/>
    <mergeCell ref="W208:X208"/>
    <mergeCell ref="Y208:Z208"/>
    <mergeCell ref="S206:T206"/>
    <mergeCell ref="U206:V206"/>
    <mergeCell ref="W206:X206"/>
    <mergeCell ref="Y206:Z206"/>
    <mergeCell ref="O106:R106"/>
    <mergeCell ref="O209:O212"/>
    <mergeCell ref="O213:O216"/>
    <mergeCell ref="S216:T216"/>
    <mergeCell ref="U216:V216"/>
    <mergeCell ref="W216:X216"/>
    <mergeCell ref="Y216:Z216"/>
    <mergeCell ref="U106:V106"/>
    <mergeCell ref="W106:X106"/>
    <mergeCell ref="E26:O26"/>
    <mergeCell ref="E27:O27"/>
    <mergeCell ref="E19:R19"/>
    <mergeCell ref="E20:O20"/>
    <mergeCell ref="E21:O21"/>
    <mergeCell ref="E84:N84"/>
    <mergeCell ref="E61:N61"/>
    <mergeCell ref="E107:N107"/>
    <mergeCell ref="E130:N130"/>
    <mergeCell ref="E153:N153"/>
    <mergeCell ref="E176:N176"/>
    <mergeCell ref="E199:N199"/>
    <mergeCell ref="E222:N222"/>
    <mergeCell ref="E245:N245"/>
    <mergeCell ref="E268:N268"/>
    <mergeCell ref="O63:O66"/>
    <mergeCell ref="O67:O70"/>
    <mergeCell ref="O71:O74"/>
    <mergeCell ref="O75:O78"/>
    <mergeCell ref="O79:O82"/>
    <mergeCell ref="O86:O89"/>
    <mergeCell ref="O90:O93"/>
    <mergeCell ref="O240:O243"/>
    <mergeCell ref="O42:R42"/>
    <mergeCell ref="E49:O49"/>
    <mergeCell ref="O175:R175"/>
    <mergeCell ref="O221:R221"/>
    <mergeCell ref="E36:O36"/>
    <mergeCell ref="C35:R35"/>
    <mergeCell ref="D205:D208"/>
    <mergeCell ref="D209:D212"/>
    <mergeCell ref="D213:D216"/>
    <mergeCell ref="D63:D66"/>
    <mergeCell ref="D67:D70"/>
    <mergeCell ref="D71:D74"/>
    <mergeCell ref="D75:D78"/>
    <mergeCell ref="D79:D82"/>
    <mergeCell ref="D86:D89"/>
    <mergeCell ref="D90:D93"/>
    <mergeCell ref="D94:D97"/>
    <mergeCell ref="D98:D101"/>
    <mergeCell ref="D102:D105"/>
    <mergeCell ref="D109:D112"/>
    <mergeCell ref="D113:D116"/>
    <mergeCell ref="D117:D120"/>
    <mergeCell ref="D121:D124"/>
    <mergeCell ref="D125:D128"/>
    <mergeCell ref="D132:D135"/>
    <mergeCell ref="O290:R290"/>
    <mergeCell ref="D224:D227"/>
    <mergeCell ref="D228:D231"/>
    <mergeCell ref="D232:D235"/>
    <mergeCell ref="D236:D239"/>
    <mergeCell ref="D240:D243"/>
    <mergeCell ref="D247:D250"/>
    <mergeCell ref="D251:D254"/>
    <mergeCell ref="D255:D258"/>
    <mergeCell ref="D259:D262"/>
    <mergeCell ref="D263:D266"/>
    <mergeCell ref="D270:D273"/>
    <mergeCell ref="D274:D277"/>
    <mergeCell ref="D278:D281"/>
    <mergeCell ref="D282:D285"/>
    <mergeCell ref="D286:D289"/>
    <mergeCell ref="BD219:BE219"/>
    <mergeCell ref="BF219:BG219"/>
    <mergeCell ref="BH219:BI219"/>
    <mergeCell ref="BK219:BL219"/>
    <mergeCell ref="BM219:BN219"/>
    <mergeCell ref="BO219:BP219"/>
    <mergeCell ref="S220:T220"/>
    <mergeCell ref="U220:V220"/>
    <mergeCell ref="W220:X220"/>
    <mergeCell ref="Y220:Z220"/>
    <mergeCell ref="AA220:AB220"/>
    <mergeCell ref="AD220:AE220"/>
    <mergeCell ref="AF220:AG220"/>
    <mergeCell ref="AH220:AI220"/>
    <mergeCell ref="AJ220:AK220"/>
    <mergeCell ref="AL220:AM220"/>
    <mergeCell ref="AO220:AP220"/>
    <mergeCell ref="AQ220:AR220"/>
    <mergeCell ref="AS220:AT220"/>
    <mergeCell ref="AU220:AV220"/>
    <mergeCell ref="AZ220:BA220"/>
    <mergeCell ref="BB220:BC220"/>
    <mergeCell ref="BD220:BE220"/>
    <mergeCell ref="BF220:BG220"/>
    <mergeCell ref="BH220:BI220"/>
    <mergeCell ref="BK220:BL220"/>
    <mergeCell ref="BM220:BN220"/>
    <mergeCell ref="BO220:BP220"/>
    <mergeCell ref="AW219:AX219"/>
    <mergeCell ref="AW220:AX220"/>
    <mergeCell ref="BQ220:BR220"/>
    <mergeCell ref="BS220:BT220"/>
    <mergeCell ref="AO219:AP219"/>
    <mergeCell ref="AQ219:AR219"/>
    <mergeCell ref="AS219:AT219"/>
    <mergeCell ref="AU219:AV219"/>
    <mergeCell ref="AZ219:BA219"/>
    <mergeCell ref="E14:O14"/>
    <mergeCell ref="E15:O15"/>
    <mergeCell ref="E16:O16"/>
    <mergeCell ref="E17:O17"/>
    <mergeCell ref="E38:O38"/>
    <mergeCell ref="E39:O39"/>
    <mergeCell ref="E40:O40"/>
    <mergeCell ref="E41:O41"/>
    <mergeCell ref="C320:H320"/>
    <mergeCell ref="I320:Q320"/>
    <mergeCell ref="Y295:Z295"/>
    <mergeCell ref="AL295:AM295"/>
    <mergeCell ref="W295:X295"/>
    <mergeCell ref="S293:T293"/>
    <mergeCell ref="U293:V293"/>
    <mergeCell ref="W293:X293"/>
    <mergeCell ref="Y293:Z293"/>
    <mergeCell ref="C295:D295"/>
    <mergeCell ref="AO312:AP312"/>
    <mergeCell ref="S219:T219"/>
    <mergeCell ref="U219:V219"/>
    <mergeCell ref="W219:X219"/>
    <mergeCell ref="Y219:Z219"/>
    <mergeCell ref="AL219:AM219"/>
    <mergeCell ref="BB219:BC219"/>
    <mergeCell ref="AO381:AP381"/>
    <mergeCell ref="AQ381:AR381"/>
    <mergeCell ref="AS381:AT381"/>
    <mergeCell ref="AU381:AV381"/>
    <mergeCell ref="AO362:AP362"/>
    <mergeCell ref="AQ362:AR362"/>
    <mergeCell ref="AS362:AT362"/>
    <mergeCell ref="AU362:AV362"/>
    <mergeCell ref="AW360:AX360"/>
    <mergeCell ref="AO370:AP370"/>
    <mergeCell ref="AQ370:AR370"/>
    <mergeCell ref="AS370:AT370"/>
    <mergeCell ref="AU370:AV370"/>
    <mergeCell ref="AO379:AP379"/>
    <mergeCell ref="AQ379:AR379"/>
    <mergeCell ref="AS379:AT379"/>
    <mergeCell ref="AU379:AV379"/>
    <mergeCell ref="AO377:AP377"/>
    <mergeCell ref="AQ377:AR377"/>
    <mergeCell ref="AS377:AT377"/>
    <mergeCell ref="AU377:AV377"/>
    <mergeCell ref="AO360:AP360"/>
    <mergeCell ref="AQ360:AR360"/>
    <mergeCell ref="AS360:AT360"/>
    <mergeCell ref="AU360:AV360"/>
    <mergeCell ref="AO374:AP374"/>
    <mergeCell ref="AQ374:AR374"/>
    <mergeCell ref="AS374:AT374"/>
    <mergeCell ref="AU374:AV374"/>
    <mergeCell ref="AW374:AX374"/>
    <mergeCell ref="AW377:AX377"/>
    <mergeCell ref="AW379:AX379"/>
    <mergeCell ref="AO349:AP349"/>
    <mergeCell ref="AQ349:AR349"/>
    <mergeCell ref="AS349:AT349"/>
    <mergeCell ref="AU349:AV349"/>
    <mergeCell ref="AU345:AV345"/>
    <mergeCell ref="AW345:AX345"/>
    <mergeCell ref="AW351:AX351"/>
    <mergeCell ref="AO351:AP351"/>
    <mergeCell ref="AQ351:AR351"/>
    <mergeCell ref="AS351:AT351"/>
    <mergeCell ref="AU351:AV351"/>
    <mergeCell ref="AU338:AV338"/>
    <mergeCell ref="AO347:AP347"/>
    <mergeCell ref="AQ347:AR347"/>
    <mergeCell ref="AS347:AT347"/>
    <mergeCell ref="AU347:AV347"/>
    <mergeCell ref="AO346:AP346"/>
    <mergeCell ref="AQ346:AR346"/>
    <mergeCell ref="AS346:AT346"/>
    <mergeCell ref="AU346:AV346"/>
    <mergeCell ref="AU312:AV312"/>
    <mergeCell ref="AO316:AP316"/>
    <mergeCell ref="AQ316:AR316"/>
    <mergeCell ref="AS316:AT316"/>
    <mergeCell ref="AU316:AV316"/>
    <mergeCell ref="AO314:AP314"/>
    <mergeCell ref="AQ314:AR314"/>
    <mergeCell ref="AS314:AT314"/>
    <mergeCell ref="AU314:AV314"/>
    <mergeCell ref="AW324:AX324"/>
    <mergeCell ref="AS324:AT324"/>
    <mergeCell ref="AO334:AP334"/>
    <mergeCell ref="AQ334:AR334"/>
    <mergeCell ref="AS334:AT334"/>
    <mergeCell ref="AU334:AV334"/>
    <mergeCell ref="AW334:AX334"/>
    <mergeCell ref="AO340:AP340"/>
    <mergeCell ref="AQ340:AR340"/>
    <mergeCell ref="AS340:AT340"/>
    <mergeCell ref="AU340:AV340"/>
    <mergeCell ref="AW340:AX340"/>
    <mergeCell ref="AS331:AT331"/>
    <mergeCell ref="AQ331:AR331"/>
    <mergeCell ref="AO331:AP331"/>
    <mergeCell ref="AS224:AT224"/>
    <mergeCell ref="AU224:AV224"/>
    <mergeCell ref="AW224:AX224"/>
    <mergeCell ref="AO304:AP304"/>
    <mergeCell ref="AQ304:AR304"/>
    <mergeCell ref="AS304:AT304"/>
    <mergeCell ref="AU304:AV304"/>
    <mergeCell ref="AW304:AX304"/>
    <mergeCell ref="AO307:AP307"/>
    <mergeCell ref="AQ307:AR307"/>
    <mergeCell ref="AS307:AT307"/>
    <mergeCell ref="AU307:AV307"/>
    <mergeCell ref="AO305:AP305"/>
    <mergeCell ref="AQ305:AR305"/>
    <mergeCell ref="AS305:AT305"/>
    <mergeCell ref="AU305:AV305"/>
    <mergeCell ref="AW305:AX305"/>
    <mergeCell ref="AW307:AX307"/>
    <mergeCell ref="AO302:AP302"/>
    <mergeCell ref="AQ302:AR302"/>
    <mergeCell ref="AS302:AT302"/>
    <mergeCell ref="AU302:AV302"/>
    <mergeCell ref="AO300:AP300"/>
    <mergeCell ref="AQ300:AR300"/>
    <mergeCell ref="AS300:AT300"/>
    <mergeCell ref="AU300:AV300"/>
    <mergeCell ref="AW302:AX302"/>
    <mergeCell ref="AQ226:AR226"/>
    <mergeCell ref="AS226:AT226"/>
    <mergeCell ref="AU226:AV226"/>
    <mergeCell ref="AW226:AX226"/>
    <mergeCell ref="AO298:AP298"/>
    <mergeCell ref="BQ219:BR219"/>
    <mergeCell ref="BS219:BT219"/>
    <mergeCell ref="S218:T218"/>
    <mergeCell ref="U218:V218"/>
    <mergeCell ref="W218:X218"/>
    <mergeCell ref="Y218:Z218"/>
    <mergeCell ref="AA218:AB218"/>
    <mergeCell ref="AD218:AE218"/>
    <mergeCell ref="AF218:AG218"/>
    <mergeCell ref="AH218:AI218"/>
    <mergeCell ref="AJ218:AK218"/>
    <mergeCell ref="AL218:AM218"/>
    <mergeCell ref="AO218:AP218"/>
    <mergeCell ref="AQ218:AR218"/>
    <mergeCell ref="AS218:AT218"/>
    <mergeCell ref="AU218:AV218"/>
    <mergeCell ref="AW218:AX218"/>
    <mergeCell ref="AZ218:BA218"/>
    <mergeCell ref="BB218:BC218"/>
    <mergeCell ref="BD218:BE218"/>
    <mergeCell ref="BF218:BG218"/>
    <mergeCell ref="BH218:BI218"/>
    <mergeCell ref="BK218:BL218"/>
    <mergeCell ref="BM218:BN218"/>
    <mergeCell ref="BO218:BP218"/>
    <mergeCell ref="BQ218:BR218"/>
    <mergeCell ref="BS218:BT218"/>
    <mergeCell ref="AA219:AB219"/>
    <mergeCell ref="AD219:AE219"/>
    <mergeCell ref="AF219:AG219"/>
    <mergeCell ref="AH219:AI219"/>
    <mergeCell ref="AJ219:AK219"/>
    <mergeCell ref="BM217:BN217"/>
    <mergeCell ref="BO217:BP217"/>
    <mergeCell ref="BQ217:BR217"/>
    <mergeCell ref="BS217:BT217"/>
    <mergeCell ref="AO86:AP86"/>
    <mergeCell ref="AQ86:AR86"/>
    <mergeCell ref="AS86:AT86"/>
    <mergeCell ref="AU86:AV86"/>
    <mergeCell ref="AW212:AX212"/>
    <mergeCell ref="BO87:BP87"/>
    <mergeCell ref="BQ101:BR101"/>
    <mergeCell ref="BO103:BP103"/>
    <mergeCell ref="BQ103:BR103"/>
    <mergeCell ref="BK86:BL86"/>
    <mergeCell ref="BM86:BN86"/>
    <mergeCell ref="BO86:BP86"/>
    <mergeCell ref="BQ86:BR86"/>
    <mergeCell ref="BS216:BT216"/>
    <mergeCell ref="AW98:AX98"/>
    <mergeCell ref="AO214:AP214"/>
    <mergeCell ref="AQ214:AR214"/>
    <mergeCell ref="AS214:AT214"/>
    <mergeCell ref="AU214:AV214"/>
    <mergeCell ref="BD102:BE102"/>
    <mergeCell ref="BF102:BG102"/>
    <mergeCell ref="BH102:BI102"/>
    <mergeCell ref="BK102:BL102"/>
    <mergeCell ref="BM102:BN102"/>
    <mergeCell ref="BO102:BP102"/>
    <mergeCell ref="AO106:AP106"/>
    <mergeCell ref="AQ106:AR106"/>
    <mergeCell ref="AS106:AT106"/>
    <mergeCell ref="AA217:AB217"/>
    <mergeCell ref="AD217:AE217"/>
    <mergeCell ref="AF217:AG217"/>
    <mergeCell ref="AH217:AI217"/>
    <mergeCell ref="AJ217:AK217"/>
    <mergeCell ref="AL217:AM217"/>
    <mergeCell ref="AO217:AP217"/>
    <mergeCell ref="AQ217:AR217"/>
    <mergeCell ref="AS217:AT217"/>
    <mergeCell ref="AU217:AV217"/>
    <mergeCell ref="AW217:AX217"/>
    <mergeCell ref="AZ217:BA217"/>
    <mergeCell ref="BB217:BC217"/>
    <mergeCell ref="BD217:BE217"/>
    <mergeCell ref="BF217:BG217"/>
    <mergeCell ref="BH217:BI217"/>
    <mergeCell ref="BK217:BL217"/>
    <mergeCell ref="AZ100:BA100"/>
    <mergeCell ref="BB100:BC100"/>
    <mergeCell ref="BD100:BE100"/>
    <mergeCell ref="BF100:BG100"/>
    <mergeCell ref="BH100:BI100"/>
    <mergeCell ref="AO98:AP98"/>
    <mergeCell ref="AQ98:AR98"/>
    <mergeCell ref="AS98:AT98"/>
    <mergeCell ref="AU98:AV98"/>
    <mergeCell ref="S67:T67"/>
    <mergeCell ref="U67:V67"/>
    <mergeCell ref="W67:X67"/>
    <mergeCell ref="Y67:Z67"/>
    <mergeCell ref="AA67:AB67"/>
    <mergeCell ref="AD67:AE67"/>
    <mergeCell ref="AF67:AG67"/>
    <mergeCell ref="AH67:AI67"/>
    <mergeCell ref="AJ67:AK67"/>
    <mergeCell ref="AL67:AM67"/>
    <mergeCell ref="AZ67:BA67"/>
    <mergeCell ref="BB67:BC67"/>
    <mergeCell ref="BD67:BE67"/>
    <mergeCell ref="BF67:BG67"/>
    <mergeCell ref="BH67:BI67"/>
    <mergeCell ref="S100:T100"/>
    <mergeCell ref="U100:V100"/>
    <mergeCell ref="W100:X100"/>
    <mergeCell ref="BH83:BI83"/>
    <mergeCell ref="U88:V88"/>
    <mergeCell ref="W88:X88"/>
    <mergeCell ref="AO88:AP88"/>
    <mergeCell ref="AQ88:AR88"/>
    <mergeCell ref="AH63:AI63"/>
    <mergeCell ref="AJ63:AK63"/>
    <mergeCell ref="AL63:AM63"/>
    <mergeCell ref="Y63:Z63"/>
    <mergeCell ref="AW83:AX83"/>
    <mergeCell ref="AD74:AE74"/>
    <mergeCell ref="AF74:AG74"/>
    <mergeCell ref="AJ106:AK106"/>
    <mergeCell ref="AL106:AM106"/>
    <mergeCell ref="Y106:Z106"/>
    <mergeCell ref="AA106:AB106"/>
    <mergeCell ref="AD106:AE106"/>
    <mergeCell ref="AF106:AG106"/>
    <mergeCell ref="Y74:Z74"/>
    <mergeCell ref="AA74:AB74"/>
    <mergeCell ref="AO67:AP67"/>
    <mergeCell ref="AQ67:AR67"/>
    <mergeCell ref="AS67:AT67"/>
    <mergeCell ref="AU67:AV67"/>
    <mergeCell ref="AO83:AP83"/>
    <mergeCell ref="AQ83:AR83"/>
    <mergeCell ref="AS83:AT83"/>
    <mergeCell ref="AU83:AV83"/>
    <mergeCell ref="AD66:AE66"/>
    <mergeCell ref="AF66:AG66"/>
    <mergeCell ref="Y88:Z88"/>
    <mergeCell ref="AA88:AB88"/>
    <mergeCell ref="AD88:AE88"/>
    <mergeCell ref="AF88:AG88"/>
    <mergeCell ref="AH88:AI88"/>
    <mergeCell ref="AJ88:AK88"/>
    <mergeCell ref="AL88:AM88"/>
    <mergeCell ref="Y35:Z35"/>
    <mergeCell ref="AA35:AB35"/>
    <mergeCell ref="AD35:AE35"/>
    <mergeCell ref="U35:V35"/>
    <mergeCell ref="AL35:AM35"/>
    <mergeCell ref="AF35:AG35"/>
    <mergeCell ref="AH35:AI35"/>
    <mergeCell ref="AJ35:AK35"/>
    <mergeCell ref="AL59:AM59"/>
    <mergeCell ref="C318:H318"/>
    <mergeCell ref="AO59:AP59"/>
    <mergeCell ref="AQ59:AR59"/>
    <mergeCell ref="AS59:AT59"/>
    <mergeCell ref="AU59:AV59"/>
    <mergeCell ref="AS35:AT35"/>
    <mergeCell ref="AU35:AV35"/>
    <mergeCell ref="AU60:AV60"/>
    <mergeCell ref="AA63:AB63"/>
    <mergeCell ref="AD63:AE63"/>
    <mergeCell ref="AF63:AG63"/>
    <mergeCell ref="S63:T63"/>
    <mergeCell ref="U63:V63"/>
    <mergeCell ref="W63:X63"/>
    <mergeCell ref="U64:V64"/>
    <mergeCell ref="W64:X64"/>
    <mergeCell ref="Y64:Z64"/>
    <mergeCell ref="E43:O43"/>
    <mergeCell ref="E44:O44"/>
    <mergeCell ref="AA60:AB60"/>
    <mergeCell ref="AD60:AE60"/>
    <mergeCell ref="AF60:AG60"/>
    <mergeCell ref="AH60:AI60"/>
    <mergeCell ref="S60:T60"/>
    <mergeCell ref="U60:V60"/>
    <mergeCell ref="W60:X60"/>
    <mergeCell ref="Y60:Z60"/>
    <mergeCell ref="AH59:AI59"/>
    <mergeCell ref="AJ59:AK59"/>
    <mergeCell ref="AJ60:AK60"/>
    <mergeCell ref="AF59:AG59"/>
    <mergeCell ref="Y59:Z59"/>
    <mergeCell ref="AA59:AB59"/>
    <mergeCell ref="AD59:AE59"/>
    <mergeCell ref="S59:T59"/>
    <mergeCell ref="U59:V59"/>
    <mergeCell ref="W59:X59"/>
    <mergeCell ref="O58:R58"/>
    <mergeCell ref="E50:O50"/>
    <mergeCell ref="E51:O51"/>
    <mergeCell ref="E52:O52"/>
    <mergeCell ref="E53:O53"/>
    <mergeCell ref="E54:O54"/>
    <mergeCell ref="E55:O55"/>
    <mergeCell ref="C59:R59"/>
    <mergeCell ref="C60:R60"/>
    <mergeCell ref="E2:I2"/>
    <mergeCell ref="E3:I3"/>
    <mergeCell ref="E4:I4"/>
    <mergeCell ref="E7:I7"/>
    <mergeCell ref="E8:I8"/>
    <mergeCell ref="E5:I5"/>
    <mergeCell ref="E10:I10"/>
    <mergeCell ref="E11:O11"/>
    <mergeCell ref="E12:O12"/>
    <mergeCell ref="E13:O13"/>
    <mergeCell ref="AO63:AP63"/>
    <mergeCell ref="AQ63:AR63"/>
    <mergeCell ref="AS63:AT63"/>
    <mergeCell ref="AU63:AV63"/>
    <mergeCell ref="AO60:AP60"/>
    <mergeCell ref="AQ60:AR60"/>
    <mergeCell ref="AS60:AT60"/>
    <mergeCell ref="S35:T35"/>
    <mergeCell ref="AA34:AB34"/>
    <mergeCell ref="Y34:Z34"/>
    <mergeCell ref="W34:X34"/>
    <mergeCell ref="U34:V34"/>
    <mergeCell ref="S34:T34"/>
    <mergeCell ref="E28:O28"/>
    <mergeCell ref="E29:O29"/>
    <mergeCell ref="E30:O30"/>
    <mergeCell ref="O18:R18"/>
    <mergeCell ref="E9:I9"/>
    <mergeCell ref="AO35:AP35"/>
    <mergeCell ref="AQ35:AR35"/>
    <mergeCell ref="AQ9:AR9"/>
    <mergeCell ref="AQ10:AR10"/>
    <mergeCell ref="AS88:AT88"/>
    <mergeCell ref="AU88:AV88"/>
    <mergeCell ref="AW88:AX88"/>
    <mergeCell ref="BK83:BL83"/>
    <mergeCell ref="BM83:BN83"/>
    <mergeCell ref="BO83:BP83"/>
    <mergeCell ref="BQ216:BR216"/>
    <mergeCell ref="S106:T106"/>
    <mergeCell ref="S214:T214"/>
    <mergeCell ref="U214:V214"/>
    <mergeCell ref="W214:X214"/>
    <mergeCell ref="Y214:Z214"/>
    <mergeCell ref="AA214:AB214"/>
    <mergeCell ref="AD214:AE214"/>
    <mergeCell ref="AA73:AB73"/>
    <mergeCell ref="AD73:AE73"/>
    <mergeCell ref="AF73:AG73"/>
    <mergeCell ref="AH73:AI73"/>
    <mergeCell ref="AJ73:AK73"/>
    <mergeCell ref="AL73:AM73"/>
    <mergeCell ref="AJ76:AK76"/>
    <mergeCell ref="AL76:AM76"/>
    <mergeCell ref="AD86:AE86"/>
    <mergeCell ref="AF86:AG86"/>
    <mergeCell ref="AH86:AI86"/>
    <mergeCell ref="AJ86:AK86"/>
    <mergeCell ref="U86:V86"/>
    <mergeCell ref="W86:X86"/>
    <mergeCell ref="Y86:Z86"/>
    <mergeCell ref="AA86:AB86"/>
    <mergeCell ref="BO88:BP88"/>
    <mergeCell ref="BQ88:BR88"/>
    <mergeCell ref="AU106:AV106"/>
    <mergeCell ref="AW106:AX106"/>
    <mergeCell ref="AZ98:BA98"/>
    <mergeCell ref="BB98:BC98"/>
    <mergeCell ref="AW86:AX86"/>
    <mergeCell ref="AQ102:AR102"/>
    <mergeCell ref="AL216:AM216"/>
    <mergeCell ref="AO216:AP216"/>
    <mergeCell ref="AQ216:AR216"/>
    <mergeCell ref="AS216:AT216"/>
    <mergeCell ref="AU216:AV216"/>
    <mergeCell ref="AW216:AX216"/>
    <mergeCell ref="AZ216:BA216"/>
    <mergeCell ref="BB216:BC216"/>
    <mergeCell ref="BH215:BI215"/>
    <mergeCell ref="BK215:BL215"/>
    <mergeCell ref="BM215:BN215"/>
    <mergeCell ref="BB215:BC215"/>
    <mergeCell ref="AS212:AT212"/>
    <mergeCell ref="AU212:AV212"/>
    <mergeCell ref="AZ212:BA212"/>
    <mergeCell ref="BB212:BC212"/>
    <mergeCell ref="BD212:BE212"/>
    <mergeCell ref="BF212:BG212"/>
    <mergeCell ref="BH212:BI212"/>
    <mergeCell ref="BK212:BL212"/>
    <mergeCell ref="BM212:BN212"/>
    <mergeCell ref="AU204:AV204"/>
    <mergeCell ref="AZ204:BA204"/>
    <mergeCell ref="BB204:BC204"/>
    <mergeCell ref="AZ203:BA203"/>
    <mergeCell ref="BB203:BC203"/>
    <mergeCell ref="BO215:BP215"/>
    <mergeCell ref="BD216:BE216"/>
    <mergeCell ref="BF216:BG216"/>
    <mergeCell ref="BH216:BI216"/>
    <mergeCell ref="BK216:BL216"/>
    <mergeCell ref="BM216:BN216"/>
    <mergeCell ref="BO216:BP216"/>
    <mergeCell ref="E22:O22"/>
    <mergeCell ref="E23:O23"/>
    <mergeCell ref="E24:O24"/>
    <mergeCell ref="E25:O25"/>
    <mergeCell ref="E32:O32"/>
    <mergeCell ref="E33:O33"/>
    <mergeCell ref="E45:O45"/>
    <mergeCell ref="E46:O46"/>
    <mergeCell ref="E47:O47"/>
    <mergeCell ref="E48:O48"/>
    <mergeCell ref="E31:O31"/>
    <mergeCell ref="W35:X35"/>
    <mergeCell ref="E37:O37"/>
    <mergeCell ref="O34:R34"/>
    <mergeCell ref="S93:T93"/>
    <mergeCell ref="S74:T74"/>
    <mergeCell ref="U74:V74"/>
    <mergeCell ref="W74:X74"/>
    <mergeCell ref="S69:T69"/>
    <mergeCell ref="U69:V69"/>
    <mergeCell ref="W69:X69"/>
    <mergeCell ref="S71:T71"/>
    <mergeCell ref="U71:V71"/>
    <mergeCell ref="W71:X71"/>
    <mergeCell ref="S78:T78"/>
    <mergeCell ref="U78:V78"/>
    <mergeCell ref="W78:X78"/>
    <mergeCell ref="S86:T86"/>
    <mergeCell ref="O83:R83"/>
    <mergeCell ref="S83:T83"/>
    <mergeCell ref="U83:V83"/>
    <mergeCell ref="W83:X83"/>
    <mergeCell ref="AZ214:BA214"/>
    <mergeCell ref="S215:T215"/>
    <mergeCell ref="U215:V215"/>
    <mergeCell ref="W215:X215"/>
    <mergeCell ref="Y215:Z215"/>
    <mergeCell ref="AA215:AB215"/>
    <mergeCell ref="AD215:AE215"/>
    <mergeCell ref="AF215:AG215"/>
    <mergeCell ref="AH215:AI215"/>
    <mergeCell ref="AJ215:AK215"/>
    <mergeCell ref="AL215:AM215"/>
    <mergeCell ref="AO215:AP215"/>
    <mergeCell ref="AQ215:AR215"/>
    <mergeCell ref="AS215:AT215"/>
    <mergeCell ref="AU215:AV215"/>
    <mergeCell ref="AZ215:BA215"/>
    <mergeCell ref="AF214:AG214"/>
    <mergeCell ref="AH214:AI214"/>
    <mergeCell ref="AJ214:AK214"/>
    <mergeCell ref="AL214:AM214"/>
    <mergeCell ref="AH212:AI212"/>
    <mergeCell ref="AJ212:AK212"/>
    <mergeCell ref="AL212:AM212"/>
    <mergeCell ref="AO212:AP212"/>
    <mergeCell ref="AQ212:AR212"/>
    <mergeCell ref="BS215:BT215"/>
    <mergeCell ref="AA295:AB295"/>
    <mergeCell ref="AD295:AE295"/>
    <mergeCell ref="AL293:AM293"/>
    <mergeCell ref="C294:D294"/>
    <mergeCell ref="E294:R294"/>
    <mergeCell ref="AA293:AB293"/>
    <mergeCell ref="AD293:AE293"/>
    <mergeCell ref="AF295:AG295"/>
    <mergeCell ref="AH295:AI295"/>
    <mergeCell ref="AJ295:AK295"/>
    <mergeCell ref="AO213:AP213"/>
    <mergeCell ref="AQ213:AR213"/>
    <mergeCell ref="AS213:AT213"/>
    <mergeCell ref="AU213:AV213"/>
    <mergeCell ref="AZ213:BA213"/>
    <mergeCell ref="BB213:BC213"/>
    <mergeCell ref="BD213:BE213"/>
    <mergeCell ref="BF213:BG213"/>
    <mergeCell ref="BH213:BI213"/>
    <mergeCell ref="BK213:BL213"/>
    <mergeCell ref="BM213:BN213"/>
    <mergeCell ref="BO213:BP213"/>
    <mergeCell ref="BQ213:BR213"/>
    <mergeCell ref="BS213:BT213"/>
    <mergeCell ref="AH293:AI293"/>
    <mergeCell ref="AD213:AE213"/>
    <mergeCell ref="AF213:AG213"/>
    <mergeCell ref="AH213:AI213"/>
    <mergeCell ref="AJ213:AK213"/>
    <mergeCell ref="AL213:AM213"/>
    <mergeCell ref="AW293:AX293"/>
    <mergeCell ref="O304:R304"/>
    <mergeCell ref="S304:T304"/>
    <mergeCell ref="U304:V304"/>
    <mergeCell ref="C299:D299"/>
    <mergeCell ref="E299:R299"/>
    <mergeCell ref="C298:D298"/>
    <mergeCell ref="E298:R298"/>
    <mergeCell ref="C296:D296"/>
    <mergeCell ref="E296:R296"/>
    <mergeCell ref="C297:D297"/>
    <mergeCell ref="E297:R297"/>
    <mergeCell ref="BQ215:BR215"/>
    <mergeCell ref="AW295:AX295"/>
    <mergeCell ref="S224:T224"/>
    <mergeCell ref="U224:V224"/>
    <mergeCell ref="W224:X224"/>
    <mergeCell ref="Y224:Z224"/>
    <mergeCell ref="AA224:AB224"/>
    <mergeCell ref="AD224:AE224"/>
    <mergeCell ref="AF224:AG224"/>
    <mergeCell ref="AH224:AI224"/>
    <mergeCell ref="AJ224:AK224"/>
    <mergeCell ref="AL224:AM224"/>
    <mergeCell ref="AO224:AP224"/>
    <mergeCell ref="AQ224:AR224"/>
    <mergeCell ref="BD215:BE215"/>
    <mergeCell ref="BF215:BG215"/>
    <mergeCell ref="AA216:AB216"/>
    <mergeCell ref="AD216:AE216"/>
    <mergeCell ref="AF216:AG216"/>
    <mergeCell ref="AH216:AI216"/>
    <mergeCell ref="AJ216:AK216"/>
    <mergeCell ref="A300:A301"/>
    <mergeCell ref="C300:D300"/>
    <mergeCell ref="E295:R295"/>
    <mergeCell ref="S295:T295"/>
    <mergeCell ref="U295:V295"/>
    <mergeCell ref="AF302:AG302"/>
    <mergeCell ref="AH302:AI302"/>
    <mergeCell ref="AJ302:AK302"/>
    <mergeCell ref="AL302:AM302"/>
    <mergeCell ref="W302:X302"/>
    <mergeCell ref="Y302:Z302"/>
    <mergeCell ref="AA302:AB302"/>
    <mergeCell ref="AD302:AE302"/>
    <mergeCell ref="C302:D302"/>
    <mergeCell ref="E302:R302"/>
    <mergeCell ref="S302:T302"/>
    <mergeCell ref="U302:V302"/>
    <mergeCell ref="AJ300:AK300"/>
    <mergeCell ref="AL300:AM300"/>
    <mergeCell ref="C301:D301"/>
    <mergeCell ref="E301:R301"/>
    <mergeCell ref="AA300:AB300"/>
    <mergeCell ref="AD300:AE300"/>
    <mergeCell ref="AF300:AG300"/>
    <mergeCell ref="AH300:AI300"/>
    <mergeCell ref="S300:T300"/>
    <mergeCell ref="U300:V300"/>
    <mergeCell ref="W300:X300"/>
    <mergeCell ref="Y300:Z300"/>
    <mergeCell ref="AJ296:AK296"/>
    <mergeCell ref="AL296:AM296"/>
    <mergeCell ref="C327:O327"/>
    <mergeCell ref="Y316:Z316"/>
    <mergeCell ref="AA316:AB316"/>
    <mergeCell ref="AD316:AE316"/>
    <mergeCell ref="I316:Q316"/>
    <mergeCell ref="S316:T316"/>
    <mergeCell ref="U316:V316"/>
    <mergeCell ref="W316:X316"/>
    <mergeCell ref="I318:Q318"/>
    <mergeCell ref="AJ316:AK316"/>
    <mergeCell ref="AL314:AM314"/>
    <mergeCell ref="C315:R315"/>
    <mergeCell ref="AH314:AI314"/>
    <mergeCell ref="AJ314:AK314"/>
    <mergeCell ref="AD314:AE314"/>
    <mergeCell ref="AF314:AG314"/>
    <mergeCell ref="AL316:AM316"/>
    <mergeCell ref="AF316:AG316"/>
    <mergeCell ref="C316:H316"/>
    <mergeCell ref="AH316:AI316"/>
    <mergeCell ref="C322:H322"/>
    <mergeCell ref="I322:Q322"/>
    <mergeCell ref="Y320:Z320"/>
    <mergeCell ref="Y322:Z322"/>
    <mergeCell ref="Y324:Z324"/>
    <mergeCell ref="W320:X320"/>
    <mergeCell ref="W322:X322"/>
    <mergeCell ref="W324:X324"/>
    <mergeCell ref="Y318:Z318"/>
    <mergeCell ref="C313:R313"/>
    <mergeCell ref="S314:T314"/>
    <mergeCell ref="U314:V314"/>
    <mergeCell ref="W314:X314"/>
    <mergeCell ref="Y314:Z314"/>
    <mergeCell ref="AA314:AB314"/>
    <mergeCell ref="C314:R314"/>
    <mergeCell ref="AD312:AE312"/>
    <mergeCell ref="AL334:AM334"/>
    <mergeCell ref="AF307:AG307"/>
    <mergeCell ref="AH307:AI307"/>
    <mergeCell ref="C307:D307"/>
    <mergeCell ref="E307:R307"/>
    <mergeCell ref="S307:T307"/>
    <mergeCell ref="U307:V307"/>
    <mergeCell ref="AJ307:AK307"/>
    <mergeCell ref="AL307:AM307"/>
    <mergeCell ref="W307:X307"/>
    <mergeCell ref="Y307:Z307"/>
    <mergeCell ref="Y333:Z333"/>
    <mergeCell ref="AA333:AB333"/>
    <mergeCell ref="AD333:AE333"/>
    <mergeCell ref="C332:P332"/>
    <mergeCell ref="C333:P333"/>
    <mergeCell ref="S333:T333"/>
    <mergeCell ref="U333:V333"/>
    <mergeCell ref="AF334:AG334"/>
    <mergeCell ref="AH334:AI334"/>
    <mergeCell ref="AJ334:AK334"/>
    <mergeCell ref="AL326:AM326"/>
    <mergeCell ref="AJ326:AK326"/>
    <mergeCell ref="AD311:AE311"/>
    <mergeCell ref="C306:D306"/>
    <mergeCell ref="E306:R306"/>
    <mergeCell ref="AA305:AB305"/>
    <mergeCell ref="AD305:AE305"/>
    <mergeCell ref="AF305:AG305"/>
    <mergeCell ref="AH305:AI305"/>
    <mergeCell ref="S305:T305"/>
    <mergeCell ref="U305:V305"/>
    <mergeCell ref="W305:X305"/>
    <mergeCell ref="Y305:Z305"/>
    <mergeCell ref="E328:O328"/>
    <mergeCell ref="E329:O329"/>
    <mergeCell ref="O331:R331"/>
    <mergeCell ref="AF312:AG312"/>
    <mergeCell ref="AH312:AI312"/>
    <mergeCell ref="S312:T312"/>
    <mergeCell ref="U312:V312"/>
    <mergeCell ref="W312:X312"/>
    <mergeCell ref="Y312:Z312"/>
    <mergeCell ref="S326:T326"/>
    <mergeCell ref="U326:V326"/>
    <mergeCell ref="AH326:AI326"/>
    <mergeCell ref="AF326:AG326"/>
    <mergeCell ref="AD326:AE326"/>
    <mergeCell ref="AA326:AB326"/>
    <mergeCell ref="C311:D311"/>
    <mergeCell ref="E311:R311"/>
    <mergeCell ref="S311:T311"/>
    <mergeCell ref="U311:V311"/>
    <mergeCell ref="W311:X311"/>
    <mergeCell ref="Y311:Z311"/>
    <mergeCell ref="AA311:AB311"/>
    <mergeCell ref="AJ341:AK341"/>
    <mergeCell ref="AF346:AG346"/>
    <mergeCell ref="AH346:AI346"/>
    <mergeCell ref="AA346:AB346"/>
    <mergeCell ref="AD346:AE346"/>
    <mergeCell ref="D346:R346"/>
    <mergeCell ref="S346:T346"/>
    <mergeCell ref="AF338:AG338"/>
    <mergeCell ref="AH338:AI338"/>
    <mergeCell ref="AJ338:AK338"/>
    <mergeCell ref="AL338:AM338"/>
    <mergeCell ref="AJ336:AK336"/>
    <mergeCell ref="AL336:AM336"/>
    <mergeCell ref="AF336:AG336"/>
    <mergeCell ref="AH336:AI336"/>
    <mergeCell ref="C337:R337"/>
    <mergeCell ref="D338:R338"/>
    <mergeCell ref="S338:T338"/>
    <mergeCell ref="U338:V338"/>
    <mergeCell ref="W338:X338"/>
    <mergeCell ref="Y338:Z338"/>
    <mergeCell ref="AA338:AB338"/>
    <mergeCell ref="AD338:AE338"/>
    <mergeCell ref="S336:T336"/>
    <mergeCell ref="U336:V336"/>
    <mergeCell ref="W336:X336"/>
    <mergeCell ref="Y336:Z336"/>
    <mergeCell ref="AA336:AB336"/>
    <mergeCell ref="AD336:AE336"/>
    <mergeCell ref="AF339:AG339"/>
    <mergeCell ref="AH339:AI339"/>
    <mergeCell ref="AJ339:AK339"/>
    <mergeCell ref="AF347:AG347"/>
    <mergeCell ref="AH347:AI347"/>
    <mergeCell ref="AF349:AG349"/>
    <mergeCell ref="AH349:AI349"/>
    <mergeCell ref="S347:T347"/>
    <mergeCell ref="U347:V347"/>
    <mergeCell ref="W347:X347"/>
    <mergeCell ref="Y347:Z347"/>
    <mergeCell ref="AL349:AM349"/>
    <mergeCell ref="D342:R342"/>
    <mergeCell ref="S342:T342"/>
    <mergeCell ref="U342:V342"/>
    <mergeCell ref="W342:X342"/>
    <mergeCell ref="Y342:Z342"/>
    <mergeCell ref="AA342:AB342"/>
    <mergeCell ref="AD342:AE342"/>
    <mergeCell ref="AF342:AG342"/>
    <mergeCell ref="AH342:AI342"/>
    <mergeCell ref="AJ342:AK342"/>
    <mergeCell ref="AL342:AM342"/>
    <mergeCell ref="D344:R344"/>
    <mergeCell ref="S344:T344"/>
    <mergeCell ref="U344:V344"/>
    <mergeCell ref="AJ349:AK349"/>
    <mergeCell ref="C380:R380"/>
    <mergeCell ref="Y379:Z379"/>
    <mergeCell ref="AA379:AB379"/>
    <mergeCell ref="AD379:AE379"/>
    <mergeCell ref="C378:R378"/>
    <mergeCell ref="S379:T379"/>
    <mergeCell ref="U379:V379"/>
    <mergeCell ref="W379:X379"/>
    <mergeCell ref="AL377:AM377"/>
    <mergeCell ref="AH370:AI370"/>
    <mergeCell ref="AJ370:AK370"/>
    <mergeCell ref="AL370:AM370"/>
    <mergeCell ref="S377:T377"/>
    <mergeCell ref="U377:V377"/>
    <mergeCell ref="W377:X377"/>
    <mergeCell ref="Y377:Z377"/>
    <mergeCell ref="AA377:AB377"/>
    <mergeCell ref="AH377:AI377"/>
    <mergeCell ref="AF370:AG370"/>
    <mergeCell ref="S370:T370"/>
    <mergeCell ref="U370:V370"/>
    <mergeCell ref="W370:X370"/>
    <mergeCell ref="C375:R375"/>
    <mergeCell ref="S375:T375"/>
    <mergeCell ref="U375:V375"/>
    <mergeCell ref="W375:X375"/>
    <mergeCell ref="Y375:Z375"/>
    <mergeCell ref="AA375:AB375"/>
    <mergeCell ref="AD375:AE375"/>
    <mergeCell ref="AF375:AG375"/>
    <mergeCell ref="AH375:AI375"/>
    <mergeCell ref="AJ375:AK375"/>
    <mergeCell ref="AY9:AY10"/>
    <mergeCell ref="BJ9:BJ10"/>
    <mergeCell ref="AJ381:AK381"/>
    <mergeCell ref="AL381:AM381"/>
    <mergeCell ref="AH379:AI379"/>
    <mergeCell ref="AJ379:AK379"/>
    <mergeCell ref="AL379:AM379"/>
    <mergeCell ref="AH381:AI381"/>
    <mergeCell ref="AJ377:AK377"/>
    <mergeCell ref="AF379:AG379"/>
    <mergeCell ref="AF377:AG377"/>
    <mergeCell ref="AA381:AB381"/>
    <mergeCell ref="AD381:AE381"/>
    <mergeCell ref="AF381:AG381"/>
    <mergeCell ref="S381:T381"/>
    <mergeCell ref="U381:V381"/>
    <mergeCell ref="W381:X381"/>
    <mergeCell ref="Y381:Z381"/>
    <mergeCell ref="AD377:AE377"/>
    <mergeCell ref="S340:T340"/>
    <mergeCell ref="U340:V340"/>
    <mergeCell ref="W340:X340"/>
    <mergeCell ref="Y340:Z340"/>
    <mergeCell ref="AA340:AB340"/>
    <mergeCell ref="AD340:AE340"/>
    <mergeCell ref="AF340:AG340"/>
    <mergeCell ref="AH340:AI340"/>
    <mergeCell ref="AJ340:AK340"/>
    <mergeCell ref="AL340:AM340"/>
    <mergeCell ref="S341:T341"/>
    <mergeCell ref="U341:V341"/>
    <mergeCell ref="AF351:AG351"/>
    <mergeCell ref="AH351:AI351"/>
    <mergeCell ref="AF360:AG360"/>
    <mergeCell ref="AH360:AI360"/>
    <mergeCell ref="S351:T351"/>
    <mergeCell ref="U351:V351"/>
    <mergeCell ref="W351:X351"/>
    <mergeCell ref="Y351:Z351"/>
    <mergeCell ref="AA351:AB351"/>
    <mergeCell ref="AD351:AE351"/>
    <mergeCell ref="D345:R345"/>
    <mergeCell ref="S345:T345"/>
    <mergeCell ref="U345:V345"/>
    <mergeCell ref="O358:R358"/>
    <mergeCell ref="S358:T358"/>
    <mergeCell ref="U358:V358"/>
    <mergeCell ref="W358:X358"/>
    <mergeCell ref="Y358:Z358"/>
    <mergeCell ref="AA358:AB358"/>
    <mergeCell ref="AD353:AE353"/>
    <mergeCell ref="AF353:AG353"/>
    <mergeCell ref="AH353:AI353"/>
    <mergeCell ref="C358:N358"/>
    <mergeCell ref="U346:V346"/>
    <mergeCell ref="W346:X346"/>
    <mergeCell ref="Y346:Z346"/>
    <mergeCell ref="C348:R348"/>
    <mergeCell ref="D349:R349"/>
    <mergeCell ref="S349:T349"/>
    <mergeCell ref="U349:V349"/>
    <mergeCell ref="W349:X349"/>
    <mergeCell ref="Y349:Z349"/>
    <mergeCell ref="AA356:AB356"/>
    <mergeCell ref="AN9:AN10"/>
    <mergeCell ref="AH362:AI362"/>
    <mergeCell ref="AJ362:AK362"/>
    <mergeCell ref="AL362:AM362"/>
    <mergeCell ref="S362:T362"/>
    <mergeCell ref="U362:V362"/>
    <mergeCell ref="W362:X362"/>
    <mergeCell ref="S213:T213"/>
    <mergeCell ref="AZ63:BA63"/>
    <mergeCell ref="BB63:BC63"/>
    <mergeCell ref="BD63:BE63"/>
    <mergeCell ref="BF63:BG63"/>
    <mergeCell ref="AZ60:BA60"/>
    <mergeCell ref="BB60:BC60"/>
    <mergeCell ref="BD60:BE60"/>
    <mergeCell ref="BF60:BG60"/>
    <mergeCell ref="AZ59:BA59"/>
    <mergeCell ref="BB59:BC59"/>
    <mergeCell ref="BD59:BE59"/>
    <mergeCell ref="BF59:BG59"/>
    <mergeCell ref="S211:T211"/>
    <mergeCell ref="U211:V211"/>
    <mergeCell ref="W211:X211"/>
    <mergeCell ref="Y211:Z211"/>
    <mergeCell ref="AA211:AB211"/>
    <mergeCell ref="AD211:AE211"/>
    <mergeCell ref="AF211:AG211"/>
    <mergeCell ref="AH211:AI211"/>
    <mergeCell ref="AJ211:AK211"/>
    <mergeCell ref="AL211:AM211"/>
    <mergeCell ref="AO211:AP211"/>
    <mergeCell ref="AQ211:AR211"/>
    <mergeCell ref="Y370:Z370"/>
    <mergeCell ref="AA370:AB370"/>
    <mergeCell ref="AD370:AE370"/>
    <mergeCell ref="Y362:Z362"/>
    <mergeCell ref="AA362:AB362"/>
    <mergeCell ref="AF362:AG362"/>
    <mergeCell ref="AD362:AE362"/>
    <mergeCell ref="BD35:BE35"/>
    <mergeCell ref="BF35:BG35"/>
    <mergeCell ref="AJ351:AK351"/>
    <mergeCell ref="AL351:AM351"/>
    <mergeCell ref="AJ347:AK347"/>
    <mergeCell ref="AL347:AM347"/>
    <mergeCell ref="AL335:AM335"/>
    <mergeCell ref="AJ312:AK312"/>
    <mergeCell ref="AL312:AM312"/>
    <mergeCell ref="AL83:AM83"/>
    <mergeCell ref="AL86:AM86"/>
    <mergeCell ref="AL60:AM60"/>
    <mergeCell ref="AS211:AT211"/>
    <mergeCell ref="AU211:AV211"/>
    <mergeCell ref="AZ211:BA211"/>
    <mergeCell ref="BB211:BC211"/>
    <mergeCell ref="AJ360:AK360"/>
    <mergeCell ref="AL360:AM360"/>
    <mergeCell ref="AJ346:AK346"/>
    <mergeCell ref="AL346:AM346"/>
    <mergeCell ref="Y341:Z341"/>
    <mergeCell ref="AA341:AB341"/>
    <mergeCell ref="AD341:AE341"/>
    <mergeCell ref="AF341:AG341"/>
    <mergeCell ref="AH341:AI341"/>
    <mergeCell ref="BO212:BP212"/>
    <mergeCell ref="BQ212:BR212"/>
    <mergeCell ref="BS212:BT212"/>
    <mergeCell ref="BF211:BG211"/>
    <mergeCell ref="BH211:BI211"/>
    <mergeCell ref="BK211:BL211"/>
    <mergeCell ref="BM211:BN211"/>
    <mergeCell ref="BO211:BP211"/>
    <mergeCell ref="BQ211:BR211"/>
    <mergeCell ref="BS211:BT211"/>
    <mergeCell ref="S210:T210"/>
    <mergeCell ref="U210:V210"/>
    <mergeCell ref="W210:X210"/>
    <mergeCell ref="Y210:Z210"/>
    <mergeCell ref="AA210:AB210"/>
    <mergeCell ref="AD210:AE210"/>
    <mergeCell ref="AF210:AG210"/>
    <mergeCell ref="AH210:AI210"/>
    <mergeCell ref="AJ210:AK210"/>
    <mergeCell ref="AL210:AM210"/>
    <mergeCell ref="AO210:AP210"/>
    <mergeCell ref="AQ210:AR210"/>
    <mergeCell ref="AS210:AT210"/>
    <mergeCell ref="AU210:AV210"/>
    <mergeCell ref="AZ210:BA210"/>
    <mergeCell ref="BB210:BC210"/>
    <mergeCell ref="BD210:BE210"/>
    <mergeCell ref="BF210:BG210"/>
    <mergeCell ref="BH210:BI210"/>
    <mergeCell ref="BK210:BL210"/>
    <mergeCell ref="BM210:BN210"/>
    <mergeCell ref="BO210:BP210"/>
    <mergeCell ref="BQ210:BR210"/>
    <mergeCell ref="BS210:BT210"/>
    <mergeCell ref="AA208:AB208"/>
    <mergeCell ref="AD208:AE208"/>
    <mergeCell ref="AO208:AP208"/>
    <mergeCell ref="AQ208:AR208"/>
    <mergeCell ref="AS208:AT208"/>
    <mergeCell ref="AU208:AV208"/>
    <mergeCell ref="AZ208:BA208"/>
    <mergeCell ref="BB208:BC208"/>
    <mergeCell ref="BD208:BE208"/>
    <mergeCell ref="BF208:BG208"/>
    <mergeCell ref="BH208:BI208"/>
    <mergeCell ref="AZ209:BA209"/>
    <mergeCell ref="BB209:BC209"/>
    <mergeCell ref="BD209:BE209"/>
    <mergeCell ref="BF209:BG209"/>
    <mergeCell ref="BH209:BI209"/>
    <mergeCell ref="BK209:BL209"/>
    <mergeCell ref="AJ208:AK208"/>
    <mergeCell ref="AL208:AM208"/>
    <mergeCell ref="BK208:BL208"/>
    <mergeCell ref="AO209:AP209"/>
    <mergeCell ref="AQ209:AR209"/>
    <mergeCell ref="AS209:AT209"/>
    <mergeCell ref="AU209:AV209"/>
    <mergeCell ref="AF208:AG208"/>
    <mergeCell ref="AH208:AI208"/>
    <mergeCell ref="AW209:AX209"/>
    <mergeCell ref="AW210:AX210"/>
    <mergeCell ref="AW208:AX208"/>
    <mergeCell ref="BH351:BI351"/>
    <mergeCell ref="BH360:BI360"/>
    <mergeCell ref="BH312:BI312"/>
    <mergeCell ref="AZ295:BA295"/>
    <mergeCell ref="BB295:BC295"/>
    <mergeCell ref="BD295:BE295"/>
    <mergeCell ref="BF295:BG295"/>
    <mergeCell ref="AZ299:BA299"/>
    <mergeCell ref="BB299:BC299"/>
    <mergeCell ref="BD299:BE299"/>
    <mergeCell ref="BF299:BG299"/>
    <mergeCell ref="AZ297:BA297"/>
    <mergeCell ref="BB297:BC297"/>
    <mergeCell ref="BD297:BE297"/>
    <mergeCell ref="BF297:BG297"/>
    <mergeCell ref="AZ298:BA298"/>
    <mergeCell ref="BB298:BC298"/>
    <mergeCell ref="BD298:BE298"/>
    <mergeCell ref="BF298:BG298"/>
    <mergeCell ref="AZ302:BA302"/>
    <mergeCell ref="BB302:BC302"/>
    <mergeCell ref="BD302:BE302"/>
    <mergeCell ref="BF302:BG302"/>
    <mergeCell ref="AZ300:BA300"/>
    <mergeCell ref="BB300:BC300"/>
    <mergeCell ref="BD300:BE300"/>
    <mergeCell ref="BF300:BG300"/>
    <mergeCell ref="BH300:BI300"/>
    <mergeCell ref="BH302:BI302"/>
    <mergeCell ref="AZ349:BA349"/>
    <mergeCell ref="BB349:BC349"/>
    <mergeCell ref="BD349:BE349"/>
    <mergeCell ref="BF349:BG349"/>
    <mergeCell ref="BD360:BE360"/>
    <mergeCell ref="BF360:BG360"/>
    <mergeCell ref="AZ351:BA351"/>
    <mergeCell ref="BB351:BC351"/>
    <mergeCell ref="BD351:BE351"/>
    <mergeCell ref="BF351:BG351"/>
    <mergeCell ref="BD347:BE347"/>
    <mergeCell ref="BF347:BG347"/>
    <mergeCell ref="AZ346:BA346"/>
    <mergeCell ref="BB346:BC346"/>
    <mergeCell ref="BD346:BE346"/>
    <mergeCell ref="BF346:BG346"/>
    <mergeCell ref="AZ315:BA315"/>
    <mergeCell ref="BB315:BC315"/>
    <mergeCell ref="BD315:BE315"/>
    <mergeCell ref="BF315:BG315"/>
    <mergeCell ref="AZ360:BA360"/>
    <mergeCell ref="BB360:BC360"/>
    <mergeCell ref="AZ342:BA342"/>
    <mergeCell ref="BB342:BC342"/>
    <mergeCell ref="BD342:BE342"/>
    <mergeCell ref="BF342:BG342"/>
    <mergeCell ref="AZ345:BA345"/>
    <mergeCell ref="BB345:BC345"/>
    <mergeCell ref="BD345:BE345"/>
    <mergeCell ref="BF345:BG345"/>
    <mergeCell ref="BD318:BE318"/>
    <mergeCell ref="BD320:BE320"/>
    <mergeCell ref="BF318:BG318"/>
    <mergeCell ref="BF320:BG320"/>
    <mergeCell ref="BB357:BC357"/>
    <mergeCell ref="BH305:BI305"/>
    <mergeCell ref="BB316:BC316"/>
    <mergeCell ref="AZ334:BA334"/>
    <mergeCell ref="BB334:BC334"/>
    <mergeCell ref="BD334:BE334"/>
    <mergeCell ref="BF334:BG334"/>
    <mergeCell ref="BD339:BE339"/>
    <mergeCell ref="BF339:BG339"/>
    <mergeCell ref="AZ340:BA340"/>
    <mergeCell ref="BB340:BC340"/>
    <mergeCell ref="BD340:BE340"/>
    <mergeCell ref="BB307:BC307"/>
    <mergeCell ref="BD307:BE307"/>
    <mergeCell ref="BF307:BG307"/>
    <mergeCell ref="BF333:BG333"/>
    <mergeCell ref="BF331:BG331"/>
    <mergeCell ref="BD331:BE331"/>
    <mergeCell ref="BD316:BE316"/>
    <mergeCell ref="BH315:BI315"/>
    <mergeCell ref="BF313:BG313"/>
    <mergeCell ref="BH313:BI313"/>
    <mergeCell ref="BF326:BG326"/>
    <mergeCell ref="BD326:BE326"/>
    <mergeCell ref="BB326:BC326"/>
    <mergeCell ref="AZ326:BA326"/>
    <mergeCell ref="BH335:BI335"/>
    <mergeCell ref="BH336:BI336"/>
    <mergeCell ref="BH338:BI338"/>
    <mergeCell ref="BF322:BG322"/>
    <mergeCell ref="BD322:BE322"/>
    <mergeCell ref="BB318:BC318"/>
    <mergeCell ref="BB320:BC320"/>
    <mergeCell ref="BH381:BI381"/>
    <mergeCell ref="AZ377:BA377"/>
    <mergeCell ref="BH370:BI370"/>
    <mergeCell ref="BH377:BI377"/>
    <mergeCell ref="BH379:BI379"/>
    <mergeCell ref="AZ305:BA305"/>
    <mergeCell ref="BB305:BC305"/>
    <mergeCell ref="BD305:BE305"/>
    <mergeCell ref="BF305:BG305"/>
    <mergeCell ref="AZ336:BA336"/>
    <mergeCell ref="BB336:BC336"/>
    <mergeCell ref="BD336:BE336"/>
    <mergeCell ref="BF336:BG336"/>
    <mergeCell ref="AZ335:BA335"/>
    <mergeCell ref="BB335:BC335"/>
    <mergeCell ref="BD335:BE335"/>
    <mergeCell ref="BF335:BG335"/>
    <mergeCell ref="BF316:BG316"/>
    <mergeCell ref="AZ314:BA314"/>
    <mergeCell ref="AZ338:BA338"/>
    <mergeCell ref="BB338:BC338"/>
    <mergeCell ref="BD338:BE338"/>
    <mergeCell ref="BF338:BG338"/>
    <mergeCell ref="AZ307:BA307"/>
    <mergeCell ref="BB314:BC314"/>
    <mergeCell ref="BD314:BE314"/>
    <mergeCell ref="BF314:BG314"/>
    <mergeCell ref="AZ312:BA312"/>
    <mergeCell ref="BB312:BC312"/>
    <mergeCell ref="BD312:BE312"/>
    <mergeCell ref="BF312:BG312"/>
    <mergeCell ref="BH314:BI314"/>
    <mergeCell ref="BB377:BC377"/>
    <mergeCell ref="BD377:BE377"/>
    <mergeCell ref="BF377:BG377"/>
    <mergeCell ref="AZ370:BA370"/>
    <mergeCell ref="AZ381:BA381"/>
    <mergeCell ref="BB381:BC381"/>
    <mergeCell ref="BD381:BE381"/>
    <mergeCell ref="BF381:BG381"/>
    <mergeCell ref="AZ379:BA379"/>
    <mergeCell ref="BB379:BC379"/>
    <mergeCell ref="BD379:BE379"/>
    <mergeCell ref="BF379:BG379"/>
    <mergeCell ref="BB370:BC370"/>
    <mergeCell ref="BD370:BE370"/>
    <mergeCell ref="BF370:BG370"/>
    <mergeCell ref="AZ362:BA362"/>
    <mergeCell ref="BB362:BC362"/>
    <mergeCell ref="BD362:BE362"/>
    <mergeCell ref="BF362:BG362"/>
    <mergeCell ref="BD374:BE374"/>
    <mergeCell ref="BF373:BG373"/>
    <mergeCell ref="BD375:BE375"/>
    <mergeCell ref="AZ374:BA374"/>
    <mergeCell ref="BB374:BC374"/>
    <mergeCell ref="S207:T207"/>
    <mergeCell ref="U207:V207"/>
    <mergeCell ref="W207:X207"/>
    <mergeCell ref="Y207:Z207"/>
    <mergeCell ref="AA207:AB207"/>
    <mergeCell ref="AD207:AE207"/>
    <mergeCell ref="AF207:AG207"/>
    <mergeCell ref="AH207:AI207"/>
    <mergeCell ref="AJ207:AK207"/>
    <mergeCell ref="AL207:AM207"/>
    <mergeCell ref="AO207:AP207"/>
    <mergeCell ref="AQ207:AR207"/>
    <mergeCell ref="AS207:AT207"/>
    <mergeCell ref="AU207:AV207"/>
    <mergeCell ref="BB207:BC207"/>
    <mergeCell ref="BD207:BE207"/>
    <mergeCell ref="BF207:BG207"/>
    <mergeCell ref="AA206:AB206"/>
    <mergeCell ref="AD206:AE206"/>
    <mergeCell ref="AF206:AG206"/>
    <mergeCell ref="AH206:AI206"/>
    <mergeCell ref="AJ206:AK206"/>
    <mergeCell ref="AL206:AM206"/>
    <mergeCell ref="AO206:AP206"/>
    <mergeCell ref="AQ206:AR206"/>
    <mergeCell ref="AS206:AT206"/>
    <mergeCell ref="AU206:AV206"/>
    <mergeCell ref="AZ206:BA206"/>
    <mergeCell ref="BB206:BC206"/>
    <mergeCell ref="AD205:AE205"/>
    <mergeCell ref="AF205:AG205"/>
    <mergeCell ref="AH205:AI205"/>
    <mergeCell ref="AJ205:AK205"/>
    <mergeCell ref="AL205:AM205"/>
    <mergeCell ref="AO205:AP205"/>
    <mergeCell ref="AQ205:AR205"/>
    <mergeCell ref="AS205:AT205"/>
    <mergeCell ref="AU205:AV205"/>
    <mergeCell ref="AZ205:BA205"/>
    <mergeCell ref="BB205:BC205"/>
    <mergeCell ref="E6:I6"/>
    <mergeCell ref="O300:R300"/>
    <mergeCell ref="S6:T6"/>
    <mergeCell ref="U6:V6"/>
    <mergeCell ref="W6:X6"/>
    <mergeCell ref="Y6:Z6"/>
    <mergeCell ref="AA6:AB6"/>
    <mergeCell ref="S7:T7"/>
    <mergeCell ref="U7:V7"/>
    <mergeCell ref="W7:X7"/>
    <mergeCell ref="Y7:Z7"/>
    <mergeCell ref="AA7:AB7"/>
    <mergeCell ref="AD6:AE6"/>
    <mergeCell ref="AF6:AG6"/>
    <mergeCell ref="Y297:Z297"/>
    <mergeCell ref="AA297:AB297"/>
    <mergeCell ref="AD297:AE297"/>
    <mergeCell ref="AF297:AG297"/>
    <mergeCell ref="S297:T297"/>
    <mergeCell ref="U297:V297"/>
    <mergeCell ref="W297:X297"/>
    <mergeCell ref="S212:T212"/>
    <mergeCell ref="U212:V212"/>
    <mergeCell ref="W212:X212"/>
    <mergeCell ref="Y212:Z212"/>
    <mergeCell ref="AA212:AB212"/>
    <mergeCell ref="AD212:AE212"/>
    <mergeCell ref="AF212:AG212"/>
    <mergeCell ref="AC9:AC10"/>
    <mergeCell ref="W213:X213"/>
    <mergeCell ref="Y213:Z213"/>
    <mergeCell ref="AA213:AB213"/>
    <mergeCell ref="AL6:AM6"/>
    <mergeCell ref="AD7:AE7"/>
    <mergeCell ref="AF7:AG7"/>
    <mergeCell ref="AH7:AI7"/>
    <mergeCell ref="AJ7:AK7"/>
    <mergeCell ref="AL7:AM7"/>
    <mergeCell ref="AO6:AP6"/>
    <mergeCell ref="AQ6:AR6"/>
    <mergeCell ref="AS6:AT6"/>
    <mergeCell ref="AU6:AV6"/>
    <mergeCell ref="AO7:AP7"/>
    <mergeCell ref="AQ7:AR7"/>
    <mergeCell ref="AS7:AT7"/>
    <mergeCell ref="AU7:AV7"/>
    <mergeCell ref="Y205:Z205"/>
    <mergeCell ref="AA205:AB205"/>
    <mergeCell ref="AA307:AB307"/>
    <mergeCell ref="AD307:AE307"/>
    <mergeCell ref="AF304:AG304"/>
    <mergeCell ref="AH304:AI304"/>
    <mergeCell ref="AJ304:AK304"/>
    <mergeCell ref="AL304:AM304"/>
    <mergeCell ref="Y304:Z304"/>
    <mergeCell ref="AA304:AB304"/>
    <mergeCell ref="AD304:AE304"/>
    <mergeCell ref="AH297:AI297"/>
    <mergeCell ref="AJ297:AK297"/>
    <mergeCell ref="AL297:AM297"/>
    <mergeCell ref="AO297:AP297"/>
    <mergeCell ref="AQ297:AR297"/>
    <mergeCell ref="AS297:AT297"/>
    <mergeCell ref="AU297:AV297"/>
    <mergeCell ref="AZ6:BA6"/>
    <mergeCell ref="BB6:BC6"/>
    <mergeCell ref="BD6:BE6"/>
    <mergeCell ref="BF6:BG6"/>
    <mergeCell ref="AZ7:BA7"/>
    <mergeCell ref="BB7:BC7"/>
    <mergeCell ref="BD7:BE7"/>
    <mergeCell ref="BF7:BG7"/>
    <mergeCell ref="S9:T9"/>
    <mergeCell ref="S10:T10"/>
    <mergeCell ref="U9:V9"/>
    <mergeCell ref="U10:V10"/>
    <mergeCell ref="W9:X9"/>
    <mergeCell ref="W10:X10"/>
    <mergeCell ref="Y9:Z9"/>
    <mergeCell ref="Y10:Z10"/>
    <mergeCell ref="AA9:AB9"/>
    <mergeCell ref="AA10:AB10"/>
    <mergeCell ref="AD9:AE9"/>
    <mergeCell ref="AD10:AE10"/>
    <mergeCell ref="AF9:AG9"/>
    <mergeCell ref="AF10:AG10"/>
    <mergeCell ref="AH9:AI9"/>
    <mergeCell ref="AH10:AI10"/>
    <mergeCell ref="AJ9:AK9"/>
    <mergeCell ref="AJ10:AK10"/>
    <mergeCell ref="AL9:AM9"/>
    <mergeCell ref="AL10:AM10"/>
    <mergeCell ref="AO9:AP9"/>
    <mergeCell ref="AO10:AP10"/>
    <mergeCell ref="AH6:AI6"/>
    <mergeCell ref="AJ6:AK6"/>
    <mergeCell ref="BD9:BE9"/>
    <mergeCell ref="BD10:BE10"/>
    <mergeCell ref="BF9:BG9"/>
    <mergeCell ref="BF10:BG10"/>
    <mergeCell ref="BV9:BV10"/>
    <mergeCell ref="AZ316:BA316"/>
    <mergeCell ref="AZ296:BA296"/>
    <mergeCell ref="BB296:BC296"/>
    <mergeCell ref="BD296:BE296"/>
    <mergeCell ref="AZ333:BA333"/>
    <mergeCell ref="BB333:BC333"/>
    <mergeCell ref="AD34:AE34"/>
    <mergeCell ref="AA18:AB18"/>
    <mergeCell ref="Y18:Z18"/>
    <mergeCell ref="W18:X18"/>
    <mergeCell ref="U18:V18"/>
    <mergeCell ref="S18:T18"/>
    <mergeCell ref="AA58:AB58"/>
    <mergeCell ref="Y58:Z58"/>
    <mergeCell ref="W58:X58"/>
    <mergeCell ref="U58:V58"/>
    <mergeCell ref="S58:T58"/>
    <mergeCell ref="AA42:AB42"/>
    <mergeCell ref="Y42:Z42"/>
    <mergeCell ref="AZ35:BA35"/>
    <mergeCell ref="BB35:BC35"/>
    <mergeCell ref="U213:V213"/>
    <mergeCell ref="AZ304:BA304"/>
    <mergeCell ref="BB304:BC304"/>
    <mergeCell ref="BD304:BE304"/>
    <mergeCell ref="BF304:BG304"/>
    <mergeCell ref="AS204:AT204"/>
    <mergeCell ref="BX9:BX10"/>
    <mergeCell ref="BY9:BY10"/>
    <mergeCell ref="CA9:CA10"/>
    <mergeCell ref="D56:P56"/>
    <mergeCell ref="D57:P57"/>
    <mergeCell ref="C364:D364"/>
    <mergeCell ref="C365:D365"/>
    <mergeCell ref="C366:D366"/>
    <mergeCell ref="C367:D367"/>
    <mergeCell ref="C368:D368"/>
    <mergeCell ref="C369:D369"/>
    <mergeCell ref="E364:G364"/>
    <mergeCell ref="H364:O364"/>
    <mergeCell ref="E365:G365"/>
    <mergeCell ref="E366:G366"/>
    <mergeCell ref="E367:G367"/>
    <mergeCell ref="E368:G368"/>
    <mergeCell ref="E369:G369"/>
    <mergeCell ref="H365:O365"/>
    <mergeCell ref="H366:O366"/>
    <mergeCell ref="H367:O367"/>
    <mergeCell ref="H368:O368"/>
    <mergeCell ref="H369:O369"/>
    <mergeCell ref="AS9:AT9"/>
    <mergeCell ref="AS10:AT10"/>
    <mergeCell ref="AU9:AV9"/>
    <mergeCell ref="AU10:AV10"/>
    <mergeCell ref="BS10:BT10"/>
    <mergeCell ref="AZ9:BA9"/>
    <mergeCell ref="AZ10:BA10"/>
    <mergeCell ref="BB9:BC9"/>
    <mergeCell ref="BB10:BC10"/>
    <mergeCell ref="S209:T209"/>
    <mergeCell ref="U209:V209"/>
    <mergeCell ref="W209:X209"/>
    <mergeCell ref="Y209:Z209"/>
    <mergeCell ref="AA209:AB209"/>
    <mergeCell ref="AD209:AE209"/>
    <mergeCell ref="AF209:AG209"/>
    <mergeCell ref="AH209:AI209"/>
    <mergeCell ref="AJ209:AK209"/>
    <mergeCell ref="AL209:AM209"/>
    <mergeCell ref="W304:X304"/>
    <mergeCell ref="S299:T299"/>
    <mergeCell ref="U299:V299"/>
    <mergeCell ref="W299:X299"/>
    <mergeCell ref="Y299:Z299"/>
    <mergeCell ref="AA299:AB299"/>
    <mergeCell ref="AD299:AE299"/>
    <mergeCell ref="AF299:AG299"/>
    <mergeCell ref="AH299:AI299"/>
    <mergeCell ref="AJ299:AK299"/>
    <mergeCell ref="AL299:AM299"/>
    <mergeCell ref="Y298:Z298"/>
    <mergeCell ref="AA298:AB298"/>
    <mergeCell ref="AD298:AE298"/>
    <mergeCell ref="AF298:AG298"/>
    <mergeCell ref="AH298:AI298"/>
    <mergeCell ref="AJ298:AK298"/>
    <mergeCell ref="AL298:AM298"/>
    <mergeCell ref="AL221:AM221"/>
    <mergeCell ref="S225:T225"/>
    <mergeCell ref="S227:T227"/>
    <mergeCell ref="U227:V227"/>
    <mergeCell ref="BF58:BG58"/>
    <mergeCell ref="BD58:BE58"/>
    <mergeCell ref="BB58:BC58"/>
    <mergeCell ref="AZ58:BA58"/>
    <mergeCell ref="BF18:BG18"/>
    <mergeCell ref="BD18:BE18"/>
    <mergeCell ref="BB18:BC18"/>
    <mergeCell ref="AZ18:BA18"/>
    <mergeCell ref="AU18:AV18"/>
    <mergeCell ref="AS18:AT18"/>
    <mergeCell ref="AQ18:AR18"/>
    <mergeCell ref="AO18:AP18"/>
    <mergeCell ref="AL18:AM18"/>
    <mergeCell ref="AJ18:AK18"/>
    <mergeCell ref="AH18:AI18"/>
    <mergeCell ref="AF18:AG18"/>
    <mergeCell ref="AD18:AE18"/>
    <mergeCell ref="BF34:BG34"/>
    <mergeCell ref="BD34:BE34"/>
    <mergeCell ref="BB34:BC34"/>
    <mergeCell ref="AZ34:BA34"/>
    <mergeCell ref="AU34:AV34"/>
    <mergeCell ref="AS34:AT34"/>
    <mergeCell ref="AQ34:AR34"/>
    <mergeCell ref="AO34:AP34"/>
    <mergeCell ref="AL34:AM34"/>
    <mergeCell ref="AJ34:AK34"/>
    <mergeCell ref="AH34:AI34"/>
    <mergeCell ref="AF34:AG34"/>
    <mergeCell ref="S204:T204"/>
    <mergeCell ref="U204:V204"/>
    <mergeCell ref="AW300:AX300"/>
    <mergeCell ref="AU42:AV42"/>
    <mergeCell ref="AS42:AT42"/>
    <mergeCell ref="AQ42:AR42"/>
    <mergeCell ref="AO42:AP42"/>
    <mergeCell ref="AL42:AM42"/>
    <mergeCell ref="AJ42:AK42"/>
    <mergeCell ref="AH42:AI42"/>
    <mergeCell ref="AF42:AG42"/>
    <mergeCell ref="AD42:AE42"/>
    <mergeCell ref="AU58:AV58"/>
    <mergeCell ref="AS58:AT58"/>
    <mergeCell ref="AQ58:AR58"/>
    <mergeCell ref="AO58:AP58"/>
    <mergeCell ref="AL58:AM58"/>
    <mergeCell ref="AJ58:AK58"/>
    <mergeCell ref="AH58:AI58"/>
    <mergeCell ref="AF58:AG58"/>
    <mergeCell ref="AD58:AE58"/>
    <mergeCell ref="W42:X42"/>
    <mergeCell ref="U42:V42"/>
    <mergeCell ref="S42:T42"/>
    <mergeCell ref="W204:X204"/>
    <mergeCell ref="Y204:Z204"/>
    <mergeCell ref="AA204:AB204"/>
    <mergeCell ref="AD204:AE204"/>
    <mergeCell ref="AF204:AG204"/>
    <mergeCell ref="AH204:AI204"/>
    <mergeCell ref="AJ204:AK204"/>
    <mergeCell ref="AL204:AM204"/>
    <mergeCell ref="AL202:AM202"/>
    <mergeCell ref="AO202:AP202"/>
    <mergeCell ref="AQ202:AR202"/>
    <mergeCell ref="AS202:AT202"/>
    <mergeCell ref="AU202:AV202"/>
    <mergeCell ref="S203:T203"/>
    <mergeCell ref="U203:V203"/>
    <mergeCell ref="W203:X203"/>
    <mergeCell ref="Y203:Z203"/>
    <mergeCell ref="AA203:AB203"/>
    <mergeCell ref="AD203:AE203"/>
    <mergeCell ref="AF203:AG203"/>
    <mergeCell ref="AH203:AI203"/>
    <mergeCell ref="AJ203:AK203"/>
    <mergeCell ref="AL203:AM203"/>
    <mergeCell ref="AO203:AP203"/>
    <mergeCell ref="AQ203:AR203"/>
    <mergeCell ref="AS203:AT203"/>
    <mergeCell ref="AU203:AV203"/>
    <mergeCell ref="C363:D363"/>
    <mergeCell ref="BH362:BI362"/>
    <mergeCell ref="AW6:AX6"/>
    <mergeCell ref="AW7:AX7"/>
    <mergeCell ref="AW9:AX9"/>
    <mergeCell ref="AW10:AX10"/>
    <mergeCell ref="AW18:AX18"/>
    <mergeCell ref="AW34:AX34"/>
    <mergeCell ref="AW35:AX35"/>
    <mergeCell ref="AW42:AX42"/>
    <mergeCell ref="AW58:AX58"/>
    <mergeCell ref="AW59:AX59"/>
    <mergeCell ref="AW60:AX60"/>
    <mergeCell ref="S202:T202"/>
    <mergeCell ref="U202:V202"/>
    <mergeCell ref="W202:X202"/>
    <mergeCell ref="Y202:Z202"/>
    <mergeCell ref="AA202:AB202"/>
    <mergeCell ref="AD202:AE202"/>
    <mergeCell ref="AF202:AG202"/>
    <mergeCell ref="AZ202:BA202"/>
    <mergeCell ref="AZ293:BA293"/>
    <mergeCell ref="BF296:BG296"/>
    <mergeCell ref="BB214:BC214"/>
    <mergeCell ref="BD214:BE214"/>
    <mergeCell ref="BF214:BG214"/>
    <mergeCell ref="BH214:BI214"/>
    <mergeCell ref="BH299:BI299"/>
    <mergeCell ref="BH198:BI198"/>
    <mergeCell ref="BH326:BI326"/>
    <mergeCell ref="BH331:BI331"/>
    <mergeCell ref="BH333:BI333"/>
    <mergeCell ref="AW381:AX381"/>
    <mergeCell ref="AW331:AX331"/>
    <mergeCell ref="AW333:AX333"/>
    <mergeCell ref="AW335:AX335"/>
    <mergeCell ref="AW336:AX336"/>
    <mergeCell ref="AW338:AX338"/>
    <mergeCell ref="AW346:AX346"/>
    <mergeCell ref="AW347:AX347"/>
    <mergeCell ref="AW349:AX349"/>
    <mergeCell ref="AW211:AX211"/>
    <mergeCell ref="AW215:AX215"/>
    <mergeCell ref="AW370:AX370"/>
    <mergeCell ref="AW362:AX362"/>
    <mergeCell ref="C326:G326"/>
    <mergeCell ref="BD333:BE333"/>
    <mergeCell ref="Y326:Z326"/>
    <mergeCell ref="W326:X326"/>
    <mergeCell ref="AA331:AB331"/>
    <mergeCell ref="Y331:Z331"/>
    <mergeCell ref="W331:X331"/>
    <mergeCell ref="U331:V331"/>
    <mergeCell ref="S331:T331"/>
    <mergeCell ref="AA312:AB312"/>
    <mergeCell ref="AJ305:AK305"/>
    <mergeCell ref="AL305:AM305"/>
    <mergeCell ref="S298:T298"/>
    <mergeCell ref="U298:V298"/>
    <mergeCell ref="W298:X298"/>
    <mergeCell ref="S296:T296"/>
    <mergeCell ref="U296:V296"/>
    <mergeCell ref="AF311:AG311"/>
    <mergeCell ref="AH311:AI311"/>
    <mergeCell ref="BO203:BP203"/>
    <mergeCell ref="BQ203:BR203"/>
    <mergeCell ref="BS203:BT203"/>
    <mergeCell ref="BD206:BE206"/>
    <mergeCell ref="BF206:BG206"/>
    <mergeCell ref="BH206:BI206"/>
    <mergeCell ref="BK206:BL206"/>
    <mergeCell ref="BM206:BN206"/>
    <mergeCell ref="BO204:BP204"/>
    <mergeCell ref="BQ204:BR204"/>
    <mergeCell ref="BS204:BT204"/>
    <mergeCell ref="BQ205:BR205"/>
    <mergeCell ref="BS205:BT205"/>
    <mergeCell ref="BQ206:BR206"/>
    <mergeCell ref="BS206:BT206"/>
    <mergeCell ref="BD205:BE205"/>
    <mergeCell ref="BF205:BG205"/>
    <mergeCell ref="BH205:BI205"/>
    <mergeCell ref="BK205:BL205"/>
    <mergeCell ref="BM205:BN205"/>
    <mergeCell ref="BO205:BP205"/>
    <mergeCell ref="BK302:BL302"/>
    <mergeCell ref="BM302:BN302"/>
    <mergeCell ref="BO302:BP302"/>
    <mergeCell ref="BQ302:BR302"/>
    <mergeCell ref="BS302:BT302"/>
    <mergeCell ref="BS239:BT239"/>
    <mergeCell ref="BQ240:BR240"/>
    <mergeCell ref="BS240:BT240"/>
    <mergeCell ref="BQ241:BR241"/>
    <mergeCell ref="BS241:BT241"/>
    <mergeCell ref="BS257:BT257"/>
    <mergeCell ref="BQ261:BR261"/>
    <mergeCell ref="BS261:BT261"/>
    <mergeCell ref="BQ265:BR265"/>
    <mergeCell ref="BS265:BT265"/>
    <mergeCell ref="BQ226:BR226"/>
    <mergeCell ref="BQ228:BR228"/>
    <mergeCell ref="BQ229:BR229"/>
    <mergeCell ref="BQ230:BR230"/>
    <mergeCell ref="BQ232:BR232"/>
    <mergeCell ref="BO230:BP230"/>
    <mergeCell ref="BQ238:BR238"/>
    <mergeCell ref="BS238:BT238"/>
    <mergeCell ref="BQ299:BR299"/>
    <mergeCell ref="BS299:BT299"/>
    <mergeCell ref="BK293:BL293"/>
    <mergeCell ref="BM235:BN235"/>
    <mergeCell ref="BO235:BP235"/>
    <mergeCell ref="BQ235:BR235"/>
    <mergeCell ref="BM234:BN234"/>
    <mergeCell ref="BO234:BP234"/>
    <mergeCell ref="BK236:BL236"/>
    <mergeCell ref="BH227:BI227"/>
    <mergeCell ref="BK227:BL227"/>
    <mergeCell ref="BM227:BN227"/>
    <mergeCell ref="BO227:BP227"/>
    <mergeCell ref="BQ227:BR227"/>
    <mergeCell ref="BD226:BE226"/>
    <mergeCell ref="BF226:BG226"/>
    <mergeCell ref="BK300:BL300"/>
    <mergeCell ref="BM300:BN300"/>
    <mergeCell ref="BO300:BP300"/>
    <mergeCell ref="BQ300:BR300"/>
    <mergeCell ref="BS300:BT300"/>
    <mergeCell ref="BH207:BI207"/>
    <mergeCell ref="BK207:BL207"/>
    <mergeCell ref="BM207:BN207"/>
    <mergeCell ref="BO207:BP207"/>
    <mergeCell ref="BQ207:BR207"/>
    <mergeCell ref="BS207:BT207"/>
    <mergeCell ref="BS209:BT209"/>
    <mergeCell ref="BM208:BN208"/>
    <mergeCell ref="BO208:BP208"/>
    <mergeCell ref="BQ208:BR208"/>
    <mergeCell ref="BS208:BT208"/>
    <mergeCell ref="BD211:BE211"/>
    <mergeCell ref="BQ233:BR233"/>
    <mergeCell ref="BS233:BT233"/>
    <mergeCell ref="BM229:BN229"/>
    <mergeCell ref="BO229:BP229"/>
    <mergeCell ref="BM231:BN231"/>
    <mergeCell ref="BO231:BP231"/>
    <mergeCell ref="BQ231:BR231"/>
    <mergeCell ref="BM230:BN230"/>
    <mergeCell ref="BO195:BP195"/>
    <mergeCell ref="BQ195:BR195"/>
    <mergeCell ref="BK190:BL190"/>
    <mergeCell ref="BM190:BN190"/>
    <mergeCell ref="BO190:BP190"/>
    <mergeCell ref="BQ190:BR190"/>
    <mergeCell ref="BS190:BT190"/>
    <mergeCell ref="BS198:BT198"/>
    <mergeCell ref="BK201:BL201"/>
    <mergeCell ref="BM201:BN201"/>
    <mergeCell ref="BO201:BP201"/>
    <mergeCell ref="BQ201:BR201"/>
    <mergeCell ref="BS201:BT201"/>
    <mergeCell ref="BK214:BL214"/>
    <mergeCell ref="BM214:BN214"/>
    <mergeCell ref="BS196:BT196"/>
    <mergeCell ref="BO226:BP226"/>
    <mergeCell ref="BK202:BL202"/>
    <mergeCell ref="BM202:BN202"/>
    <mergeCell ref="BO202:BP202"/>
    <mergeCell ref="BQ202:BR202"/>
    <mergeCell ref="BS202:BT202"/>
    <mergeCell ref="BO206:BP206"/>
    <mergeCell ref="BM209:BN209"/>
    <mergeCell ref="BO209:BP209"/>
    <mergeCell ref="BQ209:BR209"/>
    <mergeCell ref="BK221:BL221"/>
    <mergeCell ref="BM221:BN221"/>
    <mergeCell ref="BO221:BP221"/>
    <mergeCell ref="BQ221:BR221"/>
    <mergeCell ref="BS221:BT221"/>
    <mergeCell ref="BK203:BL203"/>
    <mergeCell ref="S205:T205"/>
    <mergeCell ref="U205:V205"/>
    <mergeCell ref="W205:X205"/>
    <mergeCell ref="AZ198:BA198"/>
    <mergeCell ref="BB198:BC198"/>
    <mergeCell ref="BD198:BE198"/>
    <mergeCell ref="BF198:BG198"/>
    <mergeCell ref="BD204:BE204"/>
    <mergeCell ref="BF204:BG204"/>
    <mergeCell ref="BH204:BI204"/>
    <mergeCell ref="BK204:BL204"/>
    <mergeCell ref="BM204:BN204"/>
    <mergeCell ref="AS198:AT198"/>
    <mergeCell ref="AU198:AV198"/>
    <mergeCell ref="AW198:AX198"/>
    <mergeCell ref="AO204:AP204"/>
    <mergeCell ref="AQ204:AR204"/>
    <mergeCell ref="S201:T201"/>
    <mergeCell ref="U201:V201"/>
    <mergeCell ref="W201:X201"/>
    <mergeCell ref="Y201:Z201"/>
    <mergeCell ref="AA201:AB201"/>
    <mergeCell ref="AD201:AE201"/>
    <mergeCell ref="AF201:AG201"/>
    <mergeCell ref="AH201:AI201"/>
    <mergeCell ref="AJ201:AK201"/>
    <mergeCell ref="AL201:AM201"/>
    <mergeCell ref="BD203:BE203"/>
    <mergeCell ref="BF203:BG203"/>
    <mergeCell ref="BH203:BI203"/>
    <mergeCell ref="BM203:BN203"/>
    <mergeCell ref="AJ202:AK202"/>
    <mergeCell ref="S197:T197"/>
    <mergeCell ref="U197:V197"/>
    <mergeCell ref="W197:X197"/>
    <mergeCell ref="BK198:BL198"/>
    <mergeCell ref="BM198:BN198"/>
    <mergeCell ref="BO198:BP198"/>
    <mergeCell ref="BO214:BP214"/>
    <mergeCell ref="BQ214:BR214"/>
    <mergeCell ref="BS214:BT214"/>
    <mergeCell ref="BK296:BL296"/>
    <mergeCell ref="BM296:BN296"/>
    <mergeCell ref="BO296:BP296"/>
    <mergeCell ref="BQ296:BR296"/>
    <mergeCell ref="BK297:BL297"/>
    <mergeCell ref="BM297:BN297"/>
    <mergeCell ref="BO297:BP297"/>
    <mergeCell ref="BQ297:BR297"/>
    <mergeCell ref="S198:T198"/>
    <mergeCell ref="U198:V198"/>
    <mergeCell ref="W198:X198"/>
    <mergeCell ref="Y198:Z198"/>
    <mergeCell ref="AA198:AB198"/>
    <mergeCell ref="AD198:AE198"/>
    <mergeCell ref="AF198:AG198"/>
    <mergeCell ref="AH198:AI198"/>
    <mergeCell ref="AJ198:AK198"/>
    <mergeCell ref="AL198:AM198"/>
    <mergeCell ref="AO198:AP198"/>
    <mergeCell ref="AQ198:AR198"/>
    <mergeCell ref="Y197:Z197"/>
    <mergeCell ref="AA197:AB197"/>
    <mergeCell ref="AF197:AG197"/>
    <mergeCell ref="BD186:BE186"/>
    <mergeCell ref="AO201:AP201"/>
    <mergeCell ref="AQ201:AR201"/>
    <mergeCell ref="AS201:AT201"/>
    <mergeCell ref="AU201:AV201"/>
    <mergeCell ref="AH202:AI202"/>
    <mergeCell ref="BF42:BG42"/>
    <mergeCell ref="BD42:BE42"/>
    <mergeCell ref="BB42:BC42"/>
    <mergeCell ref="AZ42:BA42"/>
    <mergeCell ref="AZ86:BA86"/>
    <mergeCell ref="BB86:BC86"/>
    <mergeCell ref="BD86:BE86"/>
    <mergeCell ref="BF86:BG86"/>
    <mergeCell ref="AZ83:BA83"/>
    <mergeCell ref="BB83:BC83"/>
    <mergeCell ref="BD83:BE83"/>
    <mergeCell ref="BF83:BG83"/>
    <mergeCell ref="AZ195:BA195"/>
    <mergeCell ref="BB195:BC195"/>
    <mergeCell ref="BD195:BE195"/>
    <mergeCell ref="BF195:BG195"/>
    <mergeCell ref="BD196:BE196"/>
    <mergeCell ref="BF196:BG196"/>
    <mergeCell ref="BF189:BG189"/>
    <mergeCell ref="BF186:BG186"/>
    <mergeCell ref="AU183:AV183"/>
    <mergeCell ref="AW183:AX183"/>
    <mergeCell ref="AZ183:BA183"/>
    <mergeCell ref="BB183:BC183"/>
    <mergeCell ref="BD183:BE183"/>
    <mergeCell ref="BF183:BG183"/>
    <mergeCell ref="BS185:BT185"/>
    <mergeCell ref="BQ183:BR183"/>
    <mergeCell ref="BK60:BL60"/>
    <mergeCell ref="BM60:BN60"/>
    <mergeCell ref="BO60:BP60"/>
    <mergeCell ref="BQ60:BR60"/>
    <mergeCell ref="BS60:BT60"/>
    <mergeCell ref="BK63:BL63"/>
    <mergeCell ref="BM63:BN63"/>
    <mergeCell ref="BO63:BP63"/>
    <mergeCell ref="AZ106:BA106"/>
    <mergeCell ref="BB106:BC106"/>
    <mergeCell ref="BD106:BE106"/>
    <mergeCell ref="AZ88:BA88"/>
    <mergeCell ref="BB88:BC88"/>
    <mergeCell ref="BD88:BE88"/>
    <mergeCell ref="BF88:BG88"/>
    <mergeCell ref="BH88:BI88"/>
    <mergeCell ref="BQ87:BR87"/>
    <mergeCell ref="BS87:BT87"/>
    <mergeCell ref="BK106:BL106"/>
    <mergeCell ref="BM106:BN106"/>
    <mergeCell ref="BO106:BP106"/>
    <mergeCell ref="BQ106:BR106"/>
    <mergeCell ref="BS106:BT106"/>
    <mergeCell ref="BF181:BG181"/>
    <mergeCell ref="BS88:BT88"/>
    <mergeCell ref="BS83:BT83"/>
    <mergeCell ref="BQ83:BR83"/>
    <mergeCell ref="BB102:BC102"/>
    <mergeCell ref="BQ100:BR100"/>
    <mergeCell ref="BQ96:BR96"/>
    <mergeCell ref="BH346:BI346"/>
    <mergeCell ref="BH347:BI347"/>
    <mergeCell ref="BH349:BI349"/>
    <mergeCell ref="BH291:BI291"/>
    <mergeCell ref="BH304:BI304"/>
    <mergeCell ref="BH307:BI307"/>
    <mergeCell ref="BH192:BI192"/>
    <mergeCell ref="BH339:BI339"/>
    <mergeCell ref="BK8:BU8"/>
    <mergeCell ref="BH6:BI6"/>
    <mergeCell ref="BH7:BI7"/>
    <mergeCell ref="BH9:BI9"/>
    <mergeCell ref="BH10:BI10"/>
    <mergeCell ref="BH18:BI18"/>
    <mergeCell ref="BH34:BI34"/>
    <mergeCell ref="BH35:BI35"/>
    <mergeCell ref="BH42:BI42"/>
    <mergeCell ref="BH58:BI58"/>
    <mergeCell ref="BH59:BI59"/>
    <mergeCell ref="BH60:BI60"/>
    <mergeCell ref="BH63:BI63"/>
    <mergeCell ref="BH293:BI293"/>
    <mergeCell ref="BH295:BI295"/>
    <mergeCell ref="BH296:BI296"/>
    <mergeCell ref="BH297:BI297"/>
    <mergeCell ref="BH298:BI298"/>
    <mergeCell ref="BM59:BN59"/>
    <mergeCell ref="BO59:BP59"/>
    <mergeCell ref="BQ59:BR59"/>
    <mergeCell ref="BS59:BT59"/>
    <mergeCell ref="BK88:BL88"/>
    <mergeCell ref="BM88:BN88"/>
    <mergeCell ref="BS186:BT186"/>
    <mergeCell ref="BD187:BE187"/>
    <mergeCell ref="BF187:BG187"/>
    <mergeCell ref="BH187:BI187"/>
    <mergeCell ref="BK187:BL187"/>
    <mergeCell ref="BM187:BN187"/>
    <mergeCell ref="BO187:BP187"/>
    <mergeCell ref="BQ187:BR187"/>
    <mergeCell ref="BK191:BL191"/>
    <mergeCell ref="BS195:BT195"/>
    <mergeCell ref="BS63:BT63"/>
    <mergeCell ref="BK195:BL195"/>
    <mergeCell ref="BM195:BN195"/>
    <mergeCell ref="BQ192:BR192"/>
    <mergeCell ref="BS192:BT192"/>
    <mergeCell ref="BK193:BL193"/>
    <mergeCell ref="BM193:BN193"/>
    <mergeCell ref="BO193:BP193"/>
    <mergeCell ref="BQ193:BR193"/>
    <mergeCell ref="BS193:BT193"/>
    <mergeCell ref="BD192:BE192"/>
    <mergeCell ref="BF192:BG192"/>
    <mergeCell ref="BS191:BT191"/>
    <mergeCell ref="BD190:BE190"/>
    <mergeCell ref="BF190:BG190"/>
    <mergeCell ref="BH190:BI190"/>
    <mergeCell ref="BH86:BI86"/>
    <mergeCell ref="BS174:BT174"/>
    <mergeCell ref="BO188:BP188"/>
    <mergeCell ref="BQ188:BR188"/>
    <mergeCell ref="BS188:BT188"/>
    <mergeCell ref="BQ63:BR63"/>
    <mergeCell ref="AH197:AI197"/>
    <mergeCell ref="AJ197:AK197"/>
    <mergeCell ref="AL197:AM197"/>
    <mergeCell ref="AO197:AP197"/>
    <mergeCell ref="AQ197:AR197"/>
    <mergeCell ref="AS197:AT197"/>
    <mergeCell ref="AU197:AV197"/>
    <mergeCell ref="AW197:AX197"/>
    <mergeCell ref="AZ197:BA197"/>
    <mergeCell ref="BB197:BC197"/>
    <mergeCell ref="BD197:BE197"/>
    <mergeCell ref="BF197:BG197"/>
    <mergeCell ref="BH197:BI197"/>
    <mergeCell ref="BK197:BL197"/>
    <mergeCell ref="AZ194:BA194"/>
    <mergeCell ref="BB194:BC194"/>
    <mergeCell ref="BU9:BU10"/>
    <mergeCell ref="BK10:BL10"/>
    <mergeCell ref="BM10:BN10"/>
    <mergeCell ref="BO10:BP10"/>
    <mergeCell ref="BQ10:BR10"/>
    <mergeCell ref="BK35:BL35"/>
    <mergeCell ref="BB193:BC193"/>
    <mergeCell ref="BB185:BC185"/>
    <mergeCell ref="AS186:AT186"/>
    <mergeCell ref="AU186:AV186"/>
    <mergeCell ref="AW186:AX186"/>
    <mergeCell ref="AZ186:BA186"/>
    <mergeCell ref="BB186:BC186"/>
    <mergeCell ref="AO183:AP183"/>
    <mergeCell ref="AQ183:AR183"/>
    <mergeCell ref="AS183:AT183"/>
    <mergeCell ref="BK6:BL6"/>
    <mergeCell ref="BM6:BN6"/>
    <mergeCell ref="BO6:BP6"/>
    <mergeCell ref="BQ6:BR6"/>
    <mergeCell ref="BS6:BT6"/>
    <mergeCell ref="BK7:BL7"/>
    <mergeCell ref="BM7:BN7"/>
    <mergeCell ref="BO7:BP7"/>
    <mergeCell ref="BQ7:BR7"/>
    <mergeCell ref="BS7:BT7"/>
    <mergeCell ref="BM9:BN9"/>
    <mergeCell ref="BS9:BT9"/>
    <mergeCell ref="BS58:BT58"/>
    <mergeCell ref="BS42:BT42"/>
    <mergeCell ref="BQ194:BR194"/>
    <mergeCell ref="BS194:BT194"/>
    <mergeCell ref="BD193:BE193"/>
    <mergeCell ref="BF193:BG193"/>
    <mergeCell ref="BH193:BI193"/>
    <mergeCell ref="BK192:BL192"/>
    <mergeCell ref="BM192:BN192"/>
    <mergeCell ref="BO192:BP192"/>
    <mergeCell ref="BS189:BT189"/>
    <mergeCell ref="BH189:BI189"/>
    <mergeCell ref="BK189:BL189"/>
    <mergeCell ref="BM189:BN189"/>
    <mergeCell ref="BO189:BP189"/>
    <mergeCell ref="BQ189:BR189"/>
    <mergeCell ref="BK188:BL188"/>
    <mergeCell ref="BM188:BN188"/>
    <mergeCell ref="BD185:BE185"/>
    <mergeCell ref="BM183:BN183"/>
    <mergeCell ref="BZ9:BZ10"/>
    <mergeCell ref="BM35:BN35"/>
    <mergeCell ref="BO35:BP35"/>
    <mergeCell ref="BQ35:BR35"/>
    <mergeCell ref="BS35:BT35"/>
    <mergeCell ref="BK18:BL18"/>
    <mergeCell ref="BM18:BN18"/>
    <mergeCell ref="BO18:BP18"/>
    <mergeCell ref="BQ18:BR18"/>
    <mergeCell ref="BS18:BT18"/>
    <mergeCell ref="BK34:BL34"/>
    <mergeCell ref="BM34:BN34"/>
    <mergeCell ref="BO34:BP34"/>
    <mergeCell ref="BQ34:BR34"/>
    <mergeCell ref="BS34:BT34"/>
    <mergeCell ref="BW9:BW10"/>
    <mergeCell ref="S195:T195"/>
    <mergeCell ref="U195:V195"/>
    <mergeCell ref="W195:X195"/>
    <mergeCell ref="Y195:Z195"/>
    <mergeCell ref="AA195:AB195"/>
    <mergeCell ref="AD195:AE195"/>
    <mergeCell ref="AF195:AG195"/>
    <mergeCell ref="AH195:AI195"/>
    <mergeCell ref="AJ195:AK195"/>
    <mergeCell ref="AL195:AM195"/>
    <mergeCell ref="AO195:AP195"/>
    <mergeCell ref="AQ195:AR195"/>
    <mergeCell ref="AS195:AT195"/>
    <mergeCell ref="AU195:AV195"/>
    <mergeCell ref="AW195:AX195"/>
    <mergeCell ref="BK9:BL9"/>
    <mergeCell ref="S194:T194"/>
    <mergeCell ref="U194:V194"/>
    <mergeCell ref="W194:X194"/>
    <mergeCell ref="Y194:Z194"/>
    <mergeCell ref="AA194:AB194"/>
    <mergeCell ref="AD194:AE194"/>
    <mergeCell ref="AF194:AG194"/>
    <mergeCell ref="AH194:AI194"/>
    <mergeCell ref="AJ194:AK194"/>
    <mergeCell ref="AL194:AM194"/>
    <mergeCell ref="AO194:AP194"/>
    <mergeCell ref="AQ194:AR194"/>
    <mergeCell ref="AS194:AT194"/>
    <mergeCell ref="AU194:AV194"/>
    <mergeCell ref="AW194:AX194"/>
    <mergeCell ref="BO9:BP9"/>
    <mergeCell ref="BQ9:BR9"/>
    <mergeCell ref="BK58:BL58"/>
    <mergeCell ref="BM58:BN58"/>
    <mergeCell ref="BO58:BP58"/>
    <mergeCell ref="BQ58:BR58"/>
    <mergeCell ref="BK42:BL42"/>
    <mergeCell ref="BM42:BN42"/>
    <mergeCell ref="BO42:BP42"/>
    <mergeCell ref="BQ42:BR42"/>
    <mergeCell ref="BK59:BL59"/>
    <mergeCell ref="BD194:BE194"/>
    <mergeCell ref="BF194:BG194"/>
    <mergeCell ref="BH194:BI194"/>
    <mergeCell ref="BK194:BL194"/>
    <mergeCell ref="BM194:BN194"/>
    <mergeCell ref="BO194:BP194"/>
    <mergeCell ref="S196:T196"/>
    <mergeCell ref="U196:V196"/>
    <mergeCell ref="W196:X196"/>
    <mergeCell ref="Y196:Z196"/>
    <mergeCell ref="AA196:AB196"/>
    <mergeCell ref="AD196:AE196"/>
    <mergeCell ref="AF196:AG196"/>
    <mergeCell ref="AH196:AI196"/>
    <mergeCell ref="AJ196:AK196"/>
    <mergeCell ref="AL196:AM196"/>
    <mergeCell ref="AO196:AP196"/>
    <mergeCell ref="AQ196:AR196"/>
    <mergeCell ref="AS196:AT196"/>
    <mergeCell ref="AU196:AV196"/>
    <mergeCell ref="AW196:AX196"/>
    <mergeCell ref="AZ196:BA196"/>
    <mergeCell ref="BB196:BC196"/>
    <mergeCell ref="S191:T191"/>
    <mergeCell ref="U191:V191"/>
    <mergeCell ref="W191:X191"/>
    <mergeCell ref="Y191:Z191"/>
    <mergeCell ref="AA191:AB191"/>
    <mergeCell ref="AD191:AE191"/>
    <mergeCell ref="AF191:AG191"/>
    <mergeCell ref="S193:T193"/>
    <mergeCell ref="U193:V193"/>
    <mergeCell ref="W193:X193"/>
    <mergeCell ref="Y193:Z193"/>
    <mergeCell ref="AA193:AB193"/>
    <mergeCell ref="AF193:AG193"/>
    <mergeCell ref="AH193:AI193"/>
    <mergeCell ref="AJ193:AK193"/>
    <mergeCell ref="AL193:AM193"/>
    <mergeCell ref="AO193:AP193"/>
    <mergeCell ref="AH191:AI191"/>
    <mergeCell ref="AJ191:AK191"/>
    <mergeCell ref="AL191:AM191"/>
    <mergeCell ref="AO191:AP191"/>
    <mergeCell ref="S192:T192"/>
    <mergeCell ref="U192:V192"/>
    <mergeCell ref="W192:X192"/>
    <mergeCell ref="Y192:Z192"/>
    <mergeCell ref="AA192:AB192"/>
    <mergeCell ref="AD192:AE192"/>
    <mergeCell ref="AF192:AG192"/>
    <mergeCell ref="AH192:AI192"/>
    <mergeCell ref="AJ192:AK192"/>
    <mergeCell ref="AL192:AM192"/>
    <mergeCell ref="AO192:AP192"/>
    <mergeCell ref="S190:T190"/>
    <mergeCell ref="U190:V190"/>
    <mergeCell ref="W190:X190"/>
    <mergeCell ref="Y190:Z190"/>
    <mergeCell ref="AA190:AB190"/>
    <mergeCell ref="AD190:AE190"/>
    <mergeCell ref="AF190:AG190"/>
    <mergeCell ref="AH190:AI190"/>
    <mergeCell ref="AJ190:AK190"/>
    <mergeCell ref="AL190:AM190"/>
    <mergeCell ref="AO190:AP190"/>
    <mergeCell ref="AQ190:AR190"/>
    <mergeCell ref="AS190:AT190"/>
    <mergeCell ref="AU190:AV190"/>
    <mergeCell ref="AW190:AX190"/>
    <mergeCell ref="AZ190:BA190"/>
    <mergeCell ref="BB190:BC190"/>
    <mergeCell ref="BB224:BC224"/>
    <mergeCell ref="BD224:BE224"/>
    <mergeCell ref="BF224:BG224"/>
    <mergeCell ref="BH224:BI224"/>
    <mergeCell ref="BK224:BL224"/>
    <mergeCell ref="BM224:BN224"/>
    <mergeCell ref="BO224:BP224"/>
    <mergeCell ref="BQ224:BR224"/>
    <mergeCell ref="BS224:BT224"/>
    <mergeCell ref="BF225:BG225"/>
    <mergeCell ref="BH225:BI225"/>
    <mergeCell ref="BK225:BL225"/>
    <mergeCell ref="BM225:BN225"/>
    <mergeCell ref="BO225:BP225"/>
    <mergeCell ref="BF227:BG227"/>
    <mergeCell ref="BB192:BC192"/>
    <mergeCell ref="BQ197:BR197"/>
    <mergeCell ref="BS197:BT197"/>
    <mergeCell ref="BQ198:BR198"/>
    <mergeCell ref="BD225:BE225"/>
    <mergeCell ref="BH226:BI226"/>
    <mergeCell ref="BK226:BL226"/>
    <mergeCell ref="BM226:BN226"/>
    <mergeCell ref="BH196:BI196"/>
    <mergeCell ref="BK196:BL196"/>
    <mergeCell ref="BM196:BN196"/>
    <mergeCell ref="BO196:BP196"/>
    <mergeCell ref="BQ196:BR196"/>
    <mergeCell ref="BH195:BI195"/>
    <mergeCell ref="BD202:BE202"/>
    <mergeCell ref="BF202:BG202"/>
    <mergeCell ref="BH202:BI202"/>
    <mergeCell ref="AJ221:AK221"/>
    <mergeCell ref="AQ191:AR191"/>
    <mergeCell ref="AS191:AT191"/>
    <mergeCell ref="AU191:AV191"/>
    <mergeCell ref="AW191:AX191"/>
    <mergeCell ref="AZ191:BA191"/>
    <mergeCell ref="BB191:BC191"/>
    <mergeCell ref="BD191:BE191"/>
    <mergeCell ref="BF191:BG191"/>
    <mergeCell ref="BH191:BI191"/>
    <mergeCell ref="BM191:BN191"/>
    <mergeCell ref="BO191:BP191"/>
    <mergeCell ref="BQ191:BR191"/>
    <mergeCell ref="AQ192:AR192"/>
    <mergeCell ref="AS192:AT192"/>
    <mergeCell ref="AU192:AV192"/>
    <mergeCell ref="AW192:AX192"/>
    <mergeCell ref="AZ192:BA192"/>
    <mergeCell ref="BM197:BN197"/>
    <mergeCell ref="BO197:BP197"/>
    <mergeCell ref="AZ201:BA201"/>
    <mergeCell ref="BB201:BC201"/>
    <mergeCell ref="BD201:BE201"/>
    <mergeCell ref="BF201:BG201"/>
    <mergeCell ref="BH201:BI201"/>
    <mergeCell ref="BB202:BC202"/>
    <mergeCell ref="AO221:AP221"/>
    <mergeCell ref="AZ221:BA221"/>
    <mergeCell ref="BB221:BC221"/>
    <mergeCell ref="BD221:BE221"/>
    <mergeCell ref="BF221:BG221"/>
    <mergeCell ref="BH221:BI221"/>
    <mergeCell ref="S189:T189"/>
    <mergeCell ref="U189:V189"/>
    <mergeCell ref="W189:X189"/>
    <mergeCell ref="Y189:Z189"/>
    <mergeCell ref="AA189:AB189"/>
    <mergeCell ref="AF189:AG189"/>
    <mergeCell ref="AH189:AI189"/>
    <mergeCell ref="AJ189:AK189"/>
    <mergeCell ref="AL189:AM189"/>
    <mergeCell ref="AO189:AP189"/>
    <mergeCell ref="AQ189:AR189"/>
    <mergeCell ref="AS189:AT189"/>
    <mergeCell ref="AU189:AV189"/>
    <mergeCell ref="AW189:AX189"/>
    <mergeCell ref="AZ189:BA189"/>
    <mergeCell ref="BB189:BC189"/>
    <mergeCell ref="BD189:BE189"/>
    <mergeCell ref="BK312:BL312"/>
    <mergeCell ref="BM312:BN312"/>
    <mergeCell ref="BO312:BP312"/>
    <mergeCell ref="BQ312:BR312"/>
    <mergeCell ref="BS312:BT312"/>
    <mergeCell ref="BK314:BL314"/>
    <mergeCell ref="BM314:BN314"/>
    <mergeCell ref="BO314:BP314"/>
    <mergeCell ref="BQ314:BR314"/>
    <mergeCell ref="BS314:BT314"/>
    <mergeCell ref="BS297:BT297"/>
    <mergeCell ref="BS226:BT226"/>
    <mergeCell ref="BS227:BT227"/>
    <mergeCell ref="BS228:BT228"/>
    <mergeCell ref="BS229:BT229"/>
    <mergeCell ref="BS230:BT230"/>
    <mergeCell ref="BS231:BT231"/>
    <mergeCell ref="BS232:BT232"/>
    <mergeCell ref="BS295:BT295"/>
    <mergeCell ref="BK298:BL298"/>
    <mergeCell ref="BM298:BN298"/>
    <mergeCell ref="BO298:BP298"/>
    <mergeCell ref="BQ298:BR298"/>
    <mergeCell ref="BS298:BT298"/>
    <mergeCell ref="BQ234:BR234"/>
    <mergeCell ref="BS234:BT234"/>
    <mergeCell ref="BS235:BT235"/>
    <mergeCell ref="BQ236:BR236"/>
    <mergeCell ref="BS236:BT236"/>
    <mergeCell ref="BQ237:BR237"/>
    <mergeCell ref="BS237:BT237"/>
    <mergeCell ref="BK299:BL299"/>
    <mergeCell ref="BS304:BT304"/>
    <mergeCell ref="BK305:BL305"/>
    <mergeCell ref="BM305:BN305"/>
    <mergeCell ref="BO305:BP305"/>
    <mergeCell ref="BQ305:BR305"/>
    <mergeCell ref="BS305:BT305"/>
    <mergeCell ref="BK307:BL307"/>
    <mergeCell ref="BM307:BN307"/>
    <mergeCell ref="BO307:BP307"/>
    <mergeCell ref="BQ307:BR307"/>
    <mergeCell ref="BS307:BT307"/>
    <mergeCell ref="BM310:BN310"/>
    <mergeCell ref="BM308:BN308"/>
    <mergeCell ref="BO308:BP308"/>
    <mergeCell ref="BQ308:BR308"/>
    <mergeCell ref="BS308:BT308"/>
    <mergeCell ref="BO309:BP309"/>
    <mergeCell ref="BQ309:BR309"/>
    <mergeCell ref="BS309:BT309"/>
    <mergeCell ref="BK304:BL304"/>
    <mergeCell ref="BM304:BN304"/>
    <mergeCell ref="BO304:BP304"/>
    <mergeCell ref="BQ304:BR304"/>
    <mergeCell ref="BK326:BL326"/>
    <mergeCell ref="BM326:BN326"/>
    <mergeCell ref="BO326:BP326"/>
    <mergeCell ref="BQ326:BR326"/>
    <mergeCell ref="BS326:BT326"/>
    <mergeCell ref="BK316:BL316"/>
    <mergeCell ref="BM316:BN316"/>
    <mergeCell ref="BO316:BP316"/>
    <mergeCell ref="BQ316:BR316"/>
    <mergeCell ref="BS316:BT316"/>
    <mergeCell ref="BK322:BL322"/>
    <mergeCell ref="BK320:BL320"/>
    <mergeCell ref="BK318:BL318"/>
    <mergeCell ref="BM318:BN318"/>
    <mergeCell ref="BM320:BN320"/>
    <mergeCell ref="BM322:BN322"/>
    <mergeCell ref="BO318:BP318"/>
    <mergeCell ref="BO320:BP320"/>
    <mergeCell ref="BO322:BP322"/>
    <mergeCell ref="BQ318:BR318"/>
    <mergeCell ref="BQ320:BR320"/>
    <mergeCell ref="BQ322:BR322"/>
    <mergeCell ref="BS318:BT318"/>
    <mergeCell ref="BS320:BT320"/>
    <mergeCell ref="BS322:BT322"/>
    <mergeCell ref="BK335:BL335"/>
    <mergeCell ref="BM335:BN335"/>
    <mergeCell ref="BO335:BP335"/>
    <mergeCell ref="BQ335:BR335"/>
    <mergeCell ref="BS335:BT335"/>
    <mergeCell ref="BK331:BL331"/>
    <mergeCell ref="BM331:BN331"/>
    <mergeCell ref="BO331:BP331"/>
    <mergeCell ref="BQ331:BR331"/>
    <mergeCell ref="BS331:BT331"/>
    <mergeCell ref="BK333:BL333"/>
    <mergeCell ref="BM333:BN333"/>
    <mergeCell ref="BO333:BP333"/>
    <mergeCell ref="BQ333:BR333"/>
    <mergeCell ref="BS333:BT333"/>
    <mergeCell ref="BO334:BP334"/>
    <mergeCell ref="BQ334:BR334"/>
    <mergeCell ref="BS334:BT334"/>
    <mergeCell ref="BK346:BL346"/>
    <mergeCell ref="BM346:BN346"/>
    <mergeCell ref="BO346:BP346"/>
    <mergeCell ref="BQ346:BR346"/>
    <mergeCell ref="BS346:BT346"/>
    <mergeCell ref="BK336:BL336"/>
    <mergeCell ref="BM336:BN336"/>
    <mergeCell ref="BO336:BP336"/>
    <mergeCell ref="BQ336:BR336"/>
    <mergeCell ref="BS336:BT336"/>
    <mergeCell ref="BK338:BL338"/>
    <mergeCell ref="BM338:BN338"/>
    <mergeCell ref="BO338:BP338"/>
    <mergeCell ref="BQ338:BR338"/>
    <mergeCell ref="BS338:BT338"/>
    <mergeCell ref="BQ343:BR343"/>
    <mergeCell ref="BS343:BT343"/>
    <mergeCell ref="BK339:BL339"/>
    <mergeCell ref="BM339:BN339"/>
    <mergeCell ref="BO339:BP339"/>
    <mergeCell ref="BQ339:BR339"/>
    <mergeCell ref="BS339:BT339"/>
    <mergeCell ref="BO345:BP345"/>
    <mergeCell ref="BQ345:BR345"/>
    <mergeCell ref="BS345:BT345"/>
    <mergeCell ref="BS341:BT341"/>
    <mergeCell ref="BO344:BP344"/>
    <mergeCell ref="BQ344:BR344"/>
    <mergeCell ref="BS344:BT344"/>
    <mergeCell ref="BQ349:BR349"/>
    <mergeCell ref="BS349:BT349"/>
    <mergeCell ref="BO360:BP360"/>
    <mergeCell ref="BQ360:BR360"/>
    <mergeCell ref="BS360:BT360"/>
    <mergeCell ref="BK351:BL351"/>
    <mergeCell ref="BM351:BN351"/>
    <mergeCell ref="BO351:BP351"/>
    <mergeCell ref="BQ351:BR351"/>
    <mergeCell ref="BS351:BT351"/>
    <mergeCell ref="BK353:BL353"/>
    <mergeCell ref="BM353:BN353"/>
    <mergeCell ref="BO353:BP353"/>
    <mergeCell ref="BQ353:BR353"/>
    <mergeCell ref="BS353:BT353"/>
    <mergeCell ref="BK354:BL354"/>
    <mergeCell ref="BM354:BN354"/>
    <mergeCell ref="BO354:BP354"/>
    <mergeCell ref="BQ354:BR354"/>
    <mergeCell ref="BS354:BT354"/>
    <mergeCell ref="BO358:BP358"/>
    <mergeCell ref="BQ358:BR358"/>
    <mergeCell ref="BS358:BT358"/>
    <mergeCell ref="BM358:BN358"/>
    <mergeCell ref="BO350:BP350"/>
    <mergeCell ref="BQ350:BR350"/>
    <mergeCell ref="BS350:BT350"/>
    <mergeCell ref="BO311:BP311"/>
    <mergeCell ref="BQ311:BR311"/>
    <mergeCell ref="BS311:BT311"/>
    <mergeCell ref="BM311:BN311"/>
    <mergeCell ref="BO310:BP310"/>
    <mergeCell ref="BQ310:BR310"/>
    <mergeCell ref="BS310:BT310"/>
    <mergeCell ref="BK381:BL381"/>
    <mergeCell ref="BM381:BN381"/>
    <mergeCell ref="BO381:BP381"/>
    <mergeCell ref="BQ381:BR381"/>
    <mergeCell ref="BS381:BT381"/>
    <mergeCell ref="BK377:BL377"/>
    <mergeCell ref="BM377:BN377"/>
    <mergeCell ref="BO377:BP377"/>
    <mergeCell ref="BQ377:BR377"/>
    <mergeCell ref="BS377:BT377"/>
    <mergeCell ref="BK379:BL379"/>
    <mergeCell ref="BM379:BN379"/>
    <mergeCell ref="BO379:BP379"/>
    <mergeCell ref="BQ379:BR379"/>
    <mergeCell ref="BS379:BT379"/>
    <mergeCell ref="BK347:BL347"/>
    <mergeCell ref="BM347:BN347"/>
    <mergeCell ref="BO347:BP347"/>
    <mergeCell ref="BQ347:BR347"/>
    <mergeCell ref="BS347:BT347"/>
    <mergeCell ref="BK349:BL349"/>
    <mergeCell ref="BM349:BN349"/>
    <mergeCell ref="BO349:BP349"/>
    <mergeCell ref="BK362:BL362"/>
    <mergeCell ref="BM362:BN362"/>
    <mergeCell ref="BO362:BP362"/>
    <mergeCell ref="BQ362:BR362"/>
    <mergeCell ref="BS362:BT362"/>
    <mergeCell ref="BK370:BL370"/>
    <mergeCell ref="BM370:BN370"/>
    <mergeCell ref="BO370:BP370"/>
    <mergeCell ref="BQ370:BR370"/>
    <mergeCell ref="BS370:BT370"/>
    <mergeCell ref="S188:T188"/>
    <mergeCell ref="U188:V188"/>
    <mergeCell ref="W188:X188"/>
    <mergeCell ref="Y188:Z188"/>
    <mergeCell ref="AA188:AB188"/>
    <mergeCell ref="AD188:AE188"/>
    <mergeCell ref="AF188:AG188"/>
    <mergeCell ref="AH188:AI188"/>
    <mergeCell ref="AJ188:AK188"/>
    <mergeCell ref="AL188:AM188"/>
    <mergeCell ref="AO188:AP188"/>
    <mergeCell ref="AQ188:AR188"/>
    <mergeCell ref="AS188:AT188"/>
    <mergeCell ref="AU188:AV188"/>
    <mergeCell ref="AW188:AX188"/>
    <mergeCell ref="AZ188:BA188"/>
    <mergeCell ref="BB188:BC188"/>
    <mergeCell ref="BD188:BE188"/>
    <mergeCell ref="BF188:BG188"/>
    <mergeCell ref="BH188:BI188"/>
    <mergeCell ref="AJ311:AK311"/>
    <mergeCell ref="AL311:AM311"/>
    <mergeCell ref="AO311:AP311"/>
    <mergeCell ref="AQ311:AR311"/>
    <mergeCell ref="S185:T185"/>
    <mergeCell ref="S187:T187"/>
    <mergeCell ref="U187:V187"/>
    <mergeCell ref="W187:X187"/>
    <mergeCell ref="Y187:Z187"/>
    <mergeCell ref="AA187:AB187"/>
    <mergeCell ref="AD187:AE187"/>
    <mergeCell ref="AF187:AG187"/>
    <mergeCell ref="AH187:AI187"/>
    <mergeCell ref="AJ187:AK187"/>
    <mergeCell ref="AL187:AM187"/>
    <mergeCell ref="AO187:AP187"/>
    <mergeCell ref="AQ187:AR187"/>
    <mergeCell ref="AS187:AT187"/>
    <mergeCell ref="AU187:AV187"/>
    <mergeCell ref="AW187:AX187"/>
    <mergeCell ref="AZ187:BA187"/>
    <mergeCell ref="AU185:AV185"/>
    <mergeCell ref="AW185:AX185"/>
    <mergeCell ref="AZ185:BA185"/>
    <mergeCell ref="S186:T186"/>
    <mergeCell ref="U186:V186"/>
    <mergeCell ref="W186:X186"/>
    <mergeCell ref="Y186:Z186"/>
    <mergeCell ref="AA186:AB186"/>
    <mergeCell ref="AD186:AE186"/>
    <mergeCell ref="AF186:AG186"/>
    <mergeCell ref="AH186:AI186"/>
    <mergeCell ref="AJ186:AK186"/>
    <mergeCell ref="AL186:AM186"/>
    <mergeCell ref="AO186:AP186"/>
    <mergeCell ref="AQ186:AR186"/>
    <mergeCell ref="U185:V185"/>
    <mergeCell ref="W185:X185"/>
    <mergeCell ref="Y185:Z185"/>
    <mergeCell ref="AA185:AB185"/>
    <mergeCell ref="AF185:AG185"/>
    <mergeCell ref="AH185:AI185"/>
    <mergeCell ref="AJ185:AK185"/>
    <mergeCell ref="AL185:AM185"/>
    <mergeCell ref="AO185:AP185"/>
    <mergeCell ref="AQ185:AR185"/>
    <mergeCell ref="AS185:AT185"/>
    <mergeCell ref="BH183:BI183"/>
    <mergeCell ref="BK183:BL183"/>
    <mergeCell ref="BS187:BT187"/>
    <mergeCell ref="BF185:BG185"/>
    <mergeCell ref="BH185:BI185"/>
    <mergeCell ref="BK185:BL185"/>
    <mergeCell ref="BM185:BN185"/>
    <mergeCell ref="BO185:BP185"/>
    <mergeCell ref="BQ185:BR185"/>
    <mergeCell ref="BD184:BE184"/>
    <mergeCell ref="BF184:BG184"/>
    <mergeCell ref="BH184:BI184"/>
    <mergeCell ref="BK184:BL184"/>
    <mergeCell ref="BM184:BN184"/>
    <mergeCell ref="BO184:BP184"/>
    <mergeCell ref="BH186:BI186"/>
    <mergeCell ref="BK186:BL186"/>
    <mergeCell ref="BM186:BN186"/>
    <mergeCell ref="BO186:BP186"/>
    <mergeCell ref="BQ186:BR186"/>
    <mergeCell ref="BB187:BC187"/>
    <mergeCell ref="BD182:BE182"/>
    <mergeCell ref="BF182:BG182"/>
    <mergeCell ref="BH182:BI182"/>
    <mergeCell ref="BK182:BL182"/>
    <mergeCell ref="BM182:BN182"/>
    <mergeCell ref="BO182:BP182"/>
    <mergeCell ref="BQ182:BR182"/>
    <mergeCell ref="BS182:BT182"/>
    <mergeCell ref="S183:T183"/>
    <mergeCell ref="U183:V183"/>
    <mergeCell ref="W183:X183"/>
    <mergeCell ref="Y183:Z183"/>
    <mergeCell ref="BO183:BP183"/>
    <mergeCell ref="AA183:AB183"/>
    <mergeCell ref="AD183:AE183"/>
    <mergeCell ref="AF183:AG183"/>
    <mergeCell ref="AH183:AI183"/>
    <mergeCell ref="AJ183:AK183"/>
    <mergeCell ref="AL183:AM183"/>
    <mergeCell ref="BQ184:BR184"/>
    <mergeCell ref="BS184:BT184"/>
    <mergeCell ref="S184:T184"/>
    <mergeCell ref="U184:V184"/>
    <mergeCell ref="W184:X184"/>
    <mergeCell ref="Y184:Z184"/>
    <mergeCell ref="AA184:AB184"/>
    <mergeCell ref="AD184:AE184"/>
    <mergeCell ref="AF184:AG184"/>
    <mergeCell ref="AH184:AI184"/>
    <mergeCell ref="AJ184:AK184"/>
    <mergeCell ref="AL184:AM184"/>
    <mergeCell ref="AO184:AP184"/>
    <mergeCell ref="AQ184:AR184"/>
    <mergeCell ref="AS184:AT184"/>
    <mergeCell ref="AU184:AV184"/>
    <mergeCell ref="AW184:AX184"/>
    <mergeCell ref="AZ184:BA184"/>
    <mergeCell ref="BB184:BC184"/>
    <mergeCell ref="BH181:BI181"/>
    <mergeCell ref="BK181:BL181"/>
    <mergeCell ref="BM181:BN181"/>
    <mergeCell ref="BO181:BP181"/>
    <mergeCell ref="Y180:Z180"/>
    <mergeCell ref="AA180:AB180"/>
    <mergeCell ref="AD180:AE180"/>
    <mergeCell ref="AF180:AG180"/>
    <mergeCell ref="AH180:AI180"/>
    <mergeCell ref="AJ180:AK180"/>
    <mergeCell ref="AL180:AM180"/>
    <mergeCell ref="BQ181:BR181"/>
    <mergeCell ref="BS181:BT181"/>
    <mergeCell ref="BS183:BT183"/>
    <mergeCell ref="S182:T182"/>
    <mergeCell ref="U182:V182"/>
    <mergeCell ref="W182:X182"/>
    <mergeCell ref="Y182:Z182"/>
    <mergeCell ref="AA182:AB182"/>
    <mergeCell ref="AD182:AE182"/>
    <mergeCell ref="AF182:AG182"/>
    <mergeCell ref="AH182:AI182"/>
    <mergeCell ref="AJ182:AK182"/>
    <mergeCell ref="AL182:AM182"/>
    <mergeCell ref="AO182:AP182"/>
    <mergeCell ref="AQ182:AR182"/>
    <mergeCell ref="AS182:AT182"/>
    <mergeCell ref="AU182:AV182"/>
    <mergeCell ref="AW182:AX182"/>
    <mergeCell ref="AZ182:BA182"/>
    <mergeCell ref="BB182:BC182"/>
    <mergeCell ref="S181:T181"/>
    <mergeCell ref="U181:V181"/>
    <mergeCell ref="W181:X181"/>
    <mergeCell ref="Y181:Z181"/>
    <mergeCell ref="AA181:AB181"/>
    <mergeCell ref="AF181:AG181"/>
    <mergeCell ref="AH181:AI181"/>
    <mergeCell ref="AJ181:AK181"/>
    <mergeCell ref="AL181:AM181"/>
    <mergeCell ref="AO181:AP181"/>
    <mergeCell ref="AQ181:AR181"/>
    <mergeCell ref="AS181:AT181"/>
    <mergeCell ref="AU181:AV181"/>
    <mergeCell ref="AW181:AX181"/>
    <mergeCell ref="AZ181:BA181"/>
    <mergeCell ref="BB181:BC181"/>
    <mergeCell ref="BD181:BE181"/>
    <mergeCell ref="AZ179:BA179"/>
    <mergeCell ref="BB179:BC179"/>
    <mergeCell ref="AO180:AP180"/>
    <mergeCell ref="AQ180:AR180"/>
    <mergeCell ref="AS180:AT180"/>
    <mergeCell ref="AU180:AV180"/>
    <mergeCell ref="AW180:AX180"/>
    <mergeCell ref="AZ180:BA180"/>
    <mergeCell ref="BB180:BC180"/>
    <mergeCell ref="BD180:BE180"/>
    <mergeCell ref="BF180:BG180"/>
    <mergeCell ref="BH180:BI180"/>
    <mergeCell ref="BM178:BN178"/>
    <mergeCell ref="BO178:BP178"/>
    <mergeCell ref="BQ180:BR180"/>
    <mergeCell ref="BS180:BT180"/>
    <mergeCell ref="BO179:BP179"/>
    <mergeCell ref="BQ179:BR179"/>
    <mergeCell ref="BS179:BT179"/>
    <mergeCell ref="BD179:BE179"/>
    <mergeCell ref="BF179:BG179"/>
    <mergeCell ref="BH179:BI179"/>
    <mergeCell ref="BK179:BL179"/>
    <mergeCell ref="BM179:BN179"/>
    <mergeCell ref="BF178:BG178"/>
    <mergeCell ref="BH178:BI178"/>
    <mergeCell ref="BK178:BL178"/>
    <mergeCell ref="BQ178:BR178"/>
    <mergeCell ref="BS178:BT178"/>
    <mergeCell ref="BK180:BL180"/>
    <mergeCell ref="BM180:BN180"/>
    <mergeCell ref="BO180:BP180"/>
    <mergeCell ref="S180:T180"/>
    <mergeCell ref="U180:V180"/>
    <mergeCell ref="W180:X180"/>
    <mergeCell ref="AA178:AB178"/>
    <mergeCell ref="AD178:AE178"/>
    <mergeCell ref="AF178:AG178"/>
    <mergeCell ref="AH178:AI178"/>
    <mergeCell ref="AJ178:AK178"/>
    <mergeCell ref="AL178:AM178"/>
    <mergeCell ref="AO178:AP178"/>
    <mergeCell ref="AQ178:AR178"/>
    <mergeCell ref="AS178:AT178"/>
    <mergeCell ref="AU178:AV178"/>
    <mergeCell ref="AW178:AX178"/>
    <mergeCell ref="AZ178:BA178"/>
    <mergeCell ref="BB178:BC178"/>
    <mergeCell ref="BD178:BE178"/>
    <mergeCell ref="S179:T179"/>
    <mergeCell ref="U179:V179"/>
    <mergeCell ref="W179:X179"/>
    <mergeCell ref="Y179:Z179"/>
    <mergeCell ref="AA179:AB179"/>
    <mergeCell ref="AD179:AE179"/>
    <mergeCell ref="AF179:AG179"/>
    <mergeCell ref="AH179:AI179"/>
    <mergeCell ref="AJ179:AK179"/>
    <mergeCell ref="AL179:AM179"/>
    <mergeCell ref="AO179:AP179"/>
    <mergeCell ref="AQ179:AR179"/>
    <mergeCell ref="AS179:AT179"/>
    <mergeCell ref="AU179:AV179"/>
    <mergeCell ref="AW179:AX179"/>
    <mergeCell ref="S175:T175"/>
    <mergeCell ref="U175:V175"/>
    <mergeCell ref="W175:X175"/>
    <mergeCell ref="Y175:Z175"/>
    <mergeCell ref="AA175:AB175"/>
    <mergeCell ref="AD175:AE175"/>
    <mergeCell ref="AF175:AG175"/>
    <mergeCell ref="AH175:AI175"/>
    <mergeCell ref="AJ175:AK175"/>
    <mergeCell ref="AL175:AM175"/>
    <mergeCell ref="AO175:AP175"/>
    <mergeCell ref="AQ175:AR175"/>
    <mergeCell ref="AS175:AT175"/>
    <mergeCell ref="AU175:AV175"/>
    <mergeCell ref="AW175:AX175"/>
    <mergeCell ref="AZ175:BA175"/>
    <mergeCell ref="BB175:BC175"/>
    <mergeCell ref="BD175:BE175"/>
    <mergeCell ref="BF175:BG175"/>
    <mergeCell ref="BH175:BI175"/>
    <mergeCell ref="BK175:BL175"/>
    <mergeCell ref="BM175:BN175"/>
    <mergeCell ref="BO175:BP175"/>
    <mergeCell ref="BQ175:BR175"/>
    <mergeCell ref="BS175:BT175"/>
    <mergeCell ref="S178:T178"/>
    <mergeCell ref="U178:V178"/>
    <mergeCell ref="W178:X178"/>
    <mergeCell ref="Y178:Z178"/>
    <mergeCell ref="BB310:BC310"/>
    <mergeCell ref="BD310:BE310"/>
    <mergeCell ref="BF310:BG310"/>
    <mergeCell ref="BH310:BI310"/>
    <mergeCell ref="BK310:BL310"/>
    <mergeCell ref="BM309:BN309"/>
    <mergeCell ref="BD309:BE309"/>
    <mergeCell ref="BF309:BG309"/>
    <mergeCell ref="BH309:BI309"/>
    <mergeCell ref="BK309:BL309"/>
    <mergeCell ref="BQ225:BR225"/>
    <mergeCell ref="BS225:BT225"/>
    <mergeCell ref="S221:T221"/>
    <mergeCell ref="U221:V221"/>
    <mergeCell ref="W221:X221"/>
    <mergeCell ref="Y221:Z221"/>
    <mergeCell ref="AA221:AB221"/>
    <mergeCell ref="AD221:AE221"/>
    <mergeCell ref="AF221:AG221"/>
    <mergeCell ref="AH221:AI221"/>
    <mergeCell ref="AS311:AT311"/>
    <mergeCell ref="AU311:AV311"/>
    <mergeCell ref="AW311:AX311"/>
    <mergeCell ref="AZ311:BA311"/>
    <mergeCell ref="BB311:BC311"/>
    <mergeCell ref="BD311:BE311"/>
    <mergeCell ref="BF311:BG311"/>
    <mergeCell ref="BH311:BI311"/>
    <mergeCell ref="BK311:BL311"/>
    <mergeCell ref="AD174:AE174"/>
    <mergeCell ref="AF174:AG174"/>
    <mergeCell ref="AH174:AI174"/>
    <mergeCell ref="AJ174:AK174"/>
    <mergeCell ref="AL174:AM174"/>
    <mergeCell ref="AO174:AP174"/>
    <mergeCell ref="AQ174:AR174"/>
    <mergeCell ref="AS174:AT174"/>
    <mergeCell ref="AU174:AV174"/>
    <mergeCell ref="AZ174:BA174"/>
    <mergeCell ref="BB174:BC174"/>
    <mergeCell ref="BD174:BE174"/>
    <mergeCell ref="BF174:BG174"/>
    <mergeCell ref="BH174:BI174"/>
    <mergeCell ref="AZ310:BA310"/>
    <mergeCell ref="AZ309:BA309"/>
    <mergeCell ref="BB309:BC309"/>
    <mergeCell ref="BK174:BL174"/>
    <mergeCell ref="AZ193:BA193"/>
    <mergeCell ref="AQ221:AR221"/>
    <mergeCell ref="AS221:AT221"/>
    <mergeCell ref="AU221:AV221"/>
    <mergeCell ref="AW221:AX221"/>
    <mergeCell ref="C310:D310"/>
    <mergeCell ref="E310:R310"/>
    <mergeCell ref="S310:T310"/>
    <mergeCell ref="U310:V310"/>
    <mergeCell ref="W310:X310"/>
    <mergeCell ref="Y310:Z310"/>
    <mergeCell ref="AA310:AB310"/>
    <mergeCell ref="AD310:AE310"/>
    <mergeCell ref="AF310:AG310"/>
    <mergeCell ref="AH310:AI310"/>
    <mergeCell ref="AJ310:AK310"/>
    <mergeCell ref="AL310:AM310"/>
    <mergeCell ref="AO310:AP310"/>
    <mergeCell ref="AQ310:AR310"/>
    <mergeCell ref="AS310:AT310"/>
    <mergeCell ref="AU310:AV310"/>
    <mergeCell ref="AW310:AX310"/>
    <mergeCell ref="C309:D309"/>
    <mergeCell ref="E309:R309"/>
    <mergeCell ref="S309:T309"/>
    <mergeCell ref="U309:V309"/>
    <mergeCell ref="W309:X309"/>
    <mergeCell ref="Y309:Z309"/>
    <mergeCell ref="AA309:AB309"/>
    <mergeCell ref="AD309:AE309"/>
    <mergeCell ref="AF309:AG309"/>
    <mergeCell ref="AH309:AI309"/>
    <mergeCell ref="AJ309:AK309"/>
    <mergeCell ref="AL309:AM309"/>
    <mergeCell ref="AO309:AP309"/>
    <mergeCell ref="AQ309:AR309"/>
    <mergeCell ref="AS309:AT309"/>
    <mergeCell ref="AU309:AV309"/>
    <mergeCell ref="AW309:AX309"/>
    <mergeCell ref="BM174:BN174"/>
    <mergeCell ref="BO174:BP174"/>
    <mergeCell ref="BQ174:BR174"/>
    <mergeCell ref="S173:T173"/>
    <mergeCell ref="U173:V173"/>
    <mergeCell ref="W173:X173"/>
    <mergeCell ref="Y173:Z173"/>
    <mergeCell ref="AA173:AB173"/>
    <mergeCell ref="AD173:AE173"/>
    <mergeCell ref="AF173:AG173"/>
    <mergeCell ref="AH173:AI173"/>
    <mergeCell ref="AJ173:AK173"/>
    <mergeCell ref="AL173:AM173"/>
    <mergeCell ref="AO173:AP173"/>
    <mergeCell ref="AQ173:AR173"/>
    <mergeCell ref="AS173:AT173"/>
    <mergeCell ref="AU173:AV173"/>
    <mergeCell ref="AZ173:BA173"/>
    <mergeCell ref="BB173:BC173"/>
    <mergeCell ref="BD173:BE173"/>
    <mergeCell ref="BF173:BG173"/>
    <mergeCell ref="BH173:BI173"/>
    <mergeCell ref="BK173:BL173"/>
    <mergeCell ref="BM173:BN173"/>
    <mergeCell ref="BO173:BP173"/>
    <mergeCell ref="BQ173:BR173"/>
    <mergeCell ref="S174:T174"/>
    <mergeCell ref="U174:V174"/>
    <mergeCell ref="W174:X174"/>
    <mergeCell ref="Y174:Z174"/>
    <mergeCell ref="AA174:AB174"/>
    <mergeCell ref="BM171:BN171"/>
    <mergeCell ref="BO171:BP171"/>
    <mergeCell ref="BS173:BT173"/>
    <mergeCell ref="S172:T172"/>
    <mergeCell ref="U172:V172"/>
    <mergeCell ref="W172:X172"/>
    <mergeCell ref="Y172:Z172"/>
    <mergeCell ref="AA172:AB172"/>
    <mergeCell ref="AD172:AE172"/>
    <mergeCell ref="AF172:AG172"/>
    <mergeCell ref="AH172:AI172"/>
    <mergeCell ref="AJ172:AK172"/>
    <mergeCell ref="AL172:AM172"/>
    <mergeCell ref="AO172:AP172"/>
    <mergeCell ref="AQ172:AR172"/>
    <mergeCell ref="AS172:AT172"/>
    <mergeCell ref="AU172:AV172"/>
    <mergeCell ref="AW172:AX172"/>
    <mergeCell ref="AZ172:BA172"/>
    <mergeCell ref="BB172:BC172"/>
    <mergeCell ref="BD172:BE172"/>
    <mergeCell ref="BF172:BG172"/>
    <mergeCell ref="BH172:BI172"/>
    <mergeCell ref="BK172:BL172"/>
    <mergeCell ref="BM172:BN172"/>
    <mergeCell ref="BO172:BP172"/>
    <mergeCell ref="BQ172:BR172"/>
    <mergeCell ref="BS172:BT172"/>
    <mergeCell ref="AA171:AB171"/>
    <mergeCell ref="AD171:AE171"/>
    <mergeCell ref="AF171:AG171"/>
    <mergeCell ref="AH171:AI171"/>
    <mergeCell ref="AJ171:AK171"/>
    <mergeCell ref="AL171:AM171"/>
    <mergeCell ref="AO171:AP171"/>
    <mergeCell ref="AQ171:AR171"/>
    <mergeCell ref="AS171:AT171"/>
    <mergeCell ref="AU171:AV171"/>
    <mergeCell ref="AW171:AX171"/>
    <mergeCell ref="AZ171:BA171"/>
    <mergeCell ref="BB171:BC171"/>
    <mergeCell ref="BD171:BE171"/>
    <mergeCell ref="BF171:BG171"/>
    <mergeCell ref="BH171:BI171"/>
    <mergeCell ref="BK171:BL171"/>
    <mergeCell ref="BO169:BP169"/>
    <mergeCell ref="BQ171:BR171"/>
    <mergeCell ref="BS171:BT171"/>
    <mergeCell ref="S170:T170"/>
    <mergeCell ref="U170:V170"/>
    <mergeCell ref="W170:X170"/>
    <mergeCell ref="Y170:Z170"/>
    <mergeCell ref="AA170:AB170"/>
    <mergeCell ref="AD170:AE170"/>
    <mergeCell ref="AF170:AG170"/>
    <mergeCell ref="AH170:AI170"/>
    <mergeCell ref="AJ170:AK170"/>
    <mergeCell ref="AL170:AM170"/>
    <mergeCell ref="AO170:AP170"/>
    <mergeCell ref="AQ170:AR170"/>
    <mergeCell ref="AS170:AT170"/>
    <mergeCell ref="AU170:AV170"/>
    <mergeCell ref="AW170:AX170"/>
    <mergeCell ref="AZ170:BA170"/>
    <mergeCell ref="BB170:BC170"/>
    <mergeCell ref="BD170:BE170"/>
    <mergeCell ref="BF170:BG170"/>
    <mergeCell ref="BH170:BI170"/>
    <mergeCell ref="BK170:BL170"/>
    <mergeCell ref="BM170:BN170"/>
    <mergeCell ref="BO170:BP170"/>
    <mergeCell ref="BQ170:BR170"/>
    <mergeCell ref="BS170:BT170"/>
    <mergeCell ref="S171:T171"/>
    <mergeCell ref="U171:V171"/>
    <mergeCell ref="W171:X171"/>
    <mergeCell ref="Y171:Z171"/>
    <mergeCell ref="BK168:BL168"/>
    <mergeCell ref="BM168:BN168"/>
    <mergeCell ref="AA167:AB167"/>
    <mergeCell ref="AD167:AE167"/>
    <mergeCell ref="AF167:AG167"/>
    <mergeCell ref="AH167:AI167"/>
    <mergeCell ref="AJ167:AK167"/>
    <mergeCell ref="AL167:AM167"/>
    <mergeCell ref="S169:T169"/>
    <mergeCell ref="U169:V169"/>
    <mergeCell ref="W169:X169"/>
    <mergeCell ref="Y169:Z169"/>
    <mergeCell ref="AA169:AB169"/>
    <mergeCell ref="AD169:AE169"/>
    <mergeCell ref="AF169:AG169"/>
    <mergeCell ref="AH169:AI169"/>
    <mergeCell ref="AJ169:AK169"/>
    <mergeCell ref="AL169:AM169"/>
    <mergeCell ref="AO169:AP169"/>
    <mergeCell ref="AQ169:AR169"/>
    <mergeCell ref="AS169:AT169"/>
    <mergeCell ref="AU169:AV169"/>
    <mergeCell ref="AW169:AX169"/>
    <mergeCell ref="AZ169:BA169"/>
    <mergeCell ref="BB169:BC169"/>
    <mergeCell ref="BD169:BE169"/>
    <mergeCell ref="BF169:BG169"/>
    <mergeCell ref="BH169:BI169"/>
    <mergeCell ref="BK169:BL169"/>
    <mergeCell ref="BM169:BN169"/>
    <mergeCell ref="BQ169:BR169"/>
    <mergeCell ref="BS169:BT169"/>
    <mergeCell ref="S167:T167"/>
    <mergeCell ref="U167:V167"/>
    <mergeCell ref="W167:X167"/>
    <mergeCell ref="Y167:Z167"/>
    <mergeCell ref="BO168:BP168"/>
    <mergeCell ref="BQ168:BR168"/>
    <mergeCell ref="BS168:BT168"/>
    <mergeCell ref="BK167:BL167"/>
    <mergeCell ref="BM167:BN167"/>
    <mergeCell ref="BO167:BP167"/>
    <mergeCell ref="S168:T168"/>
    <mergeCell ref="U168:V168"/>
    <mergeCell ref="W168:X168"/>
    <mergeCell ref="Y168:Z168"/>
    <mergeCell ref="AA168:AB168"/>
    <mergeCell ref="AD168:AE168"/>
    <mergeCell ref="AF168:AG168"/>
    <mergeCell ref="AH168:AI168"/>
    <mergeCell ref="AJ168:AK168"/>
    <mergeCell ref="AL168:AM168"/>
    <mergeCell ref="AO168:AP168"/>
    <mergeCell ref="AQ168:AR168"/>
    <mergeCell ref="AS168:AT168"/>
    <mergeCell ref="AU168:AV168"/>
    <mergeCell ref="AW168:AX168"/>
    <mergeCell ref="AZ168:BA168"/>
    <mergeCell ref="BB168:BC168"/>
    <mergeCell ref="BD168:BE168"/>
    <mergeCell ref="BF168:BG168"/>
    <mergeCell ref="BH168:BI168"/>
    <mergeCell ref="BB167:BC167"/>
    <mergeCell ref="BD167:BE167"/>
    <mergeCell ref="BF167:BG167"/>
    <mergeCell ref="BH167:BI167"/>
    <mergeCell ref="BQ167:BR167"/>
    <mergeCell ref="BS167:BT167"/>
    <mergeCell ref="S166:T166"/>
    <mergeCell ref="U166:V166"/>
    <mergeCell ref="W166:X166"/>
    <mergeCell ref="Y166:Z166"/>
    <mergeCell ref="AA166:AB166"/>
    <mergeCell ref="AD166:AE166"/>
    <mergeCell ref="AF166:AG166"/>
    <mergeCell ref="AH166:AI166"/>
    <mergeCell ref="AJ166:AK166"/>
    <mergeCell ref="AL166:AM166"/>
    <mergeCell ref="AO166:AP166"/>
    <mergeCell ref="AQ166:AR166"/>
    <mergeCell ref="AS166:AT166"/>
    <mergeCell ref="AU166:AV166"/>
    <mergeCell ref="AW166:AX166"/>
    <mergeCell ref="AZ166:BA166"/>
    <mergeCell ref="BB166:BC166"/>
    <mergeCell ref="BD166:BE166"/>
    <mergeCell ref="BF166:BG166"/>
    <mergeCell ref="BH166:BI166"/>
    <mergeCell ref="BK166:BL166"/>
    <mergeCell ref="BM166:BN166"/>
    <mergeCell ref="BO166:BP166"/>
    <mergeCell ref="BQ165:BR165"/>
    <mergeCell ref="BS165:BT165"/>
    <mergeCell ref="BQ166:BR166"/>
    <mergeCell ref="BS166:BT166"/>
    <mergeCell ref="S165:T165"/>
    <mergeCell ref="U165:V165"/>
    <mergeCell ref="W165:X165"/>
    <mergeCell ref="Y165:Z165"/>
    <mergeCell ref="AA165:AB165"/>
    <mergeCell ref="AD165:AE165"/>
    <mergeCell ref="AF165:AG165"/>
    <mergeCell ref="AH165:AI165"/>
    <mergeCell ref="AJ165:AK165"/>
    <mergeCell ref="AL165:AM165"/>
    <mergeCell ref="AO165:AP165"/>
    <mergeCell ref="AQ165:AR165"/>
    <mergeCell ref="AS165:AT165"/>
    <mergeCell ref="AU165:AV165"/>
    <mergeCell ref="AW165:AX165"/>
    <mergeCell ref="AZ165:BA165"/>
    <mergeCell ref="BB165:BC165"/>
    <mergeCell ref="BD165:BE165"/>
    <mergeCell ref="BF165:BG165"/>
    <mergeCell ref="BH165:BI165"/>
    <mergeCell ref="BK165:BL165"/>
    <mergeCell ref="BM165:BN165"/>
    <mergeCell ref="AF164:AG164"/>
    <mergeCell ref="AH164:AI164"/>
    <mergeCell ref="AJ164:AK164"/>
    <mergeCell ref="AL164:AM164"/>
    <mergeCell ref="AO164:AP164"/>
    <mergeCell ref="AQ164:AR164"/>
    <mergeCell ref="AS164:AT164"/>
    <mergeCell ref="AU164:AV164"/>
    <mergeCell ref="AZ164:BA164"/>
    <mergeCell ref="BB164:BC164"/>
    <mergeCell ref="BD164:BE164"/>
    <mergeCell ref="BF164:BG164"/>
    <mergeCell ref="BH164:BI164"/>
    <mergeCell ref="BK164:BL164"/>
    <mergeCell ref="BM164:BN164"/>
    <mergeCell ref="BO165:BP165"/>
    <mergeCell ref="BO164:BP164"/>
    <mergeCell ref="BQ164:BR164"/>
    <mergeCell ref="BS164:BT164"/>
    <mergeCell ref="S163:T163"/>
    <mergeCell ref="U163:V163"/>
    <mergeCell ref="W163:X163"/>
    <mergeCell ref="Y163:Z163"/>
    <mergeCell ref="AA163:AB163"/>
    <mergeCell ref="AD163:AE163"/>
    <mergeCell ref="AF163:AG163"/>
    <mergeCell ref="AH163:AI163"/>
    <mergeCell ref="AJ163:AK163"/>
    <mergeCell ref="AL163:AM163"/>
    <mergeCell ref="AO163:AP163"/>
    <mergeCell ref="AQ163:AR163"/>
    <mergeCell ref="AS163:AT163"/>
    <mergeCell ref="AU163:AV163"/>
    <mergeCell ref="AZ163:BA163"/>
    <mergeCell ref="BB163:BC163"/>
    <mergeCell ref="BD163:BE163"/>
    <mergeCell ref="BF163:BG163"/>
    <mergeCell ref="BH163:BI163"/>
    <mergeCell ref="BK163:BL163"/>
    <mergeCell ref="BM163:BN163"/>
    <mergeCell ref="BO163:BP163"/>
    <mergeCell ref="BQ163:BR163"/>
    <mergeCell ref="BS163:BT163"/>
    <mergeCell ref="S164:T164"/>
    <mergeCell ref="U164:V164"/>
    <mergeCell ref="W164:X164"/>
    <mergeCell ref="Y164:Z164"/>
    <mergeCell ref="AA164:AB164"/>
    <mergeCell ref="AD164:AE164"/>
    <mergeCell ref="S162:T162"/>
    <mergeCell ref="U162:V162"/>
    <mergeCell ref="W162:X162"/>
    <mergeCell ref="Y162:Z162"/>
    <mergeCell ref="AA162:AB162"/>
    <mergeCell ref="AD162:AE162"/>
    <mergeCell ref="AF162:AG162"/>
    <mergeCell ref="AH162:AI162"/>
    <mergeCell ref="AJ162:AK162"/>
    <mergeCell ref="AL162:AM162"/>
    <mergeCell ref="AO162:AP162"/>
    <mergeCell ref="AQ162:AR162"/>
    <mergeCell ref="AS162:AT162"/>
    <mergeCell ref="AU162:AV162"/>
    <mergeCell ref="AZ162:BA162"/>
    <mergeCell ref="BB162:BC162"/>
    <mergeCell ref="BD162:BE162"/>
    <mergeCell ref="S161:T161"/>
    <mergeCell ref="U161:V161"/>
    <mergeCell ref="W161:X161"/>
    <mergeCell ref="Y161:Z161"/>
    <mergeCell ref="AA161:AB161"/>
    <mergeCell ref="AD161:AE161"/>
    <mergeCell ref="AF161:AG161"/>
    <mergeCell ref="AH161:AI161"/>
    <mergeCell ref="AJ161:AK161"/>
    <mergeCell ref="AL161:AM161"/>
    <mergeCell ref="AO161:AP161"/>
    <mergeCell ref="AQ161:AR161"/>
    <mergeCell ref="AS161:AT161"/>
    <mergeCell ref="AU161:AV161"/>
    <mergeCell ref="BB161:BC161"/>
    <mergeCell ref="BD161:BE161"/>
    <mergeCell ref="BF161:BG161"/>
    <mergeCell ref="BF160:BG160"/>
    <mergeCell ref="BH160:BI160"/>
    <mergeCell ref="BK160:BL160"/>
    <mergeCell ref="BM160:BN160"/>
    <mergeCell ref="BS162:BT162"/>
    <mergeCell ref="BS161:BT161"/>
    <mergeCell ref="BH161:BI161"/>
    <mergeCell ref="BK161:BL161"/>
    <mergeCell ref="BM161:BN161"/>
    <mergeCell ref="BO161:BP161"/>
    <mergeCell ref="BQ161:BR161"/>
    <mergeCell ref="BF162:BG162"/>
    <mergeCell ref="BH162:BI162"/>
    <mergeCell ref="BK162:BL162"/>
    <mergeCell ref="BM162:BN162"/>
    <mergeCell ref="BO162:BP162"/>
    <mergeCell ref="BQ162:BR162"/>
    <mergeCell ref="BO160:BP160"/>
    <mergeCell ref="BQ160:BR160"/>
    <mergeCell ref="BS160:BT160"/>
    <mergeCell ref="AF159:AG159"/>
    <mergeCell ref="AH159:AI159"/>
    <mergeCell ref="AJ159:AK159"/>
    <mergeCell ref="AL159:AM159"/>
    <mergeCell ref="AO159:AP159"/>
    <mergeCell ref="AQ159:AR159"/>
    <mergeCell ref="AS159:AT159"/>
    <mergeCell ref="AU159:AV159"/>
    <mergeCell ref="AZ159:BA159"/>
    <mergeCell ref="BB159:BC159"/>
    <mergeCell ref="BD159:BE159"/>
    <mergeCell ref="AD160:AE160"/>
    <mergeCell ref="AF160:AG160"/>
    <mergeCell ref="AH160:AI160"/>
    <mergeCell ref="AJ160:AK160"/>
    <mergeCell ref="AL160:AM160"/>
    <mergeCell ref="AO160:AP160"/>
    <mergeCell ref="AQ160:AR160"/>
    <mergeCell ref="AS160:AT160"/>
    <mergeCell ref="AU160:AV160"/>
    <mergeCell ref="AZ160:BA160"/>
    <mergeCell ref="BB160:BC160"/>
    <mergeCell ref="BD160:BE160"/>
    <mergeCell ref="BS159:BT159"/>
    <mergeCell ref="S160:T160"/>
    <mergeCell ref="U160:V160"/>
    <mergeCell ref="W160:X160"/>
    <mergeCell ref="Y160:Z160"/>
    <mergeCell ref="AA160:AB160"/>
    <mergeCell ref="BD157:BE157"/>
    <mergeCell ref="BF157:BG157"/>
    <mergeCell ref="BH157:BI157"/>
    <mergeCell ref="BK157:BL157"/>
    <mergeCell ref="BM157:BN157"/>
    <mergeCell ref="BO157:BP157"/>
    <mergeCell ref="BQ157:BR157"/>
    <mergeCell ref="S158:T158"/>
    <mergeCell ref="U158:V158"/>
    <mergeCell ref="W158:X158"/>
    <mergeCell ref="Y158:Z158"/>
    <mergeCell ref="AA158:AB158"/>
    <mergeCell ref="AD158:AE158"/>
    <mergeCell ref="AF158:AG158"/>
    <mergeCell ref="AH158:AI158"/>
    <mergeCell ref="AJ158:AK158"/>
    <mergeCell ref="AL158:AM158"/>
    <mergeCell ref="AO158:AP158"/>
    <mergeCell ref="AQ158:AR158"/>
    <mergeCell ref="AS158:AT158"/>
    <mergeCell ref="S159:T159"/>
    <mergeCell ref="U159:V159"/>
    <mergeCell ref="W159:X159"/>
    <mergeCell ref="Y159:Z159"/>
    <mergeCell ref="AA159:AB159"/>
    <mergeCell ref="AD159:AE159"/>
    <mergeCell ref="AL156:AM156"/>
    <mergeCell ref="AO156:AP156"/>
    <mergeCell ref="AQ156:AR156"/>
    <mergeCell ref="AS156:AT156"/>
    <mergeCell ref="AU156:AV156"/>
    <mergeCell ref="AZ156:BA156"/>
    <mergeCell ref="BB156:BC156"/>
    <mergeCell ref="BD156:BE156"/>
    <mergeCell ref="BF156:BG156"/>
    <mergeCell ref="BH156:BI156"/>
    <mergeCell ref="BK156:BL156"/>
    <mergeCell ref="BM156:BN156"/>
    <mergeCell ref="BO156:BP156"/>
    <mergeCell ref="BQ156:BR156"/>
    <mergeCell ref="BF159:BG159"/>
    <mergeCell ref="BH159:BI159"/>
    <mergeCell ref="BK159:BL159"/>
    <mergeCell ref="BM159:BN159"/>
    <mergeCell ref="BO159:BP159"/>
    <mergeCell ref="BQ159:BR159"/>
    <mergeCell ref="BS158:BT158"/>
    <mergeCell ref="BS157:BT157"/>
    <mergeCell ref="S157:T157"/>
    <mergeCell ref="U157:V157"/>
    <mergeCell ref="W157:X157"/>
    <mergeCell ref="Y157:Z157"/>
    <mergeCell ref="AA157:AB157"/>
    <mergeCell ref="AD157:AE157"/>
    <mergeCell ref="AF157:AG157"/>
    <mergeCell ref="AH157:AI157"/>
    <mergeCell ref="AJ157:AK157"/>
    <mergeCell ref="AL157:AM157"/>
    <mergeCell ref="AO157:AP157"/>
    <mergeCell ref="AQ157:AR157"/>
    <mergeCell ref="AS157:AT157"/>
    <mergeCell ref="AU157:AV157"/>
    <mergeCell ref="AZ157:BA157"/>
    <mergeCell ref="BB157:BC157"/>
    <mergeCell ref="AU158:AV158"/>
    <mergeCell ref="AZ158:BA158"/>
    <mergeCell ref="BB158:BC158"/>
    <mergeCell ref="BD158:BE158"/>
    <mergeCell ref="BF158:BG158"/>
    <mergeCell ref="BH158:BI158"/>
    <mergeCell ref="BK158:BL158"/>
    <mergeCell ref="BM158:BN158"/>
    <mergeCell ref="BO158:BP158"/>
    <mergeCell ref="BQ158:BR158"/>
    <mergeCell ref="BS156:BT156"/>
    <mergeCell ref="S155:T155"/>
    <mergeCell ref="U155:V155"/>
    <mergeCell ref="W155:X155"/>
    <mergeCell ref="Y155:Z155"/>
    <mergeCell ref="AA155:AB155"/>
    <mergeCell ref="AD155:AE155"/>
    <mergeCell ref="AF155:AG155"/>
    <mergeCell ref="AH155:AI155"/>
    <mergeCell ref="AJ155:AK155"/>
    <mergeCell ref="AL155:AM155"/>
    <mergeCell ref="AO155:AP155"/>
    <mergeCell ref="AQ155:AR155"/>
    <mergeCell ref="AS155:AT155"/>
    <mergeCell ref="AU155:AV155"/>
    <mergeCell ref="AZ155:BA155"/>
    <mergeCell ref="BB155:BC155"/>
    <mergeCell ref="BD155:BE155"/>
    <mergeCell ref="BF155:BG155"/>
    <mergeCell ref="BH155:BI155"/>
    <mergeCell ref="BK155:BL155"/>
    <mergeCell ref="BM155:BN155"/>
    <mergeCell ref="BO155:BP155"/>
    <mergeCell ref="S156:T156"/>
    <mergeCell ref="U156:V156"/>
    <mergeCell ref="W156:X156"/>
    <mergeCell ref="Y156:Z156"/>
    <mergeCell ref="AA156:AB156"/>
    <mergeCell ref="AD156:AE156"/>
    <mergeCell ref="AF156:AG156"/>
    <mergeCell ref="AH156:AI156"/>
    <mergeCell ref="AJ156:AK156"/>
    <mergeCell ref="BM152:BN152"/>
    <mergeCell ref="BQ155:BR155"/>
    <mergeCell ref="BS155:BT155"/>
    <mergeCell ref="O152:R152"/>
    <mergeCell ref="S152:T152"/>
    <mergeCell ref="U152:V152"/>
    <mergeCell ref="W152:X152"/>
    <mergeCell ref="Y152:Z152"/>
    <mergeCell ref="AA152:AB152"/>
    <mergeCell ref="AD152:AE152"/>
    <mergeCell ref="AF152:AG152"/>
    <mergeCell ref="AH152:AI152"/>
    <mergeCell ref="AJ152:AK152"/>
    <mergeCell ref="AL152:AM152"/>
    <mergeCell ref="AO152:AP152"/>
    <mergeCell ref="AQ152:AR152"/>
    <mergeCell ref="AS152:AT152"/>
    <mergeCell ref="AU152:AV152"/>
    <mergeCell ref="AW152:AX152"/>
    <mergeCell ref="AZ152:BA152"/>
    <mergeCell ref="BB152:BC152"/>
    <mergeCell ref="BD152:BE152"/>
    <mergeCell ref="BF152:BG152"/>
    <mergeCell ref="BH152:BI152"/>
    <mergeCell ref="BK152:BL152"/>
    <mergeCell ref="BO152:BP152"/>
    <mergeCell ref="BQ152:BR152"/>
    <mergeCell ref="BS152:BT152"/>
    <mergeCell ref="BS151:BT151"/>
    <mergeCell ref="S150:T150"/>
    <mergeCell ref="U150:V150"/>
    <mergeCell ref="W150:X150"/>
    <mergeCell ref="Y150:Z150"/>
    <mergeCell ref="AA150:AB150"/>
    <mergeCell ref="AD150:AE150"/>
    <mergeCell ref="AF150:AG150"/>
    <mergeCell ref="AH150:AI150"/>
    <mergeCell ref="AJ150:AK150"/>
    <mergeCell ref="AL150:AM150"/>
    <mergeCell ref="AO150:AP150"/>
    <mergeCell ref="AQ150:AR150"/>
    <mergeCell ref="AS150:AT150"/>
    <mergeCell ref="AU150:AV150"/>
    <mergeCell ref="AW150:AX150"/>
    <mergeCell ref="AZ150:BA150"/>
    <mergeCell ref="BQ151:BR151"/>
    <mergeCell ref="AF151:AG151"/>
    <mergeCell ref="AH151:AI151"/>
    <mergeCell ref="AJ151:AK151"/>
    <mergeCell ref="BK149:BL149"/>
    <mergeCell ref="BM149:BN149"/>
    <mergeCell ref="BQ149:BR149"/>
    <mergeCell ref="AL151:AM151"/>
    <mergeCell ref="AO151:AP151"/>
    <mergeCell ref="AQ151:AR151"/>
    <mergeCell ref="AS151:AT151"/>
    <mergeCell ref="AU151:AV151"/>
    <mergeCell ref="AW151:AX151"/>
    <mergeCell ref="AZ151:BA151"/>
    <mergeCell ref="BB151:BC151"/>
    <mergeCell ref="BD151:BE151"/>
    <mergeCell ref="BF151:BG151"/>
    <mergeCell ref="BH151:BI151"/>
    <mergeCell ref="BK151:BL151"/>
    <mergeCell ref="BM151:BN151"/>
    <mergeCell ref="BO151:BP151"/>
    <mergeCell ref="BO149:BP149"/>
    <mergeCell ref="W149:X149"/>
    <mergeCell ref="Y149:Z149"/>
    <mergeCell ref="AA149:AB149"/>
    <mergeCell ref="BB150:BC150"/>
    <mergeCell ref="BD150:BE150"/>
    <mergeCell ref="BF150:BG150"/>
    <mergeCell ref="BH150:BI150"/>
    <mergeCell ref="BK150:BL150"/>
    <mergeCell ref="BM150:BN150"/>
    <mergeCell ref="BO150:BP150"/>
    <mergeCell ref="BQ150:BR150"/>
    <mergeCell ref="BS150:BT150"/>
    <mergeCell ref="S151:T151"/>
    <mergeCell ref="U151:V151"/>
    <mergeCell ref="W151:X151"/>
    <mergeCell ref="Y151:Z151"/>
    <mergeCell ref="AA151:AB151"/>
    <mergeCell ref="AD149:AE149"/>
    <mergeCell ref="AF149:AG149"/>
    <mergeCell ref="AH149:AI149"/>
    <mergeCell ref="AJ149:AK149"/>
    <mergeCell ref="AL149:AM149"/>
    <mergeCell ref="AO149:AP149"/>
    <mergeCell ref="AQ149:AR149"/>
    <mergeCell ref="AS149:AT149"/>
    <mergeCell ref="AU149:AV149"/>
    <mergeCell ref="AW149:AX149"/>
    <mergeCell ref="AZ149:BA149"/>
    <mergeCell ref="BB149:BC149"/>
    <mergeCell ref="BD149:BE149"/>
    <mergeCell ref="BF149:BG149"/>
    <mergeCell ref="BH149:BI149"/>
    <mergeCell ref="BK147:BL147"/>
    <mergeCell ref="BM147:BN147"/>
    <mergeCell ref="BO147:BP147"/>
    <mergeCell ref="BQ147:BR147"/>
    <mergeCell ref="BS149:BT149"/>
    <mergeCell ref="S148:T148"/>
    <mergeCell ref="U148:V148"/>
    <mergeCell ref="W148:X148"/>
    <mergeCell ref="Y148:Z148"/>
    <mergeCell ref="AA148:AB148"/>
    <mergeCell ref="AD148:AE148"/>
    <mergeCell ref="AF148:AG148"/>
    <mergeCell ref="AH148:AI148"/>
    <mergeCell ref="AJ148:AK148"/>
    <mergeCell ref="AL148:AM148"/>
    <mergeCell ref="AO148:AP148"/>
    <mergeCell ref="AQ148:AR148"/>
    <mergeCell ref="AS148:AT148"/>
    <mergeCell ref="AU148:AV148"/>
    <mergeCell ref="AW148:AX148"/>
    <mergeCell ref="AZ148:BA148"/>
    <mergeCell ref="BB148:BC148"/>
    <mergeCell ref="BD148:BE148"/>
    <mergeCell ref="BF148:BG148"/>
    <mergeCell ref="BH148:BI148"/>
    <mergeCell ref="BK148:BL148"/>
    <mergeCell ref="BM148:BN148"/>
    <mergeCell ref="BO148:BP148"/>
    <mergeCell ref="BQ148:BR148"/>
    <mergeCell ref="BS148:BT148"/>
    <mergeCell ref="S149:T149"/>
    <mergeCell ref="U149:V149"/>
    <mergeCell ref="W147:X147"/>
    <mergeCell ref="Y147:Z147"/>
    <mergeCell ref="AA147:AB147"/>
    <mergeCell ref="AF147:AG147"/>
    <mergeCell ref="AH147:AI147"/>
    <mergeCell ref="AJ147:AK147"/>
    <mergeCell ref="AL147:AM147"/>
    <mergeCell ref="AO147:AP147"/>
    <mergeCell ref="AQ147:AR147"/>
    <mergeCell ref="AS147:AT147"/>
    <mergeCell ref="AU147:AV147"/>
    <mergeCell ref="AW147:AX147"/>
    <mergeCell ref="AZ147:BA147"/>
    <mergeCell ref="BB147:BC147"/>
    <mergeCell ref="BD147:BE147"/>
    <mergeCell ref="BF147:BG147"/>
    <mergeCell ref="BH147:BI147"/>
    <mergeCell ref="AD144:AE144"/>
    <mergeCell ref="AF144:AG144"/>
    <mergeCell ref="AH144:AI144"/>
    <mergeCell ref="AJ144:AK144"/>
    <mergeCell ref="BS147:BT147"/>
    <mergeCell ref="S146:T146"/>
    <mergeCell ref="U146:V146"/>
    <mergeCell ref="W146:X146"/>
    <mergeCell ref="Y146:Z146"/>
    <mergeCell ref="AA146:AB146"/>
    <mergeCell ref="AD146:AE146"/>
    <mergeCell ref="AF146:AG146"/>
    <mergeCell ref="AH146:AI146"/>
    <mergeCell ref="AJ146:AK146"/>
    <mergeCell ref="AL146:AM146"/>
    <mergeCell ref="AO146:AP146"/>
    <mergeCell ref="AQ146:AR146"/>
    <mergeCell ref="AS146:AT146"/>
    <mergeCell ref="AU146:AV146"/>
    <mergeCell ref="AW146:AX146"/>
    <mergeCell ref="AZ146:BA146"/>
    <mergeCell ref="BB146:BC146"/>
    <mergeCell ref="BD146:BE146"/>
    <mergeCell ref="BF146:BG146"/>
    <mergeCell ref="BH146:BI146"/>
    <mergeCell ref="BK146:BL146"/>
    <mergeCell ref="BM146:BN146"/>
    <mergeCell ref="BO146:BP146"/>
    <mergeCell ref="BQ146:BR146"/>
    <mergeCell ref="BS146:BT146"/>
    <mergeCell ref="S147:T147"/>
    <mergeCell ref="U147:V147"/>
    <mergeCell ref="BO145:BP145"/>
    <mergeCell ref="BQ145:BR145"/>
    <mergeCell ref="BS145:BT145"/>
    <mergeCell ref="S145:T145"/>
    <mergeCell ref="U145:V145"/>
    <mergeCell ref="W145:X145"/>
    <mergeCell ref="Y145:Z145"/>
    <mergeCell ref="AA145:AB145"/>
    <mergeCell ref="AD145:AE145"/>
    <mergeCell ref="AF145:AG145"/>
    <mergeCell ref="AH145:AI145"/>
    <mergeCell ref="AJ145:AK145"/>
    <mergeCell ref="AL145:AM145"/>
    <mergeCell ref="AO145:AP145"/>
    <mergeCell ref="AQ145:AR145"/>
    <mergeCell ref="AS145:AT145"/>
    <mergeCell ref="AU145:AV145"/>
    <mergeCell ref="AW145:AX145"/>
    <mergeCell ref="AZ145:BA145"/>
    <mergeCell ref="BB145:BC145"/>
    <mergeCell ref="BD145:BE145"/>
    <mergeCell ref="BF145:BG145"/>
    <mergeCell ref="BH145:BI145"/>
    <mergeCell ref="BK145:BL145"/>
    <mergeCell ref="BM145:BN145"/>
    <mergeCell ref="AS144:AT144"/>
    <mergeCell ref="AU144:AV144"/>
    <mergeCell ref="AW144:AX144"/>
    <mergeCell ref="AZ144:BA144"/>
    <mergeCell ref="BB144:BC144"/>
    <mergeCell ref="BD144:BE144"/>
    <mergeCell ref="BF144:BG144"/>
    <mergeCell ref="BH144:BI144"/>
    <mergeCell ref="BK144:BL144"/>
    <mergeCell ref="BM142:BN142"/>
    <mergeCell ref="BO142:BP142"/>
    <mergeCell ref="BQ144:BR144"/>
    <mergeCell ref="BS144:BT144"/>
    <mergeCell ref="S143:T143"/>
    <mergeCell ref="U143:V143"/>
    <mergeCell ref="W143:X143"/>
    <mergeCell ref="Y143:Z143"/>
    <mergeCell ref="AA143:AB143"/>
    <mergeCell ref="AF143:AG143"/>
    <mergeCell ref="AH143:AI143"/>
    <mergeCell ref="AJ143:AK143"/>
    <mergeCell ref="AL143:AM143"/>
    <mergeCell ref="AO143:AP143"/>
    <mergeCell ref="AQ143:AR143"/>
    <mergeCell ref="AS143:AT143"/>
    <mergeCell ref="AU143:AV143"/>
    <mergeCell ref="AW143:AX143"/>
    <mergeCell ref="AZ143:BA143"/>
    <mergeCell ref="BB143:BC143"/>
    <mergeCell ref="BM144:BN144"/>
    <mergeCell ref="BO144:BP144"/>
    <mergeCell ref="AA144:AB144"/>
    <mergeCell ref="BD143:BE143"/>
    <mergeCell ref="BF143:BG143"/>
    <mergeCell ref="BH143:BI143"/>
    <mergeCell ref="BK143:BL143"/>
    <mergeCell ref="BM143:BN143"/>
    <mergeCell ref="BO143:BP143"/>
    <mergeCell ref="BQ143:BR143"/>
    <mergeCell ref="BS143:BT143"/>
    <mergeCell ref="S144:T144"/>
    <mergeCell ref="U144:V144"/>
    <mergeCell ref="W144:X144"/>
    <mergeCell ref="Y144:Z144"/>
    <mergeCell ref="AA142:AB142"/>
    <mergeCell ref="AD142:AE142"/>
    <mergeCell ref="AF142:AG142"/>
    <mergeCell ref="AH142:AI142"/>
    <mergeCell ref="AJ142:AK142"/>
    <mergeCell ref="AL142:AM142"/>
    <mergeCell ref="AO142:AP142"/>
    <mergeCell ref="AQ142:AR142"/>
    <mergeCell ref="AS142:AT142"/>
    <mergeCell ref="AU142:AV142"/>
    <mergeCell ref="AW142:AX142"/>
    <mergeCell ref="AZ142:BA142"/>
    <mergeCell ref="BB142:BC142"/>
    <mergeCell ref="BD142:BE142"/>
    <mergeCell ref="BF142:BG142"/>
    <mergeCell ref="BH142:BI142"/>
    <mergeCell ref="BK142:BL142"/>
    <mergeCell ref="AL144:AM144"/>
    <mergeCell ref="AO144:AP144"/>
    <mergeCell ref="AQ144:AR144"/>
    <mergeCell ref="BO140:BP140"/>
    <mergeCell ref="BQ142:BR142"/>
    <mergeCell ref="BS142:BT142"/>
    <mergeCell ref="S141:T141"/>
    <mergeCell ref="U141:V141"/>
    <mergeCell ref="W141:X141"/>
    <mergeCell ref="Y141:Z141"/>
    <mergeCell ref="AA141:AB141"/>
    <mergeCell ref="AD141:AE141"/>
    <mergeCell ref="AF141:AG141"/>
    <mergeCell ref="AH141:AI141"/>
    <mergeCell ref="AJ141:AK141"/>
    <mergeCell ref="AL141:AM141"/>
    <mergeCell ref="AO141:AP141"/>
    <mergeCell ref="AQ141:AR141"/>
    <mergeCell ref="AS141:AT141"/>
    <mergeCell ref="AU141:AV141"/>
    <mergeCell ref="AW141:AX141"/>
    <mergeCell ref="AZ141:BA141"/>
    <mergeCell ref="BB141:BC141"/>
    <mergeCell ref="BD141:BE141"/>
    <mergeCell ref="BF141:BG141"/>
    <mergeCell ref="BH141:BI141"/>
    <mergeCell ref="BK141:BL141"/>
    <mergeCell ref="BM141:BN141"/>
    <mergeCell ref="BO141:BP141"/>
    <mergeCell ref="BQ141:BR141"/>
    <mergeCell ref="BS141:BT141"/>
    <mergeCell ref="S142:T142"/>
    <mergeCell ref="U142:V142"/>
    <mergeCell ref="W142:X142"/>
    <mergeCell ref="Y142:Z142"/>
    <mergeCell ref="AD140:AE140"/>
    <mergeCell ref="AF140:AG140"/>
    <mergeCell ref="AH140:AI140"/>
    <mergeCell ref="AJ140:AK140"/>
    <mergeCell ref="AL140:AM140"/>
    <mergeCell ref="AO140:AP140"/>
    <mergeCell ref="AQ140:AR140"/>
    <mergeCell ref="AS140:AT140"/>
    <mergeCell ref="AU140:AV140"/>
    <mergeCell ref="AW140:AX140"/>
    <mergeCell ref="AZ140:BA140"/>
    <mergeCell ref="BB140:BC140"/>
    <mergeCell ref="BD140:BE140"/>
    <mergeCell ref="BF140:BG140"/>
    <mergeCell ref="BH140:BI140"/>
    <mergeCell ref="BK140:BL140"/>
    <mergeCell ref="BM140:BN140"/>
    <mergeCell ref="BO138:BP138"/>
    <mergeCell ref="BQ140:BR140"/>
    <mergeCell ref="BS140:BT140"/>
    <mergeCell ref="S139:T139"/>
    <mergeCell ref="U139:V139"/>
    <mergeCell ref="W139:X139"/>
    <mergeCell ref="Y139:Z139"/>
    <mergeCell ref="AA139:AB139"/>
    <mergeCell ref="AF139:AG139"/>
    <mergeCell ref="AH139:AI139"/>
    <mergeCell ref="AJ139:AK139"/>
    <mergeCell ref="AL139:AM139"/>
    <mergeCell ref="AO139:AP139"/>
    <mergeCell ref="AQ139:AR139"/>
    <mergeCell ref="AS139:AT139"/>
    <mergeCell ref="AU139:AV139"/>
    <mergeCell ref="AW139:AX139"/>
    <mergeCell ref="AZ139:BA139"/>
    <mergeCell ref="BB139:BC139"/>
    <mergeCell ref="BD139:BE139"/>
    <mergeCell ref="BF139:BG139"/>
    <mergeCell ref="BH139:BI139"/>
    <mergeCell ref="BK139:BL139"/>
    <mergeCell ref="BM139:BN139"/>
    <mergeCell ref="BO139:BP139"/>
    <mergeCell ref="BQ139:BR139"/>
    <mergeCell ref="BS139:BT139"/>
    <mergeCell ref="S140:T140"/>
    <mergeCell ref="U140:V140"/>
    <mergeCell ref="W140:X140"/>
    <mergeCell ref="Y140:Z140"/>
    <mergeCell ref="AA140:AB140"/>
    <mergeCell ref="AD138:AE138"/>
    <mergeCell ref="AF138:AG138"/>
    <mergeCell ref="AH138:AI138"/>
    <mergeCell ref="AJ138:AK138"/>
    <mergeCell ref="AL138:AM138"/>
    <mergeCell ref="AO138:AP138"/>
    <mergeCell ref="AQ138:AR138"/>
    <mergeCell ref="AS138:AT138"/>
    <mergeCell ref="AU138:AV138"/>
    <mergeCell ref="AW138:AX138"/>
    <mergeCell ref="AZ138:BA138"/>
    <mergeCell ref="BB138:BC138"/>
    <mergeCell ref="BD138:BE138"/>
    <mergeCell ref="BF138:BG138"/>
    <mergeCell ref="BH138:BI138"/>
    <mergeCell ref="BK138:BL138"/>
    <mergeCell ref="BM138:BN138"/>
    <mergeCell ref="BQ138:BR138"/>
    <mergeCell ref="BS138:BT138"/>
    <mergeCell ref="S137:T137"/>
    <mergeCell ref="U137:V137"/>
    <mergeCell ref="W137:X137"/>
    <mergeCell ref="Y137:Z137"/>
    <mergeCell ref="AA137:AB137"/>
    <mergeCell ref="AD137:AE137"/>
    <mergeCell ref="AF137:AG137"/>
    <mergeCell ref="AH137:AI137"/>
    <mergeCell ref="AJ137:AK137"/>
    <mergeCell ref="AL137:AM137"/>
    <mergeCell ref="AO137:AP137"/>
    <mergeCell ref="AQ137:AR137"/>
    <mergeCell ref="AS137:AT137"/>
    <mergeCell ref="AU137:AV137"/>
    <mergeCell ref="AW137:AX137"/>
    <mergeCell ref="AZ137:BA137"/>
    <mergeCell ref="BB137:BC137"/>
    <mergeCell ref="BD137:BE137"/>
    <mergeCell ref="BF137:BG137"/>
    <mergeCell ref="BH137:BI137"/>
    <mergeCell ref="BK137:BL137"/>
    <mergeCell ref="BM137:BN137"/>
    <mergeCell ref="BO137:BP137"/>
    <mergeCell ref="BQ137:BR137"/>
    <mergeCell ref="BS137:BT137"/>
    <mergeCell ref="S138:T138"/>
    <mergeCell ref="U138:V138"/>
    <mergeCell ref="W138:X138"/>
    <mergeCell ref="Y138:Z138"/>
    <mergeCell ref="AA138:AB138"/>
    <mergeCell ref="BQ136:BR136"/>
    <mergeCell ref="BS136:BT136"/>
    <mergeCell ref="S136:T136"/>
    <mergeCell ref="U136:V136"/>
    <mergeCell ref="W136:X136"/>
    <mergeCell ref="Y136:Z136"/>
    <mergeCell ref="AA136:AB136"/>
    <mergeCell ref="AD136:AE136"/>
    <mergeCell ref="AF136:AG136"/>
    <mergeCell ref="AH136:AI136"/>
    <mergeCell ref="AJ136:AK136"/>
    <mergeCell ref="AL136:AM136"/>
    <mergeCell ref="AO136:AP136"/>
    <mergeCell ref="AQ136:AR136"/>
    <mergeCell ref="AS136:AT136"/>
    <mergeCell ref="AU136:AV136"/>
    <mergeCell ref="AW136:AX136"/>
    <mergeCell ref="AZ136:BA136"/>
    <mergeCell ref="BB136:BC136"/>
    <mergeCell ref="BD136:BE136"/>
    <mergeCell ref="BF136:BG136"/>
    <mergeCell ref="BH136:BI136"/>
    <mergeCell ref="BK136:BL136"/>
    <mergeCell ref="BM136:BN136"/>
    <mergeCell ref="BO136:BP136"/>
    <mergeCell ref="AH135:AI135"/>
    <mergeCell ref="AJ135:AK135"/>
    <mergeCell ref="AL135:AM135"/>
    <mergeCell ref="AO135:AP135"/>
    <mergeCell ref="AQ135:AR135"/>
    <mergeCell ref="AS135:AT135"/>
    <mergeCell ref="AU135:AV135"/>
    <mergeCell ref="AW135:AX135"/>
    <mergeCell ref="AZ135:BA135"/>
    <mergeCell ref="BB135:BC135"/>
    <mergeCell ref="BD135:BE135"/>
    <mergeCell ref="BF135:BG135"/>
    <mergeCell ref="BH135:BI135"/>
    <mergeCell ref="BK135:BL135"/>
    <mergeCell ref="BM135:BN135"/>
    <mergeCell ref="BO135:BP135"/>
    <mergeCell ref="BQ135:BR135"/>
    <mergeCell ref="BS135:BT135"/>
    <mergeCell ref="S134:T134"/>
    <mergeCell ref="U134:V134"/>
    <mergeCell ref="W134:X134"/>
    <mergeCell ref="Y134:Z134"/>
    <mergeCell ref="AA134:AB134"/>
    <mergeCell ref="AD134:AE134"/>
    <mergeCell ref="AF134:AG134"/>
    <mergeCell ref="AH134:AI134"/>
    <mergeCell ref="AJ134:AK134"/>
    <mergeCell ref="AL134:AM134"/>
    <mergeCell ref="AO134:AP134"/>
    <mergeCell ref="AQ134:AR134"/>
    <mergeCell ref="AS134:AT134"/>
    <mergeCell ref="AU134:AV134"/>
    <mergeCell ref="AW134:AX134"/>
    <mergeCell ref="AZ134:BA134"/>
    <mergeCell ref="BB134:BC134"/>
    <mergeCell ref="BD134:BE134"/>
    <mergeCell ref="BF134:BG134"/>
    <mergeCell ref="BH134:BI134"/>
    <mergeCell ref="BK134:BL134"/>
    <mergeCell ref="BM134:BN134"/>
    <mergeCell ref="BO134:BP134"/>
    <mergeCell ref="BQ134:BR134"/>
    <mergeCell ref="BS134:BT134"/>
    <mergeCell ref="S135:T135"/>
    <mergeCell ref="U135:V135"/>
    <mergeCell ref="W135:X135"/>
    <mergeCell ref="Y135:Z135"/>
    <mergeCell ref="AA135:AB135"/>
    <mergeCell ref="AF135:AG135"/>
    <mergeCell ref="BO129:BP129"/>
    <mergeCell ref="BQ129:BR129"/>
    <mergeCell ref="BS129:BT129"/>
    <mergeCell ref="S129:T129"/>
    <mergeCell ref="U129:V129"/>
    <mergeCell ref="W129:X129"/>
    <mergeCell ref="Y129:Z129"/>
    <mergeCell ref="AA129:AB129"/>
    <mergeCell ref="AD129:AE129"/>
    <mergeCell ref="AF129:AG129"/>
    <mergeCell ref="AH129:AI129"/>
    <mergeCell ref="AJ129:AK129"/>
    <mergeCell ref="S133:T133"/>
    <mergeCell ref="U133:V133"/>
    <mergeCell ref="W133:X133"/>
    <mergeCell ref="Y133:Z133"/>
    <mergeCell ref="AA133:AB133"/>
    <mergeCell ref="AD133:AE133"/>
    <mergeCell ref="AF133:AG133"/>
    <mergeCell ref="AH133:AI133"/>
    <mergeCell ref="AJ133:AK133"/>
    <mergeCell ref="AL133:AM133"/>
    <mergeCell ref="AO133:AP133"/>
    <mergeCell ref="AQ133:AR133"/>
    <mergeCell ref="AS133:AT133"/>
    <mergeCell ref="AU133:AV133"/>
    <mergeCell ref="AW133:AX133"/>
    <mergeCell ref="AZ133:BA133"/>
    <mergeCell ref="BB133:BC133"/>
    <mergeCell ref="BD133:BE133"/>
    <mergeCell ref="BF133:BG133"/>
    <mergeCell ref="BH133:BI133"/>
    <mergeCell ref="BQ133:BR133"/>
    <mergeCell ref="BS133:BT133"/>
    <mergeCell ref="S132:T132"/>
    <mergeCell ref="U132:V132"/>
    <mergeCell ref="W132:X132"/>
    <mergeCell ref="Y132:Z132"/>
    <mergeCell ref="AA132:AB132"/>
    <mergeCell ref="AD132:AE132"/>
    <mergeCell ref="AF132:AG132"/>
    <mergeCell ref="AH132:AI132"/>
    <mergeCell ref="AJ132:AK132"/>
    <mergeCell ref="AL132:AM132"/>
    <mergeCell ref="AO132:AP132"/>
    <mergeCell ref="AQ132:AR132"/>
    <mergeCell ref="AS132:AT132"/>
    <mergeCell ref="AU132:AV132"/>
    <mergeCell ref="AW132:AX132"/>
    <mergeCell ref="AZ132:BA132"/>
    <mergeCell ref="BB132:BC132"/>
    <mergeCell ref="BD132:BE132"/>
    <mergeCell ref="BF132:BG132"/>
    <mergeCell ref="BH132:BI132"/>
    <mergeCell ref="BK132:BL132"/>
    <mergeCell ref="BM132:BN132"/>
    <mergeCell ref="BO132:BP132"/>
    <mergeCell ref="BQ132:BR132"/>
    <mergeCell ref="BS132:BT132"/>
    <mergeCell ref="BK133:BL133"/>
    <mergeCell ref="BM133:BN133"/>
    <mergeCell ref="BO133:BP133"/>
    <mergeCell ref="AA126:AB126"/>
    <mergeCell ref="AL129:AM129"/>
    <mergeCell ref="AO129:AP129"/>
    <mergeCell ref="AQ129:AR129"/>
    <mergeCell ref="AS129:AT129"/>
    <mergeCell ref="AU129:AV129"/>
    <mergeCell ref="AW129:AX129"/>
    <mergeCell ref="AZ129:BA129"/>
    <mergeCell ref="BB129:BC129"/>
    <mergeCell ref="BD129:BE129"/>
    <mergeCell ref="BF129:BG129"/>
    <mergeCell ref="BH129:BI129"/>
    <mergeCell ref="BK129:BL129"/>
    <mergeCell ref="BM129:BN129"/>
    <mergeCell ref="S128:T128"/>
    <mergeCell ref="U128:V128"/>
    <mergeCell ref="W128:X128"/>
    <mergeCell ref="Y128:Z128"/>
    <mergeCell ref="AA128:AB128"/>
    <mergeCell ref="AD128:AE128"/>
    <mergeCell ref="AF128:AG128"/>
    <mergeCell ref="AH128:AI128"/>
    <mergeCell ref="AJ128:AK128"/>
    <mergeCell ref="AL128:AM128"/>
    <mergeCell ref="AO128:AP128"/>
    <mergeCell ref="AQ128:AR128"/>
    <mergeCell ref="AS128:AT128"/>
    <mergeCell ref="AU128:AV128"/>
    <mergeCell ref="AZ128:BA128"/>
    <mergeCell ref="BB128:BC128"/>
    <mergeCell ref="BD128:BE128"/>
    <mergeCell ref="BF128:BG128"/>
    <mergeCell ref="BO128:BP128"/>
    <mergeCell ref="BQ128:BR128"/>
    <mergeCell ref="BS128:BT128"/>
    <mergeCell ref="S127:T127"/>
    <mergeCell ref="U127:V127"/>
    <mergeCell ref="W127:X127"/>
    <mergeCell ref="Y127:Z127"/>
    <mergeCell ref="AA127:AB127"/>
    <mergeCell ref="AD127:AE127"/>
    <mergeCell ref="AF127:AG127"/>
    <mergeCell ref="AH127:AI127"/>
    <mergeCell ref="AJ127:AK127"/>
    <mergeCell ref="AL127:AM127"/>
    <mergeCell ref="AO127:AP127"/>
    <mergeCell ref="AQ127:AR127"/>
    <mergeCell ref="AS127:AT127"/>
    <mergeCell ref="AU127:AV127"/>
    <mergeCell ref="AZ127:BA127"/>
    <mergeCell ref="BB127:BC127"/>
    <mergeCell ref="BD127:BE127"/>
    <mergeCell ref="BF127:BG127"/>
    <mergeCell ref="BH127:BI127"/>
    <mergeCell ref="BK127:BL127"/>
    <mergeCell ref="BM127:BN127"/>
    <mergeCell ref="BO127:BP127"/>
    <mergeCell ref="BQ127:BR127"/>
    <mergeCell ref="BS127:BT127"/>
    <mergeCell ref="BK128:BL128"/>
    <mergeCell ref="BM128:BN128"/>
    <mergeCell ref="BH128:BI128"/>
    <mergeCell ref="AJ126:AK126"/>
    <mergeCell ref="AL126:AM126"/>
    <mergeCell ref="AO126:AP126"/>
    <mergeCell ref="AQ126:AR126"/>
    <mergeCell ref="AS126:AT126"/>
    <mergeCell ref="AU126:AV126"/>
    <mergeCell ref="AW126:AX126"/>
    <mergeCell ref="AZ126:BA126"/>
    <mergeCell ref="BB126:BC126"/>
    <mergeCell ref="BD126:BE126"/>
    <mergeCell ref="BF126:BG126"/>
    <mergeCell ref="BH126:BI126"/>
    <mergeCell ref="BK126:BL126"/>
    <mergeCell ref="BQ124:BR124"/>
    <mergeCell ref="BQ126:BR126"/>
    <mergeCell ref="AF124:AG124"/>
    <mergeCell ref="AH124:AI124"/>
    <mergeCell ref="AJ124:AK124"/>
    <mergeCell ref="AL124:AM124"/>
    <mergeCell ref="AO124:AP124"/>
    <mergeCell ref="AQ124:AR124"/>
    <mergeCell ref="AS124:AT124"/>
    <mergeCell ref="AU124:AV124"/>
    <mergeCell ref="AW124:AX124"/>
    <mergeCell ref="AZ124:BA124"/>
    <mergeCell ref="BB124:BC124"/>
    <mergeCell ref="BD124:BE124"/>
    <mergeCell ref="BF124:BG124"/>
    <mergeCell ref="BH124:BI124"/>
    <mergeCell ref="BM126:BN126"/>
    <mergeCell ref="BO126:BP126"/>
    <mergeCell ref="AH126:AI126"/>
    <mergeCell ref="BS126:BT126"/>
    <mergeCell ref="S125:T125"/>
    <mergeCell ref="U125:V125"/>
    <mergeCell ref="W125:X125"/>
    <mergeCell ref="Y125:Z125"/>
    <mergeCell ref="AA125:AB125"/>
    <mergeCell ref="AD125:AE125"/>
    <mergeCell ref="AF125:AG125"/>
    <mergeCell ref="AH125:AI125"/>
    <mergeCell ref="AJ125:AK125"/>
    <mergeCell ref="AL125:AM125"/>
    <mergeCell ref="AO125:AP125"/>
    <mergeCell ref="AQ125:AR125"/>
    <mergeCell ref="AS125:AT125"/>
    <mergeCell ref="AU125:AV125"/>
    <mergeCell ref="AW125:AX125"/>
    <mergeCell ref="AZ125:BA125"/>
    <mergeCell ref="BB125:BC125"/>
    <mergeCell ref="BD125:BE125"/>
    <mergeCell ref="BF125:BG125"/>
    <mergeCell ref="BH125:BI125"/>
    <mergeCell ref="BK125:BL125"/>
    <mergeCell ref="BM125:BN125"/>
    <mergeCell ref="BO125:BP125"/>
    <mergeCell ref="BQ125:BR125"/>
    <mergeCell ref="BS125:BT125"/>
    <mergeCell ref="S126:T126"/>
    <mergeCell ref="U126:V126"/>
    <mergeCell ref="W126:X126"/>
    <mergeCell ref="Y126:Z126"/>
    <mergeCell ref="AD126:AE126"/>
    <mergeCell ref="AF126:AG126"/>
    <mergeCell ref="BS124:BT124"/>
    <mergeCell ref="S123:T123"/>
    <mergeCell ref="U123:V123"/>
    <mergeCell ref="W123:X123"/>
    <mergeCell ref="Y123:Z123"/>
    <mergeCell ref="AA123:AB123"/>
    <mergeCell ref="AD123:AE123"/>
    <mergeCell ref="AF123:AG123"/>
    <mergeCell ref="AH123:AI123"/>
    <mergeCell ref="AJ123:AK123"/>
    <mergeCell ref="AL123:AM123"/>
    <mergeCell ref="AO123:AP123"/>
    <mergeCell ref="AQ123:AR123"/>
    <mergeCell ref="AS123:AT123"/>
    <mergeCell ref="AU123:AV123"/>
    <mergeCell ref="AW123:AX123"/>
    <mergeCell ref="AZ123:BA123"/>
    <mergeCell ref="BB123:BC123"/>
    <mergeCell ref="BD123:BE123"/>
    <mergeCell ref="BF123:BG123"/>
    <mergeCell ref="BH123:BI123"/>
    <mergeCell ref="BK123:BL123"/>
    <mergeCell ref="BM123:BN123"/>
    <mergeCell ref="BO123:BP123"/>
    <mergeCell ref="BQ123:BR123"/>
    <mergeCell ref="BS123:BT123"/>
    <mergeCell ref="S124:T124"/>
    <mergeCell ref="U124:V124"/>
    <mergeCell ref="W124:X124"/>
    <mergeCell ref="BS122:BT122"/>
    <mergeCell ref="S122:T122"/>
    <mergeCell ref="U122:V122"/>
    <mergeCell ref="W122:X122"/>
    <mergeCell ref="Y122:Z122"/>
    <mergeCell ref="AA122:AB122"/>
    <mergeCell ref="AD122:AE122"/>
    <mergeCell ref="AF122:AG122"/>
    <mergeCell ref="AH122:AI122"/>
    <mergeCell ref="AJ122:AK122"/>
    <mergeCell ref="AL122:AM122"/>
    <mergeCell ref="AO122:AP122"/>
    <mergeCell ref="AQ122:AR122"/>
    <mergeCell ref="AS122:AT122"/>
    <mergeCell ref="AU122:AV122"/>
    <mergeCell ref="AW122:AX122"/>
    <mergeCell ref="AZ122:BA122"/>
    <mergeCell ref="BB122:BC122"/>
    <mergeCell ref="BD122:BE122"/>
    <mergeCell ref="BF122:BG122"/>
    <mergeCell ref="BH122:BI122"/>
    <mergeCell ref="BK122:BL122"/>
    <mergeCell ref="BM122:BN122"/>
    <mergeCell ref="BO122:BP122"/>
    <mergeCell ref="AZ121:BA121"/>
    <mergeCell ref="BB121:BC121"/>
    <mergeCell ref="BD121:BE121"/>
    <mergeCell ref="BF121:BG121"/>
    <mergeCell ref="BH121:BI121"/>
    <mergeCell ref="BK121:BL121"/>
    <mergeCell ref="BO119:BP119"/>
    <mergeCell ref="BQ121:BR121"/>
    <mergeCell ref="Y124:Z124"/>
    <mergeCell ref="AA124:AB124"/>
    <mergeCell ref="AD124:AE124"/>
    <mergeCell ref="BM121:BN121"/>
    <mergeCell ref="BO121:BP121"/>
    <mergeCell ref="BQ122:BR122"/>
    <mergeCell ref="AA121:AB121"/>
    <mergeCell ref="AD121:AE121"/>
    <mergeCell ref="BK124:BL124"/>
    <mergeCell ref="BM124:BN124"/>
    <mergeCell ref="BO124:BP124"/>
    <mergeCell ref="AJ121:AK121"/>
    <mergeCell ref="AL121:AM121"/>
    <mergeCell ref="AO121:AP121"/>
    <mergeCell ref="AQ121:AR121"/>
    <mergeCell ref="AS121:AT121"/>
    <mergeCell ref="AU121:AV121"/>
    <mergeCell ref="AW121:AX121"/>
    <mergeCell ref="BS121:BT121"/>
    <mergeCell ref="S120:T120"/>
    <mergeCell ref="U120:V120"/>
    <mergeCell ref="W120:X120"/>
    <mergeCell ref="Y120:Z120"/>
    <mergeCell ref="AA120:AB120"/>
    <mergeCell ref="AD120:AE120"/>
    <mergeCell ref="AF120:AG120"/>
    <mergeCell ref="AH120:AI120"/>
    <mergeCell ref="AJ120:AK120"/>
    <mergeCell ref="AL120:AM120"/>
    <mergeCell ref="AO120:AP120"/>
    <mergeCell ref="AQ120:AR120"/>
    <mergeCell ref="AS120:AT120"/>
    <mergeCell ref="AU120:AV120"/>
    <mergeCell ref="AW120:AX120"/>
    <mergeCell ref="AZ120:BA120"/>
    <mergeCell ref="BB120:BC120"/>
    <mergeCell ref="BD120:BE120"/>
    <mergeCell ref="BF120:BG120"/>
    <mergeCell ref="BH120:BI120"/>
    <mergeCell ref="BK120:BL120"/>
    <mergeCell ref="BM120:BN120"/>
    <mergeCell ref="BO120:BP120"/>
    <mergeCell ref="BQ120:BR120"/>
    <mergeCell ref="BS120:BT120"/>
    <mergeCell ref="S121:T121"/>
    <mergeCell ref="U121:V121"/>
    <mergeCell ref="W121:X121"/>
    <mergeCell ref="Y121:Z121"/>
    <mergeCell ref="AF121:AG121"/>
    <mergeCell ref="AH121:AI121"/>
    <mergeCell ref="BS119:BT119"/>
    <mergeCell ref="S118:T118"/>
    <mergeCell ref="U118:V118"/>
    <mergeCell ref="W118:X118"/>
    <mergeCell ref="Y118:Z118"/>
    <mergeCell ref="AA118:AB118"/>
    <mergeCell ref="AD118:AE118"/>
    <mergeCell ref="AF118:AG118"/>
    <mergeCell ref="AH118:AI118"/>
    <mergeCell ref="AJ118:AK118"/>
    <mergeCell ref="AL118:AM118"/>
    <mergeCell ref="AO118:AP118"/>
    <mergeCell ref="AQ118:AR118"/>
    <mergeCell ref="AS118:AT118"/>
    <mergeCell ref="AU118:AV118"/>
    <mergeCell ref="AZ118:BA118"/>
    <mergeCell ref="BB118:BC118"/>
    <mergeCell ref="BD118:BE118"/>
    <mergeCell ref="BF118:BG118"/>
    <mergeCell ref="BH118:BI118"/>
    <mergeCell ref="BK118:BL118"/>
    <mergeCell ref="BM118:BN118"/>
    <mergeCell ref="BO118:BP118"/>
    <mergeCell ref="BQ118:BR118"/>
    <mergeCell ref="BS118:BT118"/>
    <mergeCell ref="S119:T119"/>
    <mergeCell ref="U119:V119"/>
    <mergeCell ref="W119:X119"/>
    <mergeCell ref="Y119:Z119"/>
    <mergeCell ref="AA119:AB119"/>
    <mergeCell ref="AD119:AE119"/>
    <mergeCell ref="AF119:AG119"/>
    <mergeCell ref="AZ117:BA117"/>
    <mergeCell ref="BB117:BC117"/>
    <mergeCell ref="BD117:BE117"/>
    <mergeCell ref="BF117:BG117"/>
    <mergeCell ref="BH117:BI117"/>
    <mergeCell ref="BK117:BL117"/>
    <mergeCell ref="BM117:BN117"/>
    <mergeCell ref="BO117:BP117"/>
    <mergeCell ref="BQ117:BR117"/>
    <mergeCell ref="BQ119:BR119"/>
    <mergeCell ref="AH119:AI119"/>
    <mergeCell ref="AJ119:AK119"/>
    <mergeCell ref="AL119:AM119"/>
    <mergeCell ref="AO119:AP119"/>
    <mergeCell ref="AQ119:AR119"/>
    <mergeCell ref="AS119:AT119"/>
    <mergeCell ref="AU119:AV119"/>
    <mergeCell ref="AW119:AX119"/>
    <mergeCell ref="AZ119:BA119"/>
    <mergeCell ref="BB119:BC119"/>
    <mergeCell ref="BD119:BE119"/>
    <mergeCell ref="BF119:BG119"/>
    <mergeCell ref="BH119:BI119"/>
    <mergeCell ref="BK119:BL119"/>
    <mergeCell ref="BM119:BN119"/>
    <mergeCell ref="AL117:AM117"/>
    <mergeCell ref="AO117:AP117"/>
    <mergeCell ref="AQ117:AR117"/>
    <mergeCell ref="AS117:AT117"/>
    <mergeCell ref="AU117:AV117"/>
    <mergeCell ref="BS117:BT117"/>
    <mergeCell ref="S116:T116"/>
    <mergeCell ref="U116:V116"/>
    <mergeCell ref="W116:X116"/>
    <mergeCell ref="Y116:Z116"/>
    <mergeCell ref="AA116:AB116"/>
    <mergeCell ref="AD116:AE116"/>
    <mergeCell ref="AF116:AG116"/>
    <mergeCell ref="AH116:AI116"/>
    <mergeCell ref="AJ116:AK116"/>
    <mergeCell ref="AL116:AM116"/>
    <mergeCell ref="AO116:AP116"/>
    <mergeCell ref="AQ116:AR116"/>
    <mergeCell ref="AS116:AT116"/>
    <mergeCell ref="AU116:AV116"/>
    <mergeCell ref="AZ116:BA116"/>
    <mergeCell ref="BB116:BC116"/>
    <mergeCell ref="BD116:BE116"/>
    <mergeCell ref="BF116:BG116"/>
    <mergeCell ref="BH116:BI116"/>
    <mergeCell ref="BK116:BL116"/>
    <mergeCell ref="BM116:BN116"/>
    <mergeCell ref="BO116:BP116"/>
    <mergeCell ref="BQ116:BR116"/>
    <mergeCell ref="BS116:BT116"/>
    <mergeCell ref="S117:T117"/>
    <mergeCell ref="U117:V117"/>
    <mergeCell ref="W117:X117"/>
    <mergeCell ref="Y117:Z117"/>
    <mergeCell ref="AA117:AB117"/>
    <mergeCell ref="AD117:AE117"/>
    <mergeCell ref="AF117:AG117"/>
    <mergeCell ref="BF114:BG114"/>
    <mergeCell ref="BH114:BI114"/>
    <mergeCell ref="BK114:BL114"/>
    <mergeCell ref="BM114:BN114"/>
    <mergeCell ref="BO114:BP114"/>
    <mergeCell ref="BQ114:BR114"/>
    <mergeCell ref="BS114:BT114"/>
    <mergeCell ref="S115:T115"/>
    <mergeCell ref="U115:V115"/>
    <mergeCell ref="W115:X115"/>
    <mergeCell ref="Y115:Z115"/>
    <mergeCell ref="AA115:AB115"/>
    <mergeCell ref="AD115:AE115"/>
    <mergeCell ref="AF115:AG115"/>
    <mergeCell ref="AH115:AI115"/>
    <mergeCell ref="AJ115:AK115"/>
    <mergeCell ref="AL115:AM115"/>
    <mergeCell ref="AO115:AP115"/>
    <mergeCell ref="AQ115:AR115"/>
    <mergeCell ref="AS115:AT115"/>
    <mergeCell ref="AU115:AV115"/>
    <mergeCell ref="BB115:BC115"/>
    <mergeCell ref="BD115:BE115"/>
    <mergeCell ref="BF115:BG115"/>
    <mergeCell ref="BH115:BI115"/>
    <mergeCell ref="BK115:BL115"/>
    <mergeCell ref="BM115:BN115"/>
    <mergeCell ref="BO115:BP115"/>
    <mergeCell ref="BQ115:BR115"/>
    <mergeCell ref="BS115:BT115"/>
    <mergeCell ref="S114:T114"/>
    <mergeCell ref="U114:V114"/>
    <mergeCell ref="W114:X114"/>
    <mergeCell ref="Y114:Z114"/>
    <mergeCell ref="AA114:AB114"/>
    <mergeCell ref="AD114:AE114"/>
    <mergeCell ref="AF114:AG114"/>
    <mergeCell ref="AH114:AI114"/>
    <mergeCell ref="AJ114:AK114"/>
    <mergeCell ref="AL114:AM114"/>
    <mergeCell ref="AO114:AP114"/>
    <mergeCell ref="AQ114:AR114"/>
    <mergeCell ref="AS114:AT114"/>
    <mergeCell ref="AU114:AV114"/>
    <mergeCell ref="AZ114:BA114"/>
    <mergeCell ref="BB114:BC114"/>
    <mergeCell ref="BD114:BE114"/>
    <mergeCell ref="S113:T113"/>
    <mergeCell ref="U113:V113"/>
    <mergeCell ref="W113:X113"/>
    <mergeCell ref="Y113:Z113"/>
    <mergeCell ref="AA113:AB113"/>
    <mergeCell ref="AD113:AE113"/>
    <mergeCell ref="AF113:AG113"/>
    <mergeCell ref="AH113:AI113"/>
    <mergeCell ref="AJ113:AK113"/>
    <mergeCell ref="AL113:AM113"/>
    <mergeCell ref="AO113:AP113"/>
    <mergeCell ref="AQ113:AR113"/>
    <mergeCell ref="AS113:AT113"/>
    <mergeCell ref="AU113:AV113"/>
    <mergeCell ref="AZ113:BA113"/>
    <mergeCell ref="BB113:BC113"/>
    <mergeCell ref="BD113:BE113"/>
    <mergeCell ref="S112:T112"/>
    <mergeCell ref="U112:V112"/>
    <mergeCell ref="W112:X112"/>
    <mergeCell ref="Y112:Z112"/>
    <mergeCell ref="AA112:AB112"/>
    <mergeCell ref="AD112:AE112"/>
    <mergeCell ref="AF112:AG112"/>
    <mergeCell ref="AH112:AI112"/>
    <mergeCell ref="AJ112:AK112"/>
    <mergeCell ref="AL112:AM112"/>
    <mergeCell ref="AO112:AP112"/>
    <mergeCell ref="AQ112:AR112"/>
    <mergeCell ref="AS112:AT112"/>
    <mergeCell ref="AU112:AV112"/>
    <mergeCell ref="AZ112:BA112"/>
    <mergeCell ref="BB112:BC112"/>
    <mergeCell ref="BD112:BE112"/>
    <mergeCell ref="AH111:AI111"/>
    <mergeCell ref="AJ111:AK111"/>
    <mergeCell ref="AL111:AM111"/>
    <mergeCell ref="AO111:AP111"/>
    <mergeCell ref="AQ111:AR111"/>
    <mergeCell ref="AS111:AT111"/>
    <mergeCell ref="AU111:AV111"/>
    <mergeCell ref="AZ111:BA111"/>
    <mergeCell ref="BB111:BC111"/>
    <mergeCell ref="BD111:BE111"/>
    <mergeCell ref="BF111:BG111"/>
    <mergeCell ref="BH111:BI111"/>
    <mergeCell ref="BK111:BL111"/>
    <mergeCell ref="BM111:BN111"/>
    <mergeCell ref="BO111:BP111"/>
    <mergeCell ref="BQ111:BR111"/>
    <mergeCell ref="BS113:BT113"/>
    <mergeCell ref="BF112:BG112"/>
    <mergeCell ref="BH112:BI112"/>
    <mergeCell ref="BK112:BL112"/>
    <mergeCell ref="BM112:BN112"/>
    <mergeCell ref="BO112:BP112"/>
    <mergeCell ref="BQ112:BR112"/>
    <mergeCell ref="BS112:BT112"/>
    <mergeCell ref="BF113:BG113"/>
    <mergeCell ref="BH113:BI113"/>
    <mergeCell ref="BK113:BL113"/>
    <mergeCell ref="BM113:BN113"/>
    <mergeCell ref="BO113:BP113"/>
    <mergeCell ref="BQ113:BR113"/>
    <mergeCell ref="BS111:BT111"/>
    <mergeCell ref="AL65:AM65"/>
    <mergeCell ref="AO65:AP65"/>
    <mergeCell ref="AQ65:AR65"/>
    <mergeCell ref="AS65:AT65"/>
    <mergeCell ref="AU65:AV65"/>
    <mergeCell ref="AZ65:BA65"/>
    <mergeCell ref="BB65:BC65"/>
    <mergeCell ref="BD65:BE65"/>
    <mergeCell ref="S110:T110"/>
    <mergeCell ref="U110:V110"/>
    <mergeCell ref="W110:X110"/>
    <mergeCell ref="Y110:Z110"/>
    <mergeCell ref="AA110:AB110"/>
    <mergeCell ref="AD110:AE110"/>
    <mergeCell ref="AF110:AG110"/>
    <mergeCell ref="AH110:AI110"/>
    <mergeCell ref="AJ110:AK110"/>
    <mergeCell ref="AL110:AM110"/>
    <mergeCell ref="AO110:AP110"/>
    <mergeCell ref="AQ110:AR110"/>
    <mergeCell ref="AS110:AT110"/>
    <mergeCell ref="AU110:AV110"/>
    <mergeCell ref="AZ110:BA110"/>
    <mergeCell ref="BB110:BC110"/>
    <mergeCell ref="BD110:BE110"/>
    <mergeCell ref="AF83:AG83"/>
    <mergeCell ref="AH83:AI83"/>
    <mergeCell ref="AJ83:AK83"/>
    <mergeCell ref="Y83:Z83"/>
    <mergeCell ref="AA83:AB83"/>
    <mergeCell ref="AD83:AE83"/>
    <mergeCell ref="S88:T88"/>
    <mergeCell ref="BM64:BN64"/>
    <mergeCell ref="BO64:BP64"/>
    <mergeCell ref="BQ64:BR64"/>
    <mergeCell ref="S66:T66"/>
    <mergeCell ref="U66:V66"/>
    <mergeCell ref="W66:X66"/>
    <mergeCell ref="Y66:Z66"/>
    <mergeCell ref="AA66:AB66"/>
    <mergeCell ref="BF110:BG110"/>
    <mergeCell ref="BH110:BI110"/>
    <mergeCell ref="BK110:BL110"/>
    <mergeCell ref="BM110:BN110"/>
    <mergeCell ref="BO110:BP110"/>
    <mergeCell ref="BQ110:BR110"/>
    <mergeCell ref="BS110:BT110"/>
    <mergeCell ref="S111:T111"/>
    <mergeCell ref="U111:V111"/>
    <mergeCell ref="W111:X111"/>
    <mergeCell ref="Y111:Z111"/>
    <mergeCell ref="AA111:AB111"/>
    <mergeCell ref="AD111:AE111"/>
    <mergeCell ref="AF111:AG111"/>
    <mergeCell ref="BS64:BT64"/>
    <mergeCell ref="S65:T65"/>
    <mergeCell ref="U65:V65"/>
    <mergeCell ref="W65:X65"/>
    <mergeCell ref="Y65:Z65"/>
    <mergeCell ref="AA65:AB65"/>
    <mergeCell ref="AD65:AE65"/>
    <mergeCell ref="AF65:AG65"/>
    <mergeCell ref="AH65:AI65"/>
    <mergeCell ref="AJ65:AK65"/>
    <mergeCell ref="BF65:BG65"/>
    <mergeCell ref="BH65:BI65"/>
    <mergeCell ref="BK65:BL65"/>
    <mergeCell ref="BM65:BN65"/>
    <mergeCell ref="BO65:BP65"/>
    <mergeCell ref="BQ65:BR65"/>
    <mergeCell ref="BO67:BP67"/>
    <mergeCell ref="BQ67:BR67"/>
    <mergeCell ref="BS65:BT65"/>
    <mergeCell ref="AA64:AB64"/>
    <mergeCell ref="AD64:AE64"/>
    <mergeCell ref="AF64:AG64"/>
    <mergeCell ref="AH64:AI64"/>
    <mergeCell ref="S64:T64"/>
    <mergeCell ref="AJ64:AK64"/>
    <mergeCell ref="AL64:AM64"/>
    <mergeCell ref="BF66:BG66"/>
    <mergeCell ref="BH66:BI66"/>
    <mergeCell ref="BK66:BL66"/>
    <mergeCell ref="BM66:BN66"/>
    <mergeCell ref="BO66:BP66"/>
    <mergeCell ref="BQ66:BR66"/>
    <mergeCell ref="AO64:AP64"/>
    <mergeCell ref="AQ64:AR64"/>
    <mergeCell ref="AS64:AT64"/>
    <mergeCell ref="AU64:AV64"/>
    <mergeCell ref="AZ64:BA64"/>
    <mergeCell ref="BB64:BC64"/>
    <mergeCell ref="BD64:BE64"/>
    <mergeCell ref="BF64:BG64"/>
    <mergeCell ref="BH64:BI64"/>
    <mergeCell ref="BK64:BL64"/>
    <mergeCell ref="BS67:BT67"/>
    <mergeCell ref="BS66:BT66"/>
    <mergeCell ref="S68:T68"/>
    <mergeCell ref="U68:V68"/>
    <mergeCell ref="W68:X68"/>
    <mergeCell ref="Y68:Z68"/>
    <mergeCell ref="AA68:AB68"/>
    <mergeCell ref="AD68:AE68"/>
    <mergeCell ref="AF68:AG68"/>
    <mergeCell ref="AH68:AI68"/>
    <mergeCell ref="AJ68:AK68"/>
    <mergeCell ref="AL68:AM68"/>
    <mergeCell ref="AO68:AP68"/>
    <mergeCell ref="AQ68:AR68"/>
    <mergeCell ref="AS68:AT68"/>
    <mergeCell ref="AU68:AV68"/>
    <mergeCell ref="AZ68:BA68"/>
    <mergeCell ref="BB68:BC68"/>
    <mergeCell ref="BD68:BE68"/>
    <mergeCell ref="AH66:AI66"/>
    <mergeCell ref="AJ66:AK66"/>
    <mergeCell ref="AL66:AM66"/>
    <mergeCell ref="AO66:AP66"/>
    <mergeCell ref="AQ66:AR66"/>
    <mergeCell ref="AS66:AT66"/>
    <mergeCell ref="AU66:AV66"/>
    <mergeCell ref="AZ66:BA66"/>
    <mergeCell ref="BB66:BC66"/>
    <mergeCell ref="BD66:BE66"/>
    <mergeCell ref="BK67:BL67"/>
    <mergeCell ref="BM67:BN67"/>
    <mergeCell ref="Y69:Z69"/>
    <mergeCell ref="AA69:AB69"/>
    <mergeCell ref="AD69:AE69"/>
    <mergeCell ref="AF69:AG69"/>
    <mergeCell ref="AH69:AI69"/>
    <mergeCell ref="AJ69:AK69"/>
    <mergeCell ref="AL69:AM69"/>
    <mergeCell ref="AO69:AP69"/>
    <mergeCell ref="AQ69:AR69"/>
    <mergeCell ref="AS69:AT69"/>
    <mergeCell ref="AU69:AV69"/>
    <mergeCell ref="BB69:BC69"/>
    <mergeCell ref="BD69:BE69"/>
    <mergeCell ref="BF69:BG69"/>
    <mergeCell ref="AH70:AI70"/>
    <mergeCell ref="AJ70:AK70"/>
    <mergeCell ref="AL70:AM70"/>
    <mergeCell ref="AO70:AP70"/>
    <mergeCell ref="AQ70:AR70"/>
    <mergeCell ref="AS70:AT70"/>
    <mergeCell ref="AU70:AV70"/>
    <mergeCell ref="AZ70:BA70"/>
    <mergeCell ref="BB70:BC70"/>
    <mergeCell ref="BD70:BE70"/>
    <mergeCell ref="BF70:BG70"/>
    <mergeCell ref="AZ69:BA69"/>
    <mergeCell ref="BF71:BG71"/>
    <mergeCell ref="BH71:BI71"/>
    <mergeCell ref="BK71:BL71"/>
    <mergeCell ref="BH70:BI70"/>
    <mergeCell ref="BK70:BL70"/>
    <mergeCell ref="BM70:BN70"/>
    <mergeCell ref="BO70:BP70"/>
    <mergeCell ref="BQ70:BR70"/>
    <mergeCell ref="BS68:BT68"/>
    <mergeCell ref="BH69:BI69"/>
    <mergeCell ref="BK69:BL69"/>
    <mergeCell ref="BM69:BN69"/>
    <mergeCell ref="BO69:BP69"/>
    <mergeCell ref="BQ69:BR69"/>
    <mergeCell ref="BS69:BT69"/>
    <mergeCell ref="BF68:BG68"/>
    <mergeCell ref="BH68:BI68"/>
    <mergeCell ref="BK68:BL68"/>
    <mergeCell ref="BM68:BN68"/>
    <mergeCell ref="BO68:BP68"/>
    <mergeCell ref="BQ68:BR68"/>
    <mergeCell ref="BS70:BT70"/>
    <mergeCell ref="AZ72:BA72"/>
    <mergeCell ref="BB72:BC72"/>
    <mergeCell ref="BD72:BE72"/>
    <mergeCell ref="Y71:Z71"/>
    <mergeCell ref="AA71:AB71"/>
    <mergeCell ref="AD71:AE71"/>
    <mergeCell ref="AF71:AG71"/>
    <mergeCell ref="AH71:AI71"/>
    <mergeCell ref="AJ71:AK71"/>
    <mergeCell ref="AL71:AM71"/>
    <mergeCell ref="AO71:AP71"/>
    <mergeCell ref="AQ71:AR71"/>
    <mergeCell ref="AS71:AT71"/>
    <mergeCell ref="AU71:AV71"/>
    <mergeCell ref="AZ71:BA71"/>
    <mergeCell ref="BB71:BC71"/>
    <mergeCell ref="BD71:BE71"/>
    <mergeCell ref="BS72:BT72"/>
    <mergeCell ref="BF72:BG72"/>
    <mergeCell ref="BH72:BI72"/>
    <mergeCell ref="BK72:BL72"/>
    <mergeCell ref="BM72:BN72"/>
    <mergeCell ref="BO72:BP72"/>
    <mergeCell ref="BQ72:BR72"/>
    <mergeCell ref="BM71:BN71"/>
    <mergeCell ref="BO71:BP71"/>
    <mergeCell ref="BQ71:BR71"/>
    <mergeCell ref="BS71:BT71"/>
    <mergeCell ref="S70:T70"/>
    <mergeCell ref="U70:V70"/>
    <mergeCell ref="W70:X70"/>
    <mergeCell ref="Y70:Z70"/>
    <mergeCell ref="AA70:AB70"/>
    <mergeCell ref="AD70:AE70"/>
    <mergeCell ref="AF70:AG70"/>
    <mergeCell ref="S72:T72"/>
    <mergeCell ref="U72:V72"/>
    <mergeCell ref="W72:X72"/>
    <mergeCell ref="Y72:Z72"/>
    <mergeCell ref="AA72:AB72"/>
    <mergeCell ref="AD72:AE72"/>
    <mergeCell ref="AF72:AG72"/>
    <mergeCell ref="AH72:AI72"/>
    <mergeCell ref="AJ72:AK72"/>
    <mergeCell ref="AL72:AM72"/>
    <mergeCell ref="AO72:AP72"/>
    <mergeCell ref="AQ72:AR72"/>
    <mergeCell ref="AS72:AT72"/>
    <mergeCell ref="AU72:AV72"/>
    <mergeCell ref="BO74:BP74"/>
    <mergeCell ref="BQ74:BR74"/>
    <mergeCell ref="BS74:BT74"/>
    <mergeCell ref="AO73:AP73"/>
    <mergeCell ref="AQ73:AR73"/>
    <mergeCell ref="AS73:AT73"/>
    <mergeCell ref="AU73:AV73"/>
    <mergeCell ref="AW73:AX73"/>
    <mergeCell ref="AZ73:BA73"/>
    <mergeCell ref="BB73:BC73"/>
    <mergeCell ref="BD73:BE73"/>
    <mergeCell ref="BF73:BG73"/>
    <mergeCell ref="BH73:BI73"/>
    <mergeCell ref="BK73:BL73"/>
    <mergeCell ref="BM73:BN73"/>
    <mergeCell ref="BO73:BP73"/>
    <mergeCell ref="BQ73:BR73"/>
    <mergeCell ref="BS73:BT73"/>
    <mergeCell ref="BK75:BL75"/>
    <mergeCell ref="BM75:BN75"/>
    <mergeCell ref="AO76:AP76"/>
    <mergeCell ref="AQ76:AR76"/>
    <mergeCell ref="AS76:AT76"/>
    <mergeCell ref="AU76:AV76"/>
    <mergeCell ref="AW76:AX76"/>
    <mergeCell ref="AZ76:BA76"/>
    <mergeCell ref="BB76:BC76"/>
    <mergeCell ref="BD76:BE76"/>
    <mergeCell ref="BF76:BG76"/>
    <mergeCell ref="BH76:BI76"/>
    <mergeCell ref="BK76:BL76"/>
    <mergeCell ref="BM76:BN76"/>
    <mergeCell ref="AH74:AI74"/>
    <mergeCell ref="AJ74:AK74"/>
    <mergeCell ref="AL74:AM74"/>
    <mergeCell ref="AO74:AP74"/>
    <mergeCell ref="AQ74:AR74"/>
    <mergeCell ref="AS74:AT74"/>
    <mergeCell ref="AU74:AV74"/>
    <mergeCell ref="AW74:AX74"/>
    <mergeCell ref="AZ74:BA74"/>
    <mergeCell ref="BB74:BC74"/>
    <mergeCell ref="BD74:BE74"/>
    <mergeCell ref="BF74:BG74"/>
    <mergeCell ref="BH74:BI74"/>
    <mergeCell ref="BK74:BL74"/>
    <mergeCell ref="BM74:BN74"/>
    <mergeCell ref="BM77:BN77"/>
    <mergeCell ref="BO77:BP77"/>
    <mergeCell ref="BQ77:BR77"/>
    <mergeCell ref="S76:T76"/>
    <mergeCell ref="U76:V76"/>
    <mergeCell ref="W76:X76"/>
    <mergeCell ref="Y76:Z76"/>
    <mergeCell ref="AA76:AB76"/>
    <mergeCell ref="AD76:AE76"/>
    <mergeCell ref="AF76:AG76"/>
    <mergeCell ref="AH76:AI76"/>
    <mergeCell ref="BS77:BT77"/>
    <mergeCell ref="S75:T75"/>
    <mergeCell ref="U75:V75"/>
    <mergeCell ref="W75:X75"/>
    <mergeCell ref="Y75:Z75"/>
    <mergeCell ref="AA75:AB75"/>
    <mergeCell ref="AD75:AE75"/>
    <mergeCell ref="AF75:AG75"/>
    <mergeCell ref="AH75:AI75"/>
    <mergeCell ref="AJ75:AK75"/>
    <mergeCell ref="AL75:AM75"/>
    <mergeCell ref="AO75:AP75"/>
    <mergeCell ref="AQ75:AR75"/>
    <mergeCell ref="AS75:AT75"/>
    <mergeCell ref="AU75:AV75"/>
    <mergeCell ref="AW75:AX75"/>
    <mergeCell ref="AZ75:BA75"/>
    <mergeCell ref="BB75:BC75"/>
    <mergeCell ref="BD75:BE75"/>
    <mergeCell ref="BF75:BG75"/>
    <mergeCell ref="BH75:BI75"/>
    <mergeCell ref="BK78:BL78"/>
    <mergeCell ref="BM78:BN78"/>
    <mergeCell ref="BO78:BP78"/>
    <mergeCell ref="BQ78:BR78"/>
    <mergeCell ref="BS78:BT78"/>
    <mergeCell ref="BO76:BP76"/>
    <mergeCell ref="BQ76:BR76"/>
    <mergeCell ref="BS76:BT76"/>
    <mergeCell ref="BO75:BP75"/>
    <mergeCell ref="BQ75:BR75"/>
    <mergeCell ref="BS75:BT75"/>
    <mergeCell ref="S77:T77"/>
    <mergeCell ref="U77:V77"/>
    <mergeCell ref="W77:X77"/>
    <mergeCell ref="Y77:Z77"/>
    <mergeCell ref="AA77:AB77"/>
    <mergeCell ref="AD77:AE77"/>
    <mergeCell ref="AF77:AG77"/>
    <mergeCell ref="AH77:AI77"/>
    <mergeCell ref="AJ77:AK77"/>
    <mergeCell ref="AL77:AM77"/>
    <mergeCell ref="AO77:AP77"/>
    <mergeCell ref="AQ77:AR77"/>
    <mergeCell ref="AS77:AT77"/>
    <mergeCell ref="AU77:AV77"/>
    <mergeCell ref="AW77:AX77"/>
    <mergeCell ref="AZ77:BA77"/>
    <mergeCell ref="BB77:BC77"/>
    <mergeCell ref="BD77:BE77"/>
    <mergeCell ref="BF77:BG77"/>
    <mergeCell ref="BH77:BI77"/>
    <mergeCell ref="BK77:BL77"/>
    <mergeCell ref="Y78:Z78"/>
    <mergeCell ref="AA78:AB78"/>
    <mergeCell ref="AD78:AE78"/>
    <mergeCell ref="AF78:AG78"/>
    <mergeCell ref="AH78:AI78"/>
    <mergeCell ref="AJ78:AK78"/>
    <mergeCell ref="AL78:AM78"/>
    <mergeCell ref="AO78:AP78"/>
    <mergeCell ref="AQ78:AR78"/>
    <mergeCell ref="AS78:AT78"/>
    <mergeCell ref="AU78:AV78"/>
    <mergeCell ref="AW78:AX78"/>
    <mergeCell ref="AZ78:BA78"/>
    <mergeCell ref="BB78:BC78"/>
    <mergeCell ref="BM79:BN79"/>
    <mergeCell ref="BO79:BP79"/>
    <mergeCell ref="BQ79:BR79"/>
    <mergeCell ref="AL79:AM79"/>
    <mergeCell ref="AO79:AP79"/>
    <mergeCell ref="AQ79:AR79"/>
    <mergeCell ref="AS79:AT79"/>
    <mergeCell ref="AU79:AV79"/>
    <mergeCell ref="AW79:AX79"/>
    <mergeCell ref="AZ79:BA79"/>
    <mergeCell ref="BB79:BC79"/>
    <mergeCell ref="BD79:BE79"/>
    <mergeCell ref="BF79:BG79"/>
    <mergeCell ref="BH79:BI79"/>
    <mergeCell ref="BK79:BL79"/>
    <mergeCell ref="BD78:BE78"/>
    <mergeCell ref="BF78:BG78"/>
    <mergeCell ref="BH78:BI78"/>
    <mergeCell ref="BS79:BT79"/>
    <mergeCell ref="S80:T80"/>
    <mergeCell ref="U80:V80"/>
    <mergeCell ref="W80:X80"/>
    <mergeCell ref="Y80:Z80"/>
    <mergeCell ref="AA80:AB80"/>
    <mergeCell ref="AD80:AE80"/>
    <mergeCell ref="AF80:AG80"/>
    <mergeCell ref="AH80:AI80"/>
    <mergeCell ref="AJ80:AK80"/>
    <mergeCell ref="AL80:AM80"/>
    <mergeCell ref="AO80:AP80"/>
    <mergeCell ref="AQ80:AR80"/>
    <mergeCell ref="AS80:AT80"/>
    <mergeCell ref="AU80:AV80"/>
    <mergeCell ref="AW80:AX80"/>
    <mergeCell ref="AZ80:BA80"/>
    <mergeCell ref="BB80:BC80"/>
    <mergeCell ref="BD80:BE80"/>
    <mergeCell ref="BF80:BG80"/>
    <mergeCell ref="BH80:BI80"/>
    <mergeCell ref="BK80:BL80"/>
    <mergeCell ref="BM80:BN80"/>
    <mergeCell ref="S79:T79"/>
    <mergeCell ref="U79:V79"/>
    <mergeCell ref="W79:X79"/>
    <mergeCell ref="Y79:Z79"/>
    <mergeCell ref="AA79:AB79"/>
    <mergeCell ref="AD79:AE79"/>
    <mergeCell ref="AF79:AG79"/>
    <mergeCell ref="AH79:AI79"/>
    <mergeCell ref="AJ79:AK79"/>
    <mergeCell ref="BS80:BT80"/>
    <mergeCell ref="S81:T81"/>
    <mergeCell ref="U81:V81"/>
    <mergeCell ref="W81:X81"/>
    <mergeCell ref="Y81:Z81"/>
    <mergeCell ref="AA81:AB81"/>
    <mergeCell ref="AD81:AE81"/>
    <mergeCell ref="AF81:AG81"/>
    <mergeCell ref="AH81:AI81"/>
    <mergeCell ref="AJ81:AK81"/>
    <mergeCell ref="AL81:AM81"/>
    <mergeCell ref="AO81:AP81"/>
    <mergeCell ref="AQ81:AR81"/>
    <mergeCell ref="AS81:AT81"/>
    <mergeCell ref="AU81:AV81"/>
    <mergeCell ref="AZ81:BA81"/>
    <mergeCell ref="BB81:BC81"/>
    <mergeCell ref="BD81:BE81"/>
    <mergeCell ref="BF81:BG81"/>
    <mergeCell ref="BH81:BI81"/>
    <mergeCell ref="BK81:BL81"/>
    <mergeCell ref="BM81:BN81"/>
    <mergeCell ref="BO81:BP81"/>
    <mergeCell ref="BQ81:BR81"/>
    <mergeCell ref="BS81:BT81"/>
    <mergeCell ref="AJ82:AK82"/>
    <mergeCell ref="AL82:AM82"/>
    <mergeCell ref="AO82:AP82"/>
    <mergeCell ref="AQ82:AR82"/>
    <mergeCell ref="AS82:AT82"/>
    <mergeCell ref="AU82:AV82"/>
    <mergeCell ref="AZ82:BA82"/>
    <mergeCell ref="BB82:BC82"/>
    <mergeCell ref="BD82:BE82"/>
    <mergeCell ref="BF82:BG82"/>
    <mergeCell ref="BH82:BI82"/>
    <mergeCell ref="BK82:BL82"/>
    <mergeCell ref="BM82:BN82"/>
    <mergeCell ref="BO82:BP82"/>
    <mergeCell ref="BQ82:BR82"/>
    <mergeCell ref="BO80:BP80"/>
    <mergeCell ref="BQ80:BR80"/>
    <mergeCell ref="BS82:BT82"/>
    <mergeCell ref="BS86:BT86"/>
    <mergeCell ref="S87:T87"/>
    <mergeCell ref="U87:V87"/>
    <mergeCell ref="W87:X87"/>
    <mergeCell ref="Y87:Z87"/>
    <mergeCell ref="AA87:AB87"/>
    <mergeCell ref="AD87:AE87"/>
    <mergeCell ref="AF87:AG87"/>
    <mergeCell ref="AH87:AI87"/>
    <mergeCell ref="AJ87:AK87"/>
    <mergeCell ref="AL87:AM87"/>
    <mergeCell ref="AO87:AP87"/>
    <mergeCell ref="AQ87:AR87"/>
    <mergeCell ref="AS87:AT87"/>
    <mergeCell ref="AU87:AV87"/>
    <mergeCell ref="AW87:AX87"/>
    <mergeCell ref="AZ87:BA87"/>
    <mergeCell ref="BB87:BC87"/>
    <mergeCell ref="BD87:BE87"/>
    <mergeCell ref="BF87:BG87"/>
    <mergeCell ref="BH87:BI87"/>
    <mergeCell ref="BK87:BL87"/>
    <mergeCell ref="BM87:BN87"/>
    <mergeCell ref="S82:T82"/>
    <mergeCell ref="U82:V82"/>
    <mergeCell ref="W82:X82"/>
    <mergeCell ref="Y82:Z82"/>
    <mergeCell ref="AA82:AB82"/>
    <mergeCell ref="AD82:AE82"/>
    <mergeCell ref="AF82:AG82"/>
    <mergeCell ref="AH82:AI82"/>
    <mergeCell ref="AH89:AI89"/>
    <mergeCell ref="AJ89:AK89"/>
    <mergeCell ref="AL89:AM89"/>
    <mergeCell ref="AO89:AP89"/>
    <mergeCell ref="AQ89:AR89"/>
    <mergeCell ref="AS89:AT89"/>
    <mergeCell ref="AU89:AV89"/>
    <mergeCell ref="AW89:AX89"/>
    <mergeCell ref="AZ89:BA89"/>
    <mergeCell ref="BB89:BC89"/>
    <mergeCell ref="BD89:BE89"/>
    <mergeCell ref="BF89:BG89"/>
    <mergeCell ref="BH89:BI89"/>
    <mergeCell ref="BK89:BL89"/>
    <mergeCell ref="BM89:BN89"/>
    <mergeCell ref="BO89:BP89"/>
    <mergeCell ref="BQ89:BR89"/>
    <mergeCell ref="BS89:BT89"/>
    <mergeCell ref="S90:T90"/>
    <mergeCell ref="U90:V90"/>
    <mergeCell ref="W90:X90"/>
    <mergeCell ref="Y90:Z90"/>
    <mergeCell ref="AA90:AB90"/>
    <mergeCell ref="AD90:AE90"/>
    <mergeCell ref="AF90:AG90"/>
    <mergeCell ref="AH90:AI90"/>
    <mergeCell ref="AJ90:AK90"/>
    <mergeCell ref="AL90:AM90"/>
    <mergeCell ref="AO90:AP90"/>
    <mergeCell ref="AQ90:AR90"/>
    <mergeCell ref="AS90:AT90"/>
    <mergeCell ref="AU90:AV90"/>
    <mergeCell ref="AW90:AX90"/>
    <mergeCell ref="AZ90:BA90"/>
    <mergeCell ref="BB90:BC90"/>
    <mergeCell ref="BD90:BE90"/>
    <mergeCell ref="BF90:BG90"/>
    <mergeCell ref="BH90:BI90"/>
    <mergeCell ref="BK90:BL90"/>
    <mergeCell ref="BM90:BN90"/>
    <mergeCell ref="BO90:BP90"/>
    <mergeCell ref="BQ90:BR90"/>
    <mergeCell ref="BS90:BT90"/>
    <mergeCell ref="S89:T89"/>
    <mergeCell ref="U89:V89"/>
    <mergeCell ref="W89:X89"/>
    <mergeCell ref="Y89:Z89"/>
    <mergeCell ref="AA89:AB89"/>
    <mergeCell ref="AF89:AG89"/>
    <mergeCell ref="AF91:AG91"/>
    <mergeCell ref="AH91:AI91"/>
    <mergeCell ref="AJ91:AK91"/>
    <mergeCell ref="AL91:AM91"/>
    <mergeCell ref="AO91:AP91"/>
    <mergeCell ref="AQ91:AR91"/>
    <mergeCell ref="AS91:AT91"/>
    <mergeCell ref="AU91:AV91"/>
    <mergeCell ref="AW91:AX91"/>
    <mergeCell ref="AZ91:BA91"/>
    <mergeCell ref="BB91:BC91"/>
    <mergeCell ref="BD91:BE91"/>
    <mergeCell ref="BF91:BG91"/>
    <mergeCell ref="BH91:BI91"/>
    <mergeCell ref="BK91:BL91"/>
    <mergeCell ref="BM91:BN91"/>
    <mergeCell ref="BO91:BP91"/>
    <mergeCell ref="BS91:BT91"/>
    <mergeCell ref="S92:T92"/>
    <mergeCell ref="U92:V92"/>
    <mergeCell ref="W92:X92"/>
    <mergeCell ref="Y92:Z92"/>
    <mergeCell ref="AA92:AB92"/>
    <mergeCell ref="AD92:AE92"/>
    <mergeCell ref="AF92:AG92"/>
    <mergeCell ref="AH92:AI92"/>
    <mergeCell ref="AJ92:AK92"/>
    <mergeCell ref="AL92:AM92"/>
    <mergeCell ref="AO92:AP92"/>
    <mergeCell ref="AQ92:AR92"/>
    <mergeCell ref="AS92:AT92"/>
    <mergeCell ref="AU92:AV92"/>
    <mergeCell ref="AW92:AX92"/>
    <mergeCell ref="AZ92:BA92"/>
    <mergeCell ref="BB92:BC92"/>
    <mergeCell ref="BD92:BE92"/>
    <mergeCell ref="BF92:BG92"/>
    <mergeCell ref="BH92:BI92"/>
    <mergeCell ref="BK92:BL92"/>
    <mergeCell ref="BM92:BN92"/>
    <mergeCell ref="BO92:BP92"/>
    <mergeCell ref="BQ92:BR92"/>
    <mergeCell ref="BS92:BT92"/>
    <mergeCell ref="S91:T91"/>
    <mergeCell ref="U91:V91"/>
    <mergeCell ref="W91:X91"/>
    <mergeCell ref="Y91:Z91"/>
    <mergeCell ref="AA91:AB91"/>
    <mergeCell ref="AD91:AE91"/>
    <mergeCell ref="AJ93:AK93"/>
    <mergeCell ref="AL93:AM93"/>
    <mergeCell ref="AO93:AP93"/>
    <mergeCell ref="AQ93:AR93"/>
    <mergeCell ref="AS93:AT93"/>
    <mergeCell ref="AU93:AV93"/>
    <mergeCell ref="AW93:AX93"/>
    <mergeCell ref="AZ93:BA93"/>
    <mergeCell ref="BB93:BC93"/>
    <mergeCell ref="BD93:BE93"/>
    <mergeCell ref="BF93:BG93"/>
    <mergeCell ref="BH93:BI93"/>
    <mergeCell ref="BK93:BL93"/>
    <mergeCell ref="BM93:BN93"/>
    <mergeCell ref="BO93:BP93"/>
    <mergeCell ref="BQ93:BR93"/>
    <mergeCell ref="BQ91:BR91"/>
    <mergeCell ref="BS93:BT93"/>
    <mergeCell ref="S94:T94"/>
    <mergeCell ref="U94:V94"/>
    <mergeCell ref="W94:X94"/>
    <mergeCell ref="Y94:Z94"/>
    <mergeCell ref="AA94:AB94"/>
    <mergeCell ref="AD94:AE94"/>
    <mergeCell ref="AF94:AG94"/>
    <mergeCell ref="AH94:AI94"/>
    <mergeCell ref="AJ94:AK94"/>
    <mergeCell ref="AL94:AM94"/>
    <mergeCell ref="AO94:AP94"/>
    <mergeCell ref="AQ94:AR94"/>
    <mergeCell ref="AS94:AT94"/>
    <mergeCell ref="AU94:AV94"/>
    <mergeCell ref="AW94:AX94"/>
    <mergeCell ref="AZ94:BA94"/>
    <mergeCell ref="BB94:BC94"/>
    <mergeCell ref="BD94:BE94"/>
    <mergeCell ref="BF94:BG94"/>
    <mergeCell ref="BH94:BI94"/>
    <mergeCell ref="BK94:BL94"/>
    <mergeCell ref="BM94:BN94"/>
    <mergeCell ref="BO94:BP94"/>
    <mergeCell ref="BQ94:BR94"/>
    <mergeCell ref="BS94:BT94"/>
    <mergeCell ref="U93:V93"/>
    <mergeCell ref="W93:X93"/>
    <mergeCell ref="Y93:Z93"/>
    <mergeCell ref="AA93:AB93"/>
    <mergeCell ref="AF93:AG93"/>
    <mergeCell ref="AH93:AI93"/>
    <mergeCell ref="AF95:AG95"/>
    <mergeCell ref="AH95:AI95"/>
    <mergeCell ref="AJ95:AK95"/>
    <mergeCell ref="AL95:AM95"/>
    <mergeCell ref="AO95:AP95"/>
    <mergeCell ref="AQ95:AR95"/>
    <mergeCell ref="AS95:AT95"/>
    <mergeCell ref="AU95:AV95"/>
    <mergeCell ref="AW95:AX95"/>
    <mergeCell ref="AZ95:BA95"/>
    <mergeCell ref="BB95:BC95"/>
    <mergeCell ref="BD95:BE95"/>
    <mergeCell ref="BF95:BG95"/>
    <mergeCell ref="BH95:BI95"/>
    <mergeCell ref="BK95:BL95"/>
    <mergeCell ref="BM95:BN95"/>
    <mergeCell ref="BO95:BP95"/>
    <mergeCell ref="BQ95:BR95"/>
    <mergeCell ref="BS95:BT95"/>
    <mergeCell ref="BS96:BT96"/>
    <mergeCell ref="S96:T96"/>
    <mergeCell ref="U96:V96"/>
    <mergeCell ref="W96:X96"/>
    <mergeCell ref="Y96:Z96"/>
    <mergeCell ref="AA96:AB96"/>
    <mergeCell ref="AD96:AE96"/>
    <mergeCell ref="AF96:AG96"/>
    <mergeCell ref="AH96:AI96"/>
    <mergeCell ref="AJ96:AK96"/>
    <mergeCell ref="AL96:AM96"/>
    <mergeCell ref="AO96:AP96"/>
    <mergeCell ref="AQ96:AR96"/>
    <mergeCell ref="AS96:AT96"/>
    <mergeCell ref="AU96:AV96"/>
    <mergeCell ref="AW96:AX96"/>
    <mergeCell ref="AZ96:BA96"/>
    <mergeCell ref="BB96:BC96"/>
    <mergeCell ref="BD96:BE96"/>
    <mergeCell ref="BF96:BG96"/>
    <mergeCell ref="BH96:BI96"/>
    <mergeCell ref="BK96:BL96"/>
    <mergeCell ref="BM96:BN96"/>
    <mergeCell ref="BO96:BP96"/>
    <mergeCell ref="S95:T95"/>
    <mergeCell ref="U95:V95"/>
    <mergeCell ref="W95:X95"/>
    <mergeCell ref="Y95:Z95"/>
    <mergeCell ref="AA95:AB95"/>
    <mergeCell ref="AD95:AE95"/>
    <mergeCell ref="AJ100:AK100"/>
    <mergeCell ref="AL100:AM100"/>
    <mergeCell ref="BK99:BL99"/>
    <mergeCell ref="BM99:BN99"/>
    <mergeCell ref="BO99:BP99"/>
    <mergeCell ref="BQ99:BR99"/>
    <mergeCell ref="AL98:AM98"/>
    <mergeCell ref="S97:T97"/>
    <mergeCell ref="U97:V97"/>
    <mergeCell ref="W97:X97"/>
    <mergeCell ref="Y97:Z97"/>
    <mergeCell ref="AA97:AB97"/>
    <mergeCell ref="AF97:AG97"/>
    <mergeCell ref="AH97:AI97"/>
    <mergeCell ref="AJ97:AK97"/>
    <mergeCell ref="AL97:AM97"/>
    <mergeCell ref="AO97:AP97"/>
    <mergeCell ref="AQ97:AR97"/>
    <mergeCell ref="AS97:AT97"/>
    <mergeCell ref="AU97:AV97"/>
    <mergeCell ref="AW97:AX97"/>
    <mergeCell ref="AZ97:BA97"/>
    <mergeCell ref="BB97:BC97"/>
    <mergeCell ref="BD97:BE97"/>
    <mergeCell ref="BF97:BG97"/>
    <mergeCell ref="BH97:BI97"/>
    <mergeCell ref="BK97:BL97"/>
    <mergeCell ref="BM97:BN97"/>
    <mergeCell ref="BO97:BP97"/>
    <mergeCell ref="BQ97:BR97"/>
    <mergeCell ref="BD98:BE98"/>
    <mergeCell ref="BF98:BG98"/>
    <mergeCell ref="BS97:BT97"/>
    <mergeCell ref="BK98:BL98"/>
    <mergeCell ref="BM98:BN98"/>
    <mergeCell ref="BO98:BP98"/>
    <mergeCell ref="BQ98:BR98"/>
    <mergeCell ref="BS98:BT98"/>
    <mergeCell ref="S99:T99"/>
    <mergeCell ref="U99:V99"/>
    <mergeCell ref="W99:X99"/>
    <mergeCell ref="Y99:Z99"/>
    <mergeCell ref="AA99:AB99"/>
    <mergeCell ref="AD99:AE99"/>
    <mergeCell ref="AF99:AG99"/>
    <mergeCell ref="AH99:AI99"/>
    <mergeCell ref="AJ99:AK99"/>
    <mergeCell ref="AL99:AM99"/>
    <mergeCell ref="AO99:AP99"/>
    <mergeCell ref="AQ99:AR99"/>
    <mergeCell ref="AS99:AT99"/>
    <mergeCell ref="AU99:AV99"/>
    <mergeCell ref="AW99:AX99"/>
    <mergeCell ref="AZ99:BA99"/>
    <mergeCell ref="BB99:BC99"/>
    <mergeCell ref="BD99:BE99"/>
    <mergeCell ref="BF99:BG99"/>
    <mergeCell ref="BH99:BI99"/>
    <mergeCell ref="BH98:BI98"/>
    <mergeCell ref="AA98:AB98"/>
    <mergeCell ref="AD98:AE98"/>
    <mergeCell ref="AF98:AG98"/>
    <mergeCell ref="AH98:AI98"/>
    <mergeCell ref="AJ98:AK98"/>
    <mergeCell ref="BQ102:BR102"/>
    <mergeCell ref="AH100:AI100"/>
    <mergeCell ref="BK100:BL100"/>
    <mergeCell ref="BM100:BN100"/>
    <mergeCell ref="BO100:BP100"/>
    <mergeCell ref="BS99:BT99"/>
    <mergeCell ref="S101:T101"/>
    <mergeCell ref="U101:V101"/>
    <mergeCell ref="W101:X101"/>
    <mergeCell ref="Y101:Z101"/>
    <mergeCell ref="AA101:AB101"/>
    <mergeCell ref="AF101:AG101"/>
    <mergeCell ref="AH101:AI101"/>
    <mergeCell ref="AJ101:AK101"/>
    <mergeCell ref="AL101:AM101"/>
    <mergeCell ref="AO101:AP101"/>
    <mergeCell ref="AQ101:AR101"/>
    <mergeCell ref="AS101:AT101"/>
    <mergeCell ref="AU101:AV101"/>
    <mergeCell ref="AW101:AX101"/>
    <mergeCell ref="AZ101:BA101"/>
    <mergeCell ref="BB101:BC101"/>
    <mergeCell ref="BD101:BE101"/>
    <mergeCell ref="BF101:BG101"/>
    <mergeCell ref="BH101:BI101"/>
    <mergeCell ref="BK101:BL101"/>
    <mergeCell ref="BM101:BN101"/>
    <mergeCell ref="BO101:BP101"/>
    <mergeCell ref="Y100:Z100"/>
    <mergeCell ref="AA100:AB100"/>
    <mergeCell ref="BS100:BT100"/>
    <mergeCell ref="AD100:AE100"/>
    <mergeCell ref="AO100:AP100"/>
    <mergeCell ref="AQ100:AR100"/>
    <mergeCell ref="AS100:AT100"/>
    <mergeCell ref="AU100:AV100"/>
    <mergeCell ref="AW100:AX100"/>
    <mergeCell ref="AF100:AG100"/>
    <mergeCell ref="BS101:BT101"/>
    <mergeCell ref="AJ102:AK102"/>
    <mergeCell ref="AL102:AM102"/>
    <mergeCell ref="AO102:AP102"/>
    <mergeCell ref="AZ102:BA102"/>
    <mergeCell ref="S103:T103"/>
    <mergeCell ref="U103:V103"/>
    <mergeCell ref="W103:X103"/>
    <mergeCell ref="Y103:Z103"/>
    <mergeCell ref="AA103:AB103"/>
    <mergeCell ref="AD103:AE103"/>
    <mergeCell ref="AF103:AG103"/>
    <mergeCell ref="AH103:AI103"/>
    <mergeCell ref="AJ103:AK103"/>
    <mergeCell ref="AL103:AM103"/>
    <mergeCell ref="AO103:AP103"/>
    <mergeCell ref="AQ103:AR103"/>
    <mergeCell ref="AS103:AT103"/>
    <mergeCell ref="AU103:AV103"/>
    <mergeCell ref="AW103:AX103"/>
    <mergeCell ref="AZ103:BA103"/>
    <mergeCell ref="BB103:BC103"/>
    <mergeCell ref="BD103:BE103"/>
    <mergeCell ref="BS102:BT102"/>
    <mergeCell ref="S102:T102"/>
    <mergeCell ref="U102:V102"/>
    <mergeCell ref="W102:X102"/>
    <mergeCell ref="Y102:Z102"/>
    <mergeCell ref="AA102:AB102"/>
    <mergeCell ref="AD102:AE102"/>
    <mergeCell ref="AF102:AG102"/>
    <mergeCell ref="AH102:AI102"/>
    <mergeCell ref="AS102:AT102"/>
    <mergeCell ref="AU102:AV102"/>
    <mergeCell ref="S104:T104"/>
    <mergeCell ref="U104:V104"/>
    <mergeCell ref="W104:X104"/>
    <mergeCell ref="Y104:Z104"/>
    <mergeCell ref="AA104:AB104"/>
    <mergeCell ref="AD104:AE104"/>
    <mergeCell ref="AF104:AG104"/>
    <mergeCell ref="AH104:AI104"/>
    <mergeCell ref="AJ104:AK104"/>
    <mergeCell ref="AL104:AM104"/>
    <mergeCell ref="AO104:AP104"/>
    <mergeCell ref="AQ104:AR104"/>
    <mergeCell ref="AS104:AT104"/>
    <mergeCell ref="AU104:AV104"/>
    <mergeCell ref="BM109:BN109"/>
    <mergeCell ref="BO109:BP109"/>
    <mergeCell ref="BQ109:BR109"/>
    <mergeCell ref="BO104:BP104"/>
    <mergeCell ref="BS103:BT103"/>
    <mergeCell ref="BS104:BT104"/>
    <mergeCell ref="S105:T105"/>
    <mergeCell ref="U105:V105"/>
    <mergeCell ref="W105:X105"/>
    <mergeCell ref="Y105:Z105"/>
    <mergeCell ref="AA105:AB105"/>
    <mergeCell ref="AF105:AG105"/>
    <mergeCell ref="AH105:AI105"/>
    <mergeCell ref="AJ105:AK105"/>
    <mergeCell ref="AL105:AM105"/>
    <mergeCell ref="AO105:AP105"/>
    <mergeCell ref="AQ105:AR105"/>
    <mergeCell ref="AS105:AT105"/>
    <mergeCell ref="AU105:AV105"/>
    <mergeCell ref="AW105:AX105"/>
    <mergeCell ref="AZ105:BA105"/>
    <mergeCell ref="BB105:BC105"/>
    <mergeCell ref="BD105:BE105"/>
    <mergeCell ref="BF105:BG105"/>
    <mergeCell ref="BH105:BI105"/>
    <mergeCell ref="BF103:BG103"/>
    <mergeCell ref="BH103:BI103"/>
    <mergeCell ref="BK103:BL103"/>
    <mergeCell ref="BM103:BN103"/>
    <mergeCell ref="BF106:BG106"/>
    <mergeCell ref="BH106:BI106"/>
    <mergeCell ref="AH106:AI106"/>
    <mergeCell ref="BK105:BL105"/>
    <mergeCell ref="BM105:BN105"/>
    <mergeCell ref="BO105:BP105"/>
    <mergeCell ref="BQ104:BR104"/>
    <mergeCell ref="BQ105:BR105"/>
    <mergeCell ref="BS105:BT105"/>
    <mergeCell ref="BM104:BN104"/>
    <mergeCell ref="Y109:Z109"/>
    <mergeCell ref="AA109:AB109"/>
    <mergeCell ref="AD109:AE109"/>
    <mergeCell ref="AF109:AG109"/>
    <mergeCell ref="AH109:AI109"/>
    <mergeCell ref="AJ109:AK109"/>
    <mergeCell ref="AL109:AM109"/>
    <mergeCell ref="AO109:AP109"/>
    <mergeCell ref="AQ109:AR109"/>
    <mergeCell ref="AS109:AT109"/>
    <mergeCell ref="AU109:AV109"/>
    <mergeCell ref="AZ109:BA109"/>
    <mergeCell ref="BB109:BC109"/>
    <mergeCell ref="BD109:BE109"/>
    <mergeCell ref="BF109:BG109"/>
    <mergeCell ref="BH109:BI109"/>
    <mergeCell ref="BK109:BL109"/>
    <mergeCell ref="BS109:BT109"/>
    <mergeCell ref="AW104:AX104"/>
    <mergeCell ref="AZ104:BA104"/>
    <mergeCell ref="BB104:BC104"/>
    <mergeCell ref="BD104:BE104"/>
    <mergeCell ref="BF104:BG104"/>
    <mergeCell ref="BH104:BI104"/>
    <mergeCell ref="BK104:BL104"/>
    <mergeCell ref="S109:T109"/>
    <mergeCell ref="U109:V109"/>
    <mergeCell ref="W109:X109"/>
    <mergeCell ref="AZ115:BA115"/>
    <mergeCell ref="AZ161:BA161"/>
    <mergeCell ref="AZ207:BA207"/>
    <mergeCell ref="AO167:AP167"/>
    <mergeCell ref="AQ167:AR167"/>
    <mergeCell ref="AS167:AT167"/>
    <mergeCell ref="AU167:AV167"/>
    <mergeCell ref="AW167:AX167"/>
    <mergeCell ref="AZ167:BA167"/>
    <mergeCell ref="AQ193:AR193"/>
    <mergeCell ref="AS193:AT193"/>
    <mergeCell ref="AU193:AV193"/>
    <mergeCell ref="AW193:AX193"/>
    <mergeCell ref="AD151:AE151"/>
    <mergeCell ref="AD181:AE181"/>
    <mergeCell ref="AW116:AX116"/>
    <mergeCell ref="AW117:AX117"/>
    <mergeCell ref="AW118:AX118"/>
    <mergeCell ref="AW127:AX127"/>
    <mergeCell ref="AW128:AX128"/>
    <mergeCell ref="AD135:AE135"/>
    <mergeCell ref="AD139:AE139"/>
    <mergeCell ref="AD143:AE143"/>
    <mergeCell ref="AD147:AE147"/>
    <mergeCell ref="AW205:AX205"/>
    <mergeCell ref="AW206:AX206"/>
    <mergeCell ref="AW207:AX207"/>
    <mergeCell ref="AH117:AI117"/>
    <mergeCell ref="AJ117:AK117"/>
    <mergeCell ref="BD227:BE227"/>
    <mergeCell ref="S226:T226"/>
    <mergeCell ref="U226:V226"/>
    <mergeCell ref="W226:X226"/>
    <mergeCell ref="Y226:Z226"/>
    <mergeCell ref="AA226:AB226"/>
    <mergeCell ref="AD226:AE226"/>
    <mergeCell ref="AF226:AG226"/>
    <mergeCell ref="AH226:AI226"/>
    <mergeCell ref="AJ226:AK226"/>
    <mergeCell ref="AL226:AM226"/>
    <mergeCell ref="AO226:AP226"/>
    <mergeCell ref="AZ226:BA226"/>
    <mergeCell ref="BB226:BC226"/>
    <mergeCell ref="U225:V225"/>
    <mergeCell ref="W225:X225"/>
    <mergeCell ref="Y225:Z225"/>
    <mergeCell ref="AA225:AB225"/>
    <mergeCell ref="AD225:AE225"/>
    <mergeCell ref="AF225:AG225"/>
    <mergeCell ref="AH225:AI225"/>
    <mergeCell ref="AJ225:AK225"/>
    <mergeCell ref="AL225:AM225"/>
    <mergeCell ref="AO225:AP225"/>
    <mergeCell ref="AQ225:AR225"/>
    <mergeCell ref="AS225:AT225"/>
    <mergeCell ref="AU225:AV225"/>
    <mergeCell ref="AW225:AX225"/>
    <mergeCell ref="AZ225:BA225"/>
    <mergeCell ref="BB225:BC225"/>
    <mergeCell ref="AL228:AM228"/>
    <mergeCell ref="AO228:AP228"/>
    <mergeCell ref="AQ228:AR228"/>
    <mergeCell ref="AS228:AT228"/>
    <mergeCell ref="AU228:AV228"/>
    <mergeCell ref="AW228:AX228"/>
    <mergeCell ref="AZ228:BA228"/>
    <mergeCell ref="BB228:BC228"/>
    <mergeCell ref="W227:X227"/>
    <mergeCell ref="Y227:Z227"/>
    <mergeCell ref="AA227:AB227"/>
    <mergeCell ref="AF227:AG227"/>
    <mergeCell ref="AH227:AI227"/>
    <mergeCell ref="AJ227:AK227"/>
    <mergeCell ref="AL227:AM227"/>
    <mergeCell ref="AO227:AP227"/>
    <mergeCell ref="AQ227:AR227"/>
    <mergeCell ref="AS227:AT227"/>
    <mergeCell ref="AU227:AV227"/>
    <mergeCell ref="AW227:AX227"/>
    <mergeCell ref="AZ227:BA227"/>
    <mergeCell ref="BB227:BC227"/>
    <mergeCell ref="BD228:BE228"/>
    <mergeCell ref="BF228:BG228"/>
    <mergeCell ref="BH228:BI228"/>
    <mergeCell ref="BK228:BL228"/>
    <mergeCell ref="BM228:BN228"/>
    <mergeCell ref="BO228:BP228"/>
    <mergeCell ref="S229:T229"/>
    <mergeCell ref="U229:V229"/>
    <mergeCell ref="W229:X229"/>
    <mergeCell ref="Y229:Z229"/>
    <mergeCell ref="AA229:AB229"/>
    <mergeCell ref="AD229:AE229"/>
    <mergeCell ref="AF229:AG229"/>
    <mergeCell ref="AH229:AI229"/>
    <mergeCell ref="AJ229:AK229"/>
    <mergeCell ref="AL229:AM229"/>
    <mergeCell ref="AO229:AP229"/>
    <mergeCell ref="AQ229:AR229"/>
    <mergeCell ref="AS229:AT229"/>
    <mergeCell ref="AU229:AV229"/>
    <mergeCell ref="AW229:AX229"/>
    <mergeCell ref="AZ229:BA229"/>
    <mergeCell ref="BB229:BC229"/>
    <mergeCell ref="S228:T228"/>
    <mergeCell ref="U228:V228"/>
    <mergeCell ref="W228:X228"/>
    <mergeCell ref="Y228:Z228"/>
    <mergeCell ref="AA228:AB228"/>
    <mergeCell ref="AD228:AE228"/>
    <mergeCell ref="AF228:AG228"/>
    <mergeCell ref="AH228:AI228"/>
    <mergeCell ref="AJ228:AK228"/>
    <mergeCell ref="BF231:BG231"/>
    <mergeCell ref="BH231:BI231"/>
    <mergeCell ref="BK231:BL231"/>
    <mergeCell ref="AH231:AI231"/>
    <mergeCell ref="AJ231:AK231"/>
    <mergeCell ref="AL231:AM231"/>
    <mergeCell ref="AO231:AP231"/>
    <mergeCell ref="AQ231:AR231"/>
    <mergeCell ref="AS231:AT231"/>
    <mergeCell ref="AU231:AV231"/>
    <mergeCell ref="AW231:AX231"/>
    <mergeCell ref="AZ231:BA231"/>
    <mergeCell ref="BB231:BC231"/>
    <mergeCell ref="BD231:BE231"/>
    <mergeCell ref="BD229:BE229"/>
    <mergeCell ref="BF229:BG229"/>
    <mergeCell ref="BH229:BI229"/>
    <mergeCell ref="BK229:BL229"/>
    <mergeCell ref="BD230:BE230"/>
    <mergeCell ref="BF230:BG230"/>
    <mergeCell ref="BH230:BI230"/>
    <mergeCell ref="BK230:BL230"/>
    <mergeCell ref="S230:T230"/>
    <mergeCell ref="U230:V230"/>
    <mergeCell ref="W230:X230"/>
    <mergeCell ref="Y230:Z230"/>
    <mergeCell ref="AA230:AB230"/>
    <mergeCell ref="AD230:AE230"/>
    <mergeCell ref="AF230:AG230"/>
    <mergeCell ref="AH230:AI230"/>
    <mergeCell ref="AJ230:AK230"/>
    <mergeCell ref="AL230:AM230"/>
    <mergeCell ref="AO230:AP230"/>
    <mergeCell ref="AQ230:AR230"/>
    <mergeCell ref="AS230:AT230"/>
    <mergeCell ref="AU230:AV230"/>
    <mergeCell ref="AW230:AX230"/>
    <mergeCell ref="AZ230:BA230"/>
    <mergeCell ref="BB230:BC230"/>
    <mergeCell ref="S231:T231"/>
    <mergeCell ref="U231:V231"/>
    <mergeCell ref="W231:X231"/>
    <mergeCell ref="Y231:Z231"/>
    <mergeCell ref="AA231:AB231"/>
    <mergeCell ref="AF231:AG231"/>
    <mergeCell ref="BM233:BN233"/>
    <mergeCell ref="BO233:BP233"/>
    <mergeCell ref="S232:T232"/>
    <mergeCell ref="U232:V232"/>
    <mergeCell ref="W232:X232"/>
    <mergeCell ref="Y232:Z232"/>
    <mergeCell ref="AA232:AB232"/>
    <mergeCell ref="AD232:AE232"/>
    <mergeCell ref="AF232:AG232"/>
    <mergeCell ref="AH232:AI232"/>
    <mergeCell ref="AJ232:AK232"/>
    <mergeCell ref="AL232:AM232"/>
    <mergeCell ref="AO232:AP232"/>
    <mergeCell ref="AQ232:AR232"/>
    <mergeCell ref="AS232:AT232"/>
    <mergeCell ref="AU232:AV232"/>
    <mergeCell ref="AW232:AX232"/>
    <mergeCell ref="AZ232:BA232"/>
    <mergeCell ref="BB232:BC232"/>
    <mergeCell ref="BD232:BE232"/>
    <mergeCell ref="BF232:BG232"/>
    <mergeCell ref="BH232:BI232"/>
    <mergeCell ref="BK232:BL232"/>
    <mergeCell ref="BM232:BN232"/>
    <mergeCell ref="BO232:BP232"/>
    <mergeCell ref="S233:T233"/>
    <mergeCell ref="U233:V233"/>
    <mergeCell ref="W233:X233"/>
    <mergeCell ref="Y233:Z233"/>
    <mergeCell ref="AA233:AB233"/>
    <mergeCell ref="AD233:AE233"/>
    <mergeCell ref="AF233:AG233"/>
    <mergeCell ref="AH233:AI233"/>
    <mergeCell ref="AJ233:AK233"/>
    <mergeCell ref="AL233:AM233"/>
    <mergeCell ref="AO233:AP233"/>
    <mergeCell ref="AQ233:AR233"/>
    <mergeCell ref="AS233:AT233"/>
    <mergeCell ref="AU233:AV233"/>
    <mergeCell ref="AW233:AX233"/>
    <mergeCell ref="AZ233:BA233"/>
    <mergeCell ref="BB233:BC233"/>
    <mergeCell ref="BF235:BG235"/>
    <mergeCell ref="BH235:BI235"/>
    <mergeCell ref="BK235:BL235"/>
    <mergeCell ref="AH235:AI235"/>
    <mergeCell ref="AJ235:AK235"/>
    <mergeCell ref="AL235:AM235"/>
    <mergeCell ref="AO235:AP235"/>
    <mergeCell ref="AQ235:AR235"/>
    <mergeCell ref="AS235:AT235"/>
    <mergeCell ref="AU235:AV235"/>
    <mergeCell ref="AW235:AX235"/>
    <mergeCell ref="AZ235:BA235"/>
    <mergeCell ref="BB235:BC235"/>
    <mergeCell ref="BD235:BE235"/>
    <mergeCell ref="BD233:BE233"/>
    <mergeCell ref="BF233:BG233"/>
    <mergeCell ref="BH233:BI233"/>
    <mergeCell ref="BK233:BL233"/>
    <mergeCell ref="BD234:BE234"/>
    <mergeCell ref="BF234:BG234"/>
    <mergeCell ref="BH234:BI234"/>
    <mergeCell ref="BK234:BL234"/>
    <mergeCell ref="S234:T234"/>
    <mergeCell ref="U234:V234"/>
    <mergeCell ref="W234:X234"/>
    <mergeCell ref="Y234:Z234"/>
    <mergeCell ref="AA234:AB234"/>
    <mergeCell ref="AD234:AE234"/>
    <mergeCell ref="AF234:AG234"/>
    <mergeCell ref="AH234:AI234"/>
    <mergeCell ref="AJ234:AK234"/>
    <mergeCell ref="AL234:AM234"/>
    <mergeCell ref="AO234:AP234"/>
    <mergeCell ref="AQ234:AR234"/>
    <mergeCell ref="AS234:AT234"/>
    <mergeCell ref="AU234:AV234"/>
    <mergeCell ref="AW234:AX234"/>
    <mergeCell ref="AZ234:BA234"/>
    <mergeCell ref="BB234:BC234"/>
    <mergeCell ref="S235:T235"/>
    <mergeCell ref="U235:V235"/>
    <mergeCell ref="W235:X235"/>
    <mergeCell ref="Y235:Z235"/>
    <mergeCell ref="AA235:AB235"/>
    <mergeCell ref="AF235:AG235"/>
    <mergeCell ref="BD237:BE237"/>
    <mergeCell ref="BF237:BG237"/>
    <mergeCell ref="BH237:BI237"/>
    <mergeCell ref="BK237:BL237"/>
    <mergeCell ref="BM237:BN237"/>
    <mergeCell ref="BO237:BP237"/>
    <mergeCell ref="S236:T236"/>
    <mergeCell ref="U236:V236"/>
    <mergeCell ref="W236:X236"/>
    <mergeCell ref="Y236:Z236"/>
    <mergeCell ref="AA236:AB236"/>
    <mergeCell ref="AD236:AE236"/>
    <mergeCell ref="AF236:AG236"/>
    <mergeCell ref="AH236:AI236"/>
    <mergeCell ref="AJ236:AK236"/>
    <mergeCell ref="AL236:AM236"/>
    <mergeCell ref="AO236:AP236"/>
    <mergeCell ref="AQ236:AR236"/>
    <mergeCell ref="AS236:AT236"/>
    <mergeCell ref="AU236:AV236"/>
    <mergeCell ref="AW236:AX236"/>
    <mergeCell ref="AZ236:BA236"/>
    <mergeCell ref="BB236:BC236"/>
    <mergeCell ref="BD236:BE236"/>
    <mergeCell ref="BF236:BG236"/>
    <mergeCell ref="BH236:BI236"/>
    <mergeCell ref="BD238:BE238"/>
    <mergeCell ref="BF238:BG238"/>
    <mergeCell ref="BH238:BI238"/>
    <mergeCell ref="BK238:BL238"/>
    <mergeCell ref="BM238:BN238"/>
    <mergeCell ref="BO238:BP238"/>
    <mergeCell ref="BM236:BN236"/>
    <mergeCell ref="BO236:BP236"/>
    <mergeCell ref="S237:T237"/>
    <mergeCell ref="U237:V237"/>
    <mergeCell ref="W237:X237"/>
    <mergeCell ref="Y237:Z237"/>
    <mergeCell ref="AA237:AB237"/>
    <mergeCell ref="AD237:AE237"/>
    <mergeCell ref="AF237:AG237"/>
    <mergeCell ref="AH237:AI237"/>
    <mergeCell ref="AJ237:AK237"/>
    <mergeCell ref="AL237:AM237"/>
    <mergeCell ref="AO237:AP237"/>
    <mergeCell ref="AQ237:AR237"/>
    <mergeCell ref="AS237:AT237"/>
    <mergeCell ref="AU237:AV237"/>
    <mergeCell ref="AW237:AX237"/>
    <mergeCell ref="AZ237:BA237"/>
    <mergeCell ref="BB237:BC237"/>
    <mergeCell ref="AH239:AI239"/>
    <mergeCell ref="AJ239:AK239"/>
    <mergeCell ref="AL239:AM239"/>
    <mergeCell ref="AO239:AP239"/>
    <mergeCell ref="AQ239:AR239"/>
    <mergeCell ref="AS239:AT239"/>
    <mergeCell ref="AU239:AV239"/>
    <mergeCell ref="AW239:AX239"/>
    <mergeCell ref="AZ239:BA239"/>
    <mergeCell ref="BB239:BC239"/>
    <mergeCell ref="BD239:BE239"/>
    <mergeCell ref="BF239:BG239"/>
    <mergeCell ref="BH239:BI239"/>
    <mergeCell ref="BK239:BL239"/>
    <mergeCell ref="BQ239:BR239"/>
    <mergeCell ref="S238:T238"/>
    <mergeCell ref="U238:V238"/>
    <mergeCell ref="W238:X238"/>
    <mergeCell ref="Y238:Z238"/>
    <mergeCell ref="AA238:AB238"/>
    <mergeCell ref="AD238:AE238"/>
    <mergeCell ref="AF238:AG238"/>
    <mergeCell ref="AH238:AI238"/>
    <mergeCell ref="AJ238:AK238"/>
    <mergeCell ref="AL238:AM238"/>
    <mergeCell ref="AO238:AP238"/>
    <mergeCell ref="AQ238:AR238"/>
    <mergeCell ref="AS238:AT238"/>
    <mergeCell ref="AU238:AV238"/>
    <mergeCell ref="AW238:AX238"/>
    <mergeCell ref="AZ238:BA238"/>
    <mergeCell ref="BB238:BC238"/>
    <mergeCell ref="S242:T242"/>
    <mergeCell ref="BM239:BN239"/>
    <mergeCell ref="BO239:BP239"/>
    <mergeCell ref="S240:T240"/>
    <mergeCell ref="U240:V240"/>
    <mergeCell ref="W240:X240"/>
    <mergeCell ref="Y240:Z240"/>
    <mergeCell ref="AA240:AB240"/>
    <mergeCell ref="AD240:AE240"/>
    <mergeCell ref="AF240:AG240"/>
    <mergeCell ref="AH240:AI240"/>
    <mergeCell ref="AJ240:AK240"/>
    <mergeCell ref="AL240:AM240"/>
    <mergeCell ref="AO240:AP240"/>
    <mergeCell ref="AQ240:AR240"/>
    <mergeCell ref="AS240:AT240"/>
    <mergeCell ref="AU240:AV240"/>
    <mergeCell ref="AW240:AX240"/>
    <mergeCell ref="AZ240:BA240"/>
    <mergeCell ref="BB240:BC240"/>
    <mergeCell ref="BD240:BE240"/>
    <mergeCell ref="BF240:BG240"/>
    <mergeCell ref="BH240:BI240"/>
    <mergeCell ref="BK240:BL240"/>
    <mergeCell ref="BM240:BN240"/>
    <mergeCell ref="BO240:BP240"/>
    <mergeCell ref="S239:T239"/>
    <mergeCell ref="U239:V239"/>
    <mergeCell ref="W239:X239"/>
    <mergeCell ref="Y239:Z239"/>
    <mergeCell ref="AA239:AB239"/>
    <mergeCell ref="AF239:AG239"/>
    <mergeCell ref="BO244:BP244"/>
    <mergeCell ref="BD242:BE242"/>
    <mergeCell ref="BF242:BG242"/>
    <mergeCell ref="BH242:BI242"/>
    <mergeCell ref="BK242:BL242"/>
    <mergeCell ref="BM242:BN242"/>
    <mergeCell ref="BO242:BP242"/>
    <mergeCell ref="BQ242:BR242"/>
    <mergeCell ref="BS242:BT242"/>
    <mergeCell ref="S241:T241"/>
    <mergeCell ref="U241:V241"/>
    <mergeCell ref="W241:X241"/>
    <mergeCell ref="Y241:Z241"/>
    <mergeCell ref="AA241:AB241"/>
    <mergeCell ref="AD241:AE241"/>
    <mergeCell ref="AF241:AG241"/>
    <mergeCell ref="AH241:AI241"/>
    <mergeCell ref="AJ241:AK241"/>
    <mergeCell ref="AL241:AM241"/>
    <mergeCell ref="AO241:AP241"/>
    <mergeCell ref="AQ241:AR241"/>
    <mergeCell ref="AS241:AT241"/>
    <mergeCell ref="AU241:AV241"/>
    <mergeCell ref="AW241:AX241"/>
    <mergeCell ref="AZ241:BA241"/>
    <mergeCell ref="BB241:BC241"/>
    <mergeCell ref="BD241:BE241"/>
    <mergeCell ref="BF241:BG241"/>
    <mergeCell ref="BH241:BI241"/>
    <mergeCell ref="BK241:BL241"/>
    <mergeCell ref="BM241:BN241"/>
    <mergeCell ref="BO241:BP241"/>
    <mergeCell ref="BF243:BG243"/>
    <mergeCell ref="BH243:BI243"/>
    <mergeCell ref="BK243:BL243"/>
    <mergeCell ref="BM243:BN243"/>
    <mergeCell ref="BO243:BP243"/>
    <mergeCell ref="BQ243:BR243"/>
    <mergeCell ref="AD243:AE243"/>
    <mergeCell ref="U242:V242"/>
    <mergeCell ref="W242:X242"/>
    <mergeCell ref="Y242:Z242"/>
    <mergeCell ref="AA242:AB242"/>
    <mergeCell ref="AD242:AE242"/>
    <mergeCell ref="AF242:AG242"/>
    <mergeCell ref="AH242:AI242"/>
    <mergeCell ref="AJ242:AK242"/>
    <mergeCell ref="AL242:AM242"/>
    <mergeCell ref="AO242:AP242"/>
    <mergeCell ref="AQ242:AR242"/>
    <mergeCell ref="AS242:AT242"/>
    <mergeCell ref="AU242:AV242"/>
    <mergeCell ref="AW242:AX242"/>
    <mergeCell ref="AZ242:BA242"/>
    <mergeCell ref="BB242:BC242"/>
    <mergeCell ref="S243:T243"/>
    <mergeCell ref="U243:V243"/>
    <mergeCell ref="W243:X243"/>
    <mergeCell ref="Y243:Z243"/>
    <mergeCell ref="AA243:AB243"/>
    <mergeCell ref="AF243:AG243"/>
    <mergeCell ref="AH243:AI243"/>
    <mergeCell ref="AJ243:AK243"/>
    <mergeCell ref="AL243:AM243"/>
    <mergeCell ref="AO243:AP243"/>
    <mergeCell ref="AQ243:AR243"/>
    <mergeCell ref="AS243:AT243"/>
    <mergeCell ref="AU243:AV243"/>
    <mergeCell ref="AW243:AX243"/>
    <mergeCell ref="AZ243:BA243"/>
    <mergeCell ref="BB243:BC243"/>
    <mergeCell ref="BD243:BE243"/>
    <mergeCell ref="BH247:BI247"/>
    <mergeCell ref="BK247:BL247"/>
    <mergeCell ref="BM247:BN247"/>
    <mergeCell ref="BO247:BP247"/>
    <mergeCell ref="BQ247:BR247"/>
    <mergeCell ref="BS247:BT247"/>
    <mergeCell ref="BS243:BT243"/>
    <mergeCell ref="O244:R244"/>
    <mergeCell ref="S244:T244"/>
    <mergeCell ref="U244:V244"/>
    <mergeCell ref="W244:X244"/>
    <mergeCell ref="Y244:Z244"/>
    <mergeCell ref="AA244:AB244"/>
    <mergeCell ref="AD244:AE244"/>
    <mergeCell ref="AF244:AG244"/>
    <mergeCell ref="AH244:AI244"/>
    <mergeCell ref="AJ244:AK244"/>
    <mergeCell ref="AL244:AM244"/>
    <mergeCell ref="AO244:AP244"/>
    <mergeCell ref="AQ244:AR244"/>
    <mergeCell ref="AS244:AT244"/>
    <mergeCell ref="AU244:AV244"/>
    <mergeCell ref="AW244:AX244"/>
    <mergeCell ref="AZ244:BA244"/>
    <mergeCell ref="BB244:BC244"/>
    <mergeCell ref="BD244:BE244"/>
    <mergeCell ref="BF244:BG244"/>
    <mergeCell ref="BH244:BI244"/>
    <mergeCell ref="BK244:BL244"/>
    <mergeCell ref="BM244:BN244"/>
    <mergeCell ref="BQ244:BR244"/>
    <mergeCell ref="BS244:BT244"/>
    <mergeCell ref="AH248:AI248"/>
    <mergeCell ref="AJ248:AK248"/>
    <mergeCell ref="AL248:AM248"/>
    <mergeCell ref="AO248:AP248"/>
    <mergeCell ref="AQ248:AR248"/>
    <mergeCell ref="AS248:AT248"/>
    <mergeCell ref="AU248:AV248"/>
    <mergeCell ref="AZ248:BA248"/>
    <mergeCell ref="BB248:BC248"/>
    <mergeCell ref="BD248:BE248"/>
    <mergeCell ref="BF248:BG248"/>
    <mergeCell ref="BH248:BI248"/>
    <mergeCell ref="BK248:BL248"/>
    <mergeCell ref="BM248:BN248"/>
    <mergeCell ref="BO248:BP248"/>
    <mergeCell ref="BQ248:BR248"/>
    <mergeCell ref="S247:T247"/>
    <mergeCell ref="U247:V247"/>
    <mergeCell ref="W247:X247"/>
    <mergeCell ref="Y247:Z247"/>
    <mergeCell ref="AA247:AB247"/>
    <mergeCell ref="AD247:AE247"/>
    <mergeCell ref="AF247:AG247"/>
    <mergeCell ref="AH247:AI247"/>
    <mergeCell ref="AJ247:AK247"/>
    <mergeCell ref="AL247:AM247"/>
    <mergeCell ref="AO247:AP247"/>
    <mergeCell ref="AQ247:AR247"/>
    <mergeCell ref="AS247:AT247"/>
    <mergeCell ref="AU247:AV247"/>
    <mergeCell ref="AZ247:BA247"/>
    <mergeCell ref="BB247:BC247"/>
    <mergeCell ref="BS248:BT248"/>
    <mergeCell ref="S249:T249"/>
    <mergeCell ref="U249:V249"/>
    <mergeCell ref="W249:X249"/>
    <mergeCell ref="Y249:Z249"/>
    <mergeCell ref="AA249:AB249"/>
    <mergeCell ref="AD249:AE249"/>
    <mergeCell ref="AF249:AG249"/>
    <mergeCell ref="AH249:AI249"/>
    <mergeCell ref="AJ249:AK249"/>
    <mergeCell ref="AL249:AM249"/>
    <mergeCell ref="AO249:AP249"/>
    <mergeCell ref="AQ249:AR249"/>
    <mergeCell ref="AS249:AT249"/>
    <mergeCell ref="AU249:AV249"/>
    <mergeCell ref="AZ249:BA249"/>
    <mergeCell ref="BB249:BC249"/>
    <mergeCell ref="BD249:BE249"/>
    <mergeCell ref="BF249:BG249"/>
    <mergeCell ref="BH249:BI249"/>
    <mergeCell ref="BK249:BL249"/>
    <mergeCell ref="BM249:BN249"/>
    <mergeCell ref="BO249:BP249"/>
    <mergeCell ref="BQ249:BR249"/>
    <mergeCell ref="BS249:BT249"/>
    <mergeCell ref="S248:T248"/>
    <mergeCell ref="U248:V248"/>
    <mergeCell ref="W248:X248"/>
    <mergeCell ref="Y248:Z248"/>
    <mergeCell ref="AA248:AB248"/>
    <mergeCell ref="AD248:AE248"/>
    <mergeCell ref="AF248:AG248"/>
    <mergeCell ref="S250:T250"/>
    <mergeCell ref="U250:V250"/>
    <mergeCell ref="W250:X250"/>
    <mergeCell ref="Y250:Z250"/>
    <mergeCell ref="AA250:AB250"/>
    <mergeCell ref="AD250:AE250"/>
    <mergeCell ref="AF250:AG250"/>
    <mergeCell ref="AH250:AI250"/>
    <mergeCell ref="AJ250:AK250"/>
    <mergeCell ref="AL250:AM250"/>
    <mergeCell ref="AO250:AP250"/>
    <mergeCell ref="AQ250:AR250"/>
    <mergeCell ref="AS250:AT250"/>
    <mergeCell ref="AU250:AV250"/>
    <mergeCell ref="AZ250:BA250"/>
    <mergeCell ref="BB250:BC250"/>
    <mergeCell ref="BD250:BE250"/>
    <mergeCell ref="S251:T251"/>
    <mergeCell ref="U251:V251"/>
    <mergeCell ref="W251:X251"/>
    <mergeCell ref="Y251:Z251"/>
    <mergeCell ref="AA251:AB251"/>
    <mergeCell ref="AD251:AE251"/>
    <mergeCell ref="AF251:AG251"/>
    <mergeCell ref="AH251:AI251"/>
    <mergeCell ref="AJ251:AK251"/>
    <mergeCell ref="AL251:AM251"/>
    <mergeCell ref="AO251:AP251"/>
    <mergeCell ref="AQ251:AR251"/>
    <mergeCell ref="AS251:AT251"/>
    <mergeCell ref="AU251:AV251"/>
    <mergeCell ref="AZ251:BA251"/>
    <mergeCell ref="BB251:BC251"/>
    <mergeCell ref="BD251:BE251"/>
    <mergeCell ref="AH252:AI252"/>
    <mergeCell ref="AJ252:AK252"/>
    <mergeCell ref="AL252:AM252"/>
    <mergeCell ref="AO252:AP252"/>
    <mergeCell ref="AQ252:AR252"/>
    <mergeCell ref="AS252:AT252"/>
    <mergeCell ref="AU252:AV252"/>
    <mergeCell ref="AZ252:BA252"/>
    <mergeCell ref="BB252:BC252"/>
    <mergeCell ref="BD252:BE252"/>
    <mergeCell ref="BF252:BG252"/>
    <mergeCell ref="BH252:BI252"/>
    <mergeCell ref="BK252:BL252"/>
    <mergeCell ref="BM252:BN252"/>
    <mergeCell ref="BO252:BP252"/>
    <mergeCell ref="BQ252:BR252"/>
    <mergeCell ref="BS250:BT250"/>
    <mergeCell ref="BF251:BG251"/>
    <mergeCell ref="BH251:BI251"/>
    <mergeCell ref="BK251:BL251"/>
    <mergeCell ref="BM251:BN251"/>
    <mergeCell ref="BO251:BP251"/>
    <mergeCell ref="BQ251:BR251"/>
    <mergeCell ref="BS251:BT251"/>
    <mergeCell ref="BF250:BG250"/>
    <mergeCell ref="BH250:BI250"/>
    <mergeCell ref="BK250:BL250"/>
    <mergeCell ref="BM250:BN250"/>
    <mergeCell ref="BO250:BP250"/>
    <mergeCell ref="BQ250:BR250"/>
    <mergeCell ref="BQ254:BR254"/>
    <mergeCell ref="BS252:BT252"/>
    <mergeCell ref="S253:T253"/>
    <mergeCell ref="U253:V253"/>
    <mergeCell ref="W253:X253"/>
    <mergeCell ref="Y253:Z253"/>
    <mergeCell ref="AA253:AB253"/>
    <mergeCell ref="AD253:AE253"/>
    <mergeCell ref="AF253:AG253"/>
    <mergeCell ref="AH253:AI253"/>
    <mergeCell ref="AJ253:AK253"/>
    <mergeCell ref="AL253:AM253"/>
    <mergeCell ref="AO253:AP253"/>
    <mergeCell ref="AQ253:AR253"/>
    <mergeCell ref="AS253:AT253"/>
    <mergeCell ref="AU253:AV253"/>
    <mergeCell ref="BB253:BC253"/>
    <mergeCell ref="BD253:BE253"/>
    <mergeCell ref="BF253:BG253"/>
    <mergeCell ref="BH253:BI253"/>
    <mergeCell ref="BK253:BL253"/>
    <mergeCell ref="BM253:BN253"/>
    <mergeCell ref="BO253:BP253"/>
    <mergeCell ref="BQ253:BR253"/>
    <mergeCell ref="BS253:BT253"/>
    <mergeCell ref="S252:T252"/>
    <mergeCell ref="U252:V252"/>
    <mergeCell ref="W252:X252"/>
    <mergeCell ref="Y252:Z252"/>
    <mergeCell ref="AA252:AB252"/>
    <mergeCell ref="AD252:AE252"/>
    <mergeCell ref="AF252:AG252"/>
    <mergeCell ref="AD254:AE254"/>
    <mergeCell ref="AF254:AG254"/>
    <mergeCell ref="AH254:AI254"/>
    <mergeCell ref="AJ254:AK254"/>
    <mergeCell ref="AL254:AM254"/>
    <mergeCell ref="AO254:AP254"/>
    <mergeCell ref="AQ254:AR254"/>
    <mergeCell ref="AS254:AT254"/>
    <mergeCell ref="AU254:AV254"/>
    <mergeCell ref="AZ254:BA254"/>
    <mergeCell ref="BB254:BC254"/>
    <mergeCell ref="BD254:BE254"/>
    <mergeCell ref="BF254:BG254"/>
    <mergeCell ref="BH254:BI254"/>
    <mergeCell ref="BK254:BL254"/>
    <mergeCell ref="BM254:BN254"/>
    <mergeCell ref="BO254:BP254"/>
    <mergeCell ref="BO256:BP256"/>
    <mergeCell ref="BQ256:BR256"/>
    <mergeCell ref="BS254:BT254"/>
    <mergeCell ref="S255:T255"/>
    <mergeCell ref="U255:V255"/>
    <mergeCell ref="W255:X255"/>
    <mergeCell ref="Y255:Z255"/>
    <mergeCell ref="AA255:AB255"/>
    <mergeCell ref="AD255:AE255"/>
    <mergeCell ref="AF255:AG255"/>
    <mergeCell ref="AH255:AI255"/>
    <mergeCell ref="AJ255:AK255"/>
    <mergeCell ref="AL255:AM255"/>
    <mergeCell ref="AO255:AP255"/>
    <mergeCell ref="AQ255:AR255"/>
    <mergeCell ref="AS255:AT255"/>
    <mergeCell ref="AU255:AV255"/>
    <mergeCell ref="AZ255:BA255"/>
    <mergeCell ref="BB255:BC255"/>
    <mergeCell ref="BD255:BE255"/>
    <mergeCell ref="BF255:BG255"/>
    <mergeCell ref="BH255:BI255"/>
    <mergeCell ref="BK255:BL255"/>
    <mergeCell ref="BM255:BN255"/>
    <mergeCell ref="BO255:BP255"/>
    <mergeCell ref="BQ255:BR255"/>
    <mergeCell ref="BS255:BT255"/>
    <mergeCell ref="S254:T254"/>
    <mergeCell ref="U254:V254"/>
    <mergeCell ref="W254:X254"/>
    <mergeCell ref="Y254:Z254"/>
    <mergeCell ref="AA254:AB254"/>
    <mergeCell ref="AA256:AB256"/>
    <mergeCell ref="AD256:AE256"/>
    <mergeCell ref="AF256:AG256"/>
    <mergeCell ref="AH256:AI256"/>
    <mergeCell ref="AJ256:AK256"/>
    <mergeCell ref="AL256:AM256"/>
    <mergeCell ref="AO256:AP256"/>
    <mergeCell ref="AQ256:AR256"/>
    <mergeCell ref="AS256:AT256"/>
    <mergeCell ref="AU256:AV256"/>
    <mergeCell ref="AZ256:BA256"/>
    <mergeCell ref="BB256:BC256"/>
    <mergeCell ref="BD256:BE256"/>
    <mergeCell ref="BF256:BG256"/>
    <mergeCell ref="BH256:BI256"/>
    <mergeCell ref="BK256:BL256"/>
    <mergeCell ref="BM256:BN256"/>
    <mergeCell ref="BK258:BL258"/>
    <mergeCell ref="BM258:BN258"/>
    <mergeCell ref="BO258:BP258"/>
    <mergeCell ref="BS256:BT256"/>
    <mergeCell ref="S257:T257"/>
    <mergeCell ref="U257:V257"/>
    <mergeCell ref="W257:X257"/>
    <mergeCell ref="Y257:Z257"/>
    <mergeCell ref="AA257:AB257"/>
    <mergeCell ref="AD257:AE257"/>
    <mergeCell ref="AF257:AG257"/>
    <mergeCell ref="AH257:AI257"/>
    <mergeCell ref="AJ257:AK257"/>
    <mergeCell ref="AL257:AM257"/>
    <mergeCell ref="AO257:AP257"/>
    <mergeCell ref="AQ257:AR257"/>
    <mergeCell ref="AS257:AT257"/>
    <mergeCell ref="AU257:AV257"/>
    <mergeCell ref="AW257:AX257"/>
    <mergeCell ref="AZ257:BA257"/>
    <mergeCell ref="BB257:BC257"/>
    <mergeCell ref="BD257:BE257"/>
    <mergeCell ref="BF257:BG257"/>
    <mergeCell ref="BH257:BI257"/>
    <mergeCell ref="BK257:BL257"/>
    <mergeCell ref="BM257:BN257"/>
    <mergeCell ref="BO257:BP257"/>
    <mergeCell ref="BQ257:BR257"/>
    <mergeCell ref="S256:T256"/>
    <mergeCell ref="U256:V256"/>
    <mergeCell ref="W256:X256"/>
    <mergeCell ref="Y256:Z256"/>
    <mergeCell ref="Y258:Z258"/>
    <mergeCell ref="AA258:AB258"/>
    <mergeCell ref="AD258:AE258"/>
    <mergeCell ref="AF258:AG258"/>
    <mergeCell ref="AH258:AI258"/>
    <mergeCell ref="AJ258:AK258"/>
    <mergeCell ref="AL258:AM258"/>
    <mergeCell ref="AO258:AP258"/>
    <mergeCell ref="AQ258:AR258"/>
    <mergeCell ref="AS258:AT258"/>
    <mergeCell ref="AU258:AV258"/>
    <mergeCell ref="AW258:AX258"/>
    <mergeCell ref="AZ258:BA258"/>
    <mergeCell ref="BB258:BC258"/>
    <mergeCell ref="BD258:BE258"/>
    <mergeCell ref="BF258:BG258"/>
    <mergeCell ref="BH258:BI258"/>
    <mergeCell ref="BM260:BN260"/>
    <mergeCell ref="BO260:BP260"/>
    <mergeCell ref="BQ258:BR258"/>
    <mergeCell ref="BS258:BT258"/>
    <mergeCell ref="S259:T259"/>
    <mergeCell ref="U259:V259"/>
    <mergeCell ref="W259:X259"/>
    <mergeCell ref="Y259:Z259"/>
    <mergeCell ref="AA259:AB259"/>
    <mergeCell ref="AD259:AE259"/>
    <mergeCell ref="AF259:AG259"/>
    <mergeCell ref="AH259:AI259"/>
    <mergeCell ref="AJ259:AK259"/>
    <mergeCell ref="AL259:AM259"/>
    <mergeCell ref="AO259:AP259"/>
    <mergeCell ref="AQ259:AR259"/>
    <mergeCell ref="AS259:AT259"/>
    <mergeCell ref="AU259:AV259"/>
    <mergeCell ref="AW259:AX259"/>
    <mergeCell ref="AZ259:BA259"/>
    <mergeCell ref="BB259:BC259"/>
    <mergeCell ref="BD259:BE259"/>
    <mergeCell ref="BF259:BG259"/>
    <mergeCell ref="BH259:BI259"/>
    <mergeCell ref="BK259:BL259"/>
    <mergeCell ref="BM259:BN259"/>
    <mergeCell ref="BO259:BP259"/>
    <mergeCell ref="BQ259:BR259"/>
    <mergeCell ref="BS259:BT259"/>
    <mergeCell ref="S258:T258"/>
    <mergeCell ref="U258:V258"/>
    <mergeCell ref="W258:X258"/>
    <mergeCell ref="AA260:AB260"/>
    <mergeCell ref="AD260:AE260"/>
    <mergeCell ref="AF260:AG260"/>
    <mergeCell ref="AH260:AI260"/>
    <mergeCell ref="AJ260:AK260"/>
    <mergeCell ref="AL260:AM260"/>
    <mergeCell ref="AO260:AP260"/>
    <mergeCell ref="AQ260:AR260"/>
    <mergeCell ref="AS260:AT260"/>
    <mergeCell ref="AU260:AV260"/>
    <mergeCell ref="AW260:AX260"/>
    <mergeCell ref="AZ260:BA260"/>
    <mergeCell ref="BB260:BC260"/>
    <mergeCell ref="BD260:BE260"/>
    <mergeCell ref="BF260:BG260"/>
    <mergeCell ref="BH260:BI260"/>
    <mergeCell ref="BK260:BL260"/>
    <mergeCell ref="BM262:BN262"/>
    <mergeCell ref="BO262:BP262"/>
    <mergeCell ref="BQ262:BR262"/>
    <mergeCell ref="BQ260:BR260"/>
    <mergeCell ref="BS260:BT260"/>
    <mergeCell ref="S261:T261"/>
    <mergeCell ref="U261:V261"/>
    <mergeCell ref="W261:X261"/>
    <mergeCell ref="Y261:Z261"/>
    <mergeCell ref="AA261:AB261"/>
    <mergeCell ref="AD261:AE261"/>
    <mergeCell ref="AF261:AG261"/>
    <mergeCell ref="AH261:AI261"/>
    <mergeCell ref="AJ261:AK261"/>
    <mergeCell ref="AL261:AM261"/>
    <mergeCell ref="AO261:AP261"/>
    <mergeCell ref="AQ261:AR261"/>
    <mergeCell ref="AS261:AT261"/>
    <mergeCell ref="AU261:AV261"/>
    <mergeCell ref="AW261:AX261"/>
    <mergeCell ref="AZ261:BA261"/>
    <mergeCell ref="BB261:BC261"/>
    <mergeCell ref="BD261:BE261"/>
    <mergeCell ref="BF261:BG261"/>
    <mergeCell ref="BH261:BI261"/>
    <mergeCell ref="BK261:BL261"/>
    <mergeCell ref="BM261:BN261"/>
    <mergeCell ref="BO261:BP261"/>
    <mergeCell ref="S260:T260"/>
    <mergeCell ref="U260:V260"/>
    <mergeCell ref="W260:X260"/>
    <mergeCell ref="Y260:Z260"/>
    <mergeCell ref="AA262:AB262"/>
    <mergeCell ref="AD262:AE262"/>
    <mergeCell ref="AF262:AG262"/>
    <mergeCell ref="AH262:AI262"/>
    <mergeCell ref="AJ262:AK262"/>
    <mergeCell ref="AL262:AM262"/>
    <mergeCell ref="AO262:AP262"/>
    <mergeCell ref="AQ262:AR262"/>
    <mergeCell ref="AS262:AT262"/>
    <mergeCell ref="AU262:AV262"/>
    <mergeCell ref="AW262:AX262"/>
    <mergeCell ref="AZ262:BA262"/>
    <mergeCell ref="BB262:BC262"/>
    <mergeCell ref="BD262:BE262"/>
    <mergeCell ref="BF262:BG262"/>
    <mergeCell ref="BH262:BI262"/>
    <mergeCell ref="BK262:BL262"/>
    <mergeCell ref="BM264:BN264"/>
    <mergeCell ref="BO264:BP264"/>
    <mergeCell ref="BS262:BT262"/>
    <mergeCell ref="S263:T263"/>
    <mergeCell ref="U263:V263"/>
    <mergeCell ref="W263:X263"/>
    <mergeCell ref="Y263:Z263"/>
    <mergeCell ref="AA263:AB263"/>
    <mergeCell ref="AD263:AE263"/>
    <mergeCell ref="AF263:AG263"/>
    <mergeCell ref="AH263:AI263"/>
    <mergeCell ref="AJ263:AK263"/>
    <mergeCell ref="AL263:AM263"/>
    <mergeCell ref="AO263:AP263"/>
    <mergeCell ref="AQ263:AR263"/>
    <mergeCell ref="AS263:AT263"/>
    <mergeCell ref="AU263:AV263"/>
    <mergeCell ref="AW263:AX263"/>
    <mergeCell ref="AZ263:BA263"/>
    <mergeCell ref="BB263:BC263"/>
    <mergeCell ref="BD263:BE263"/>
    <mergeCell ref="BF263:BG263"/>
    <mergeCell ref="BH263:BI263"/>
    <mergeCell ref="BK263:BL263"/>
    <mergeCell ref="BM263:BN263"/>
    <mergeCell ref="BO263:BP263"/>
    <mergeCell ref="BQ263:BR263"/>
    <mergeCell ref="BS263:BT263"/>
    <mergeCell ref="S262:T262"/>
    <mergeCell ref="U262:V262"/>
    <mergeCell ref="W262:X262"/>
    <mergeCell ref="Y262:Z262"/>
    <mergeCell ref="AA264:AB264"/>
    <mergeCell ref="AD264:AE264"/>
    <mergeCell ref="AF264:AG264"/>
    <mergeCell ref="AH264:AI264"/>
    <mergeCell ref="AJ264:AK264"/>
    <mergeCell ref="AL264:AM264"/>
    <mergeCell ref="AO264:AP264"/>
    <mergeCell ref="AQ264:AR264"/>
    <mergeCell ref="AS264:AT264"/>
    <mergeCell ref="AU264:AV264"/>
    <mergeCell ref="AW264:AX264"/>
    <mergeCell ref="AZ264:BA264"/>
    <mergeCell ref="BB264:BC264"/>
    <mergeCell ref="BD264:BE264"/>
    <mergeCell ref="BF264:BG264"/>
    <mergeCell ref="BH264:BI264"/>
    <mergeCell ref="BK264:BL264"/>
    <mergeCell ref="BK266:BL266"/>
    <mergeCell ref="BM266:BN266"/>
    <mergeCell ref="BO266:BP266"/>
    <mergeCell ref="BQ266:BR266"/>
    <mergeCell ref="BQ264:BR264"/>
    <mergeCell ref="BS264:BT264"/>
    <mergeCell ref="S265:T265"/>
    <mergeCell ref="U265:V265"/>
    <mergeCell ref="W265:X265"/>
    <mergeCell ref="Y265:Z265"/>
    <mergeCell ref="AA265:AB265"/>
    <mergeCell ref="AD265:AE265"/>
    <mergeCell ref="AF265:AG265"/>
    <mergeCell ref="AH265:AI265"/>
    <mergeCell ref="AJ265:AK265"/>
    <mergeCell ref="AL265:AM265"/>
    <mergeCell ref="AO265:AP265"/>
    <mergeCell ref="AQ265:AR265"/>
    <mergeCell ref="AS265:AT265"/>
    <mergeCell ref="AU265:AV265"/>
    <mergeCell ref="AZ265:BA265"/>
    <mergeCell ref="BB265:BC265"/>
    <mergeCell ref="BD265:BE265"/>
    <mergeCell ref="BF265:BG265"/>
    <mergeCell ref="BH265:BI265"/>
    <mergeCell ref="BK265:BL265"/>
    <mergeCell ref="BM265:BN265"/>
    <mergeCell ref="BO265:BP265"/>
    <mergeCell ref="S264:T264"/>
    <mergeCell ref="U264:V264"/>
    <mergeCell ref="W264:X264"/>
    <mergeCell ref="Y264:Z264"/>
    <mergeCell ref="S266:T266"/>
    <mergeCell ref="U266:V266"/>
    <mergeCell ref="W266:X266"/>
    <mergeCell ref="Y266:Z266"/>
    <mergeCell ref="AA266:AB266"/>
    <mergeCell ref="AD266:AE266"/>
    <mergeCell ref="AF266:AG266"/>
    <mergeCell ref="AH266:AI266"/>
    <mergeCell ref="AJ266:AK266"/>
    <mergeCell ref="AL266:AM266"/>
    <mergeCell ref="AO266:AP266"/>
    <mergeCell ref="AQ266:AR266"/>
    <mergeCell ref="AS266:AT266"/>
    <mergeCell ref="AU266:AV266"/>
    <mergeCell ref="AZ266:BA266"/>
    <mergeCell ref="BB266:BC266"/>
    <mergeCell ref="BD266:BE266"/>
    <mergeCell ref="BM267:BN267"/>
    <mergeCell ref="BO267:BP267"/>
    <mergeCell ref="BQ267:BR267"/>
    <mergeCell ref="BS267:BT267"/>
    <mergeCell ref="S270:T270"/>
    <mergeCell ref="U270:V270"/>
    <mergeCell ref="W270:X270"/>
    <mergeCell ref="Y270:Z270"/>
    <mergeCell ref="AA270:AB270"/>
    <mergeCell ref="AD270:AE270"/>
    <mergeCell ref="AF270:AG270"/>
    <mergeCell ref="AH270:AI270"/>
    <mergeCell ref="AJ270:AK270"/>
    <mergeCell ref="AL270:AM270"/>
    <mergeCell ref="AO270:AP270"/>
    <mergeCell ref="AQ270:AR270"/>
    <mergeCell ref="AS270:AT270"/>
    <mergeCell ref="AU270:AV270"/>
    <mergeCell ref="AW270:AX270"/>
    <mergeCell ref="AZ270:BA270"/>
    <mergeCell ref="BB270:BC270"/>
    <mergeCell ref="BD270:BE270"/>
    <mergeCell ref="BF270:BG270"/>
    <mergeCell ref="BH270:BI270"/>
    <mergeCell ref="BK270:BL270"/>
    <mergeCell ref="BM270:BN270"/>
    <mergeCell ref="BO270:BP270"/>
    <mergeCell ref="BQ270:BR270"/>
    <mergeCell ref="BS270:BT270"/>
    <mergeCell ref="BD271:BE271"/>
    <mergeCell ref="BS266:BT266"/>
    <mergeCell ref="U291:V291"/>
    <mergeCell ref="W291:X291"/>
    <mergeCell ref="Y291:Z291"/>
    <mergeCell ref="AA291:AB291"/>
    <mergeCell ref="U292:V292"/>
    <mergeCell ref="W292:X292"/>
    <mergeCell ref="Y292:Z292"/>
    <mergeCell ref="AA292:AB292"/>
    <mergeCell ref="O267:R267"/>
    <mergeCell ref="S267:T267"/>
    <mergeCell ref="U267:V267"/>
    <mergeCell ref="W267:X267"/>
    <mergeCell ref="Y267:Z267"/>
    <mergeCell ref="AA267:AB267"/>
    <mergeCell ref="AD267:AE267"/>
    <mergeCell ref="AF267:AG267"/>
    <mergeCell ref="AH267:AI267"/>
    <mergeCell ref="AJ267:AK267"/>
    <mergeCell ref="AL267:AM267"/>
    <mergeCell ref="AO267:AP267"/>
    <mergeCell ref="AQ267:AR267"/>
    <mergeCell ref="AS267:AT267"/>
    <mergeCell ref="AU267:AV267"/>
    <mergeCell ref="AW267:AX267"/>
    <mergeCell ref="AZ267:BA267"/>
    <mergeCell ref="BB267:BC267"/>
    <mergeCell ref="BD267:BE267"/>
    <mergeCell ref="BF267:BG267"/>
    <mergeCell ref="BH267:BI267"/>
    <mergeCell ref="BK267:BL267"/>
    <mergeCell ref="BS271:BT271"/>
    <mergeCell ref="S272:T272"/>
    <mergeCell ref="U272:V272"/>
    <mergeCell ref="W272:X272"/>
    <mergeCell ref="Y272:Z272"/>
    <mergeCell ref="AA272:AB272"/>
    <mergeCell ref="AD272:AE272"/>
    <mergeCell ref="AF272:AG272"/>
    <mergeCell ref="AH272:AI272"/>
    <mergeCell ref="AJ272:AK272"/>
    <mergeCell ref="AL272:AM272"/>
    <mergeCell ref="AO272:AP272"/>
    <mergeCell ref="AQ272:AR272"/>
    <mergeCell ref="AS272:AT272"/>
    <mergeCell ref="AU272:AV272"/>
    <mergeCell ref="AW272:AX272"/>
    <mergeCell ref="AZ272:BA272"/>
    <mergeCell ref="BB272:BC272"/>
    <mergeCell ref="BD272:BE272"/>
    <mergeCell ref="BF272:BG272"/>
    <mergeCell ref="BH272:BI272"/>
    <mergeCell ref="BK272:BL272"/>
    <mergeCell ref="S271:T271"/>
    <mergeCell ref="U271:V271"/>
    <mergeCell ref="W271:X271"/>
    <mergeCell ref="Y271:Z271"/>
    <mergeCell ref="AA271:AB271"/>
    <mergeCell ref="AD271:AE271"/>
    <mergeCell ref="AF271:AG271"/>
    <mergeCell ref="AH271:AI271"/>
    <mergeCell ref="AJ271:AK271"/>
    <mergeCell ref="AL271:AM271"/>
    <mergeCell ref="BM272:BN272"/>
    <mergeCell ref="BO272:BP272"/>
    <mergeCell ref="BQ272:BR272"/>
    <mergeCell ref="BS272:BT272"/>
    <mergeCell ref="BB271:BC271"/>
    <mergeCell ref="Y273:Z273"/>
    <mergeCell ref="AA273:AB273"/>
    <mergeCell ref="AF273:AG273"/>
    <mergeCell ref="AH273:AI273"/>
    <mergeCell ref="AJ273:AK273"/>
    <mergeCell ref="AL273:AM273"/>
    <mergeCell ref="AO273:AP273"/>
    <mergeCell ref="AQ273:AR273"/>
    <mergeCell ref="AS273:AT273"/>
    <mergeCell ref="AU273:AV273"/>
    <mergeCell ref="AW273:AX273"/>
    <mergeCell ref="AZ273:BA273"/>
    <mergeCell ref="BB273:BC273"/>
    <mergeCell ref="BD273:BE273"/>
    <mergeCell ref="BF273:BG273"/>
    <mergeCell ref="BH273:BI273"/>
    <mergeCell ref="AD273:AE273"/>
    <mergeCell ref="BF271:BG271"/>
    <mergeCell ref="BH271:BI271"/>
    <mergeCell ref="BK271:BL271"/>
    <mergeCell ref="BM271:BN271"/>
    <mergeCell ref="BO271:BP271"/>
    <mergeCell ref="BK273:BL273"/>
    <mergeCell ref="BM273:BN273"/>
    <mergeCell ref="BO273:BP273"/>
    <mergeCell ref="BQ273:BR273"/>
    <mergeCell ref="BQ271:BR271"/>
    <mergeCell ref="BK275:BL275"/>
    <mergeCell ref="BM275:BN275"/>
    <mergeCell ref="BO275:BP275"/>
    <mergeCell ref="BS273:BT273"/>
    <mergeCell ref="S274:T274"/>
    <mergeCell ref="U274:V274"/>
    <mergeCell ref="W274:X274"/>
    <mergeCell ref="Y274:Z274"/>
    <mergeCell ref="AA274:AB274"/>
    <mergeCell ref="AD274:AE274"/>
    <mergeCell ref="AF274:AG274"/>
    <mergeCell ref="AH274:AI274"/>
    <mergeCell ref="AJ274:AK274"/>
    <mergeCell ref="AL274:AM274"/>
    <mergeCell ref="AO274:AP274"/>
    <mergeCell ref="AQ274:AR274"/>
    <mergeCell ref="AS274:AT274"/>
    <mergeCell ref="AU274:AV274"/>
    <mergeCell ref="AW274:AX274"/>
    <mergeCell ref="AZ274:BA274"/>
    <mergeCell ref="BB274:BC274"/>
    <mergeCell ref="BD274:BE274"/>
    <mergeCell ref="BF274:BG274"/>
    <mergeCell ref="BH274:BI274"/>
    <mergeCell ref="BK274:BL274"/>
    <mergeCell ref="BM274:BN274"/>
    <mergeCell ref="BO274:BP274"/>
    <mergeCell ref="BQ274:BR274"/>
    <mergeCell ref="BS274:BT274"/>
    <mergeCell ref="S273:T273"/>
    <mergeCell ref="U273:V273"/>
    <mergeCell ref="W273:X273"/>
    <mergeCell ref="W275:X275"/>
    <mergeCell ref="Y275:Z275"/>
    <mergeCell ref="AA275:AB275"/>
    <mergeCell ref="AD275:AE275"/>
    <mergeCell ref="AF275:AG275"/>
    <mergeCell ref="AH275:AI275"/>
    <mergeCell ref="AJ275:AK275"/>
    <mergeCell ref="AL275:AM275"/>
    <mergeCell ref="AO275:AP275"/>
    <mergeCell ref="AQ275:AR275"/>
    <mergeCell ref="AS275:AT275"/>
    <mergeCell ref="AU275:AV275"/>
    <mergeCell ref="AW275:AX275"/>
    <mergeCell ref="AZ275:BA275"/>
    <mergeCell ref="BB275:BC275"/>
    <mergeCell ref="BD275:BE275"/>
    <mergeCell ref="BF275:BG275"/>
    <mergeCell ref="BM277:BN277"/>
    <mergeCell ref="BO277:BP277"/>
    <mergeCell ref="BQ277:BR277"/>
    <mergeCell ref="BQ275:BR275"/>
    <mergeCell ref="BS275:BT275"/>
    <mergeCell ref="S276:T276"/>
    <mergeCell ref="U276:V276"/>
    <mergeCell ref="W276:X276"/>
    <mergeCell ref="Y276:Z276"/>
    <mergeCell ref="AA276:AB276"/>
    <mergeCell ref="AD276:AE276"/>
    <mergeCell ref="AF276:AG276"/>
    <mergeCell ref="AH276:AI276"/>
    <mergeCell ref="AJ276:AK276"/>
    <mergeCell ref="AL276:AM276"/>
    <mergeCell ref="AO276:AP276"/>
    <mergeCell ref="AQ276:AR276"/>
    <mergeCell ref="AS276:AT276"/>
    <mergeCell ref="AU276:AV276"/>
    <mergeCell ref="AW276:AX276"/>
    <mergeCell ref="AZ276:BA276"/>
    <mergeCell ref="BB276:BC276"/>
    <mergeCell ref="BD276:BE276"/>
    <mergeCell ref="BF276:BG276"/>
    <mergeCell ref="BH276:BI276"/>
    <mergeCell ref="BK276:BL276"/>
    <mergeCell ref="BM276:BN276"/>
    <mergeCell ref="BO276:BP276"/>
    <mergeCell ref="BQ276:BR276"/>
    <mergeCell ref="BS276:BT276"/>
    <mergeCell ref="S275:T275"/>
    <mergeCell ref="U275:V275"/>
    <mergeCell ref="Y277:Z277"/>
    <mergeCell ref="AA277:AB277"/>
    <mergeCell ref="AF277:AG277"/>
    <mergeCell ref="AH277:AI277"/>
    <mergeCell ref="AJ277:AK277"/>
    <mergeCell ref="AL277:AM277"/>
    <mergeCell ref="AO277:AP277"/>
    <mergeCell ref="AQ277:AR277"/>
    <mergeCell ref="AS277:AT277"/>
    <mergeCell ref="AU277:AV277"/>
    <mergeCell ref="AW277:AX277"/>
    <mergeCell ref="AZ277:BA277"/>
    <mergeCell ref="BB277:BC277"/>
    <mergeCell ref="BD277:BE277"/>
    <mergeCell ref="BF277:BG277"/>
    <mergeCell ref="BH277:BI277"/>
    <mergeCell ref="BK277:BL277"/>
    <mergeCell ref="AD277:AE277"/>
    <mergeCell ref="BK279:BL279"/>
    <mergeCell ref="BM279:BN279"/>
    <mergeCell ref="BO279:BP279"/>
    <mergeCell ref="BS277:BT277"/>
    <mergeCell ref="S278:T278"/>
    <mergeCell ref="U278:V278"/>
    <mergeCell ref="W278:X278"/>
    <mergeCell ref="Y278:Z278"/>
    <mergeCell ref="AA278:AB278"/>
    <mergeCell ref="AD278:AE278"/>
    <mergeCell ref="AF278:AG278"/>
    <mergeCell ref="AH278:AI278"/>
    <mergeCell ref="AJ278:AK278"/>
    <mergeCell ref="AL278:AM278"/>
    <mergeCell ref="AO278:AP278"/>
    <mergeCell ref="AQ278:AR278"/>
    <mergeCell ref="AS278:AT278"/>
    <mergeCell ref="AU278:AV278"/>
    <mergeCell ref="AW278:AX278"/>
    <mergeCell ref="AZ278:BA278"/>
    <mergeCell ref="BB278:BC278"/>
    <mergeCell ref="BD278:BE278"/>
    <mergeCell ref="BF278:BG278"/>
    <mergeCell ref="BH278:BI278"/>
    <mergeCell ref="BK278:BL278"/>
    <mergeCell ref="BM278:BN278"/>
    <mergeCell ref="BO278:BP278"/>
    <mergeCell ref="BQ278:BR278"/>
    <mergeCell ref="BS278:BT278"/>
    <mergeCell ref="S277:T277"/>
    <mergeCell ref="U277:V277"/>
    <mergeCell ref="W277:X277"/>
    <mergeCell ref="Y279:Z279"/>
    <mergeCell ref="AA279:AB279"/>
    <mergeCell ref="AD279:AE279"/>
    <mergeCell ref="AF279:AG279"/>
    <mergeCell ref="AH279:AI279"/>
    <mergeCell ref="AJ279:AK279"/>
    <mergeCell ref="AL279:AM279"/>
    <mergeCell ref="AO279:AP279"/>
    <mergeCell ref="AQ279:AR279"/>
    <mergeCell ref="AS279:AT279"/>
    <mergeCell ref="AU279:AV279"/>
    <mergeCell ref="AW279:AX279"/>
    <mergeCell ref="AZ279:BA279"/>
    <mergeCell ref="BB279:BC279"/>
    <mergeCell ref="BD279:BE279"/>
    <mergeCell ref="BF279:BG279"/>
    <mergeCell ref="BH279:BI279"/>
    <mergeCell ref="BO281:BP281"/>
    <mergeCell ref="BQ281:BR281"/>
    <mergeCell ref="BQ279:BR279"/>
    <mergeCell ref="BS279:BT279"/>
    <mergeCell ref="S280:T280"/>
    <mergeCell ref="U280:V280"/>
    <mergeCell ref="W280:X280"/>
    <mergeCell ref="Y280:Z280"/>
    <mergeCell ref="AA280:AB280"/>
    <mergeCell ref="AD280:AE280"/>
    <mergeCell ref="AF280:AG280"/>
    <mergeCell ref="AH280:AI280"/>
    <mergeCell ref="AJ280:AK280"/>
    <mergeCell ref="AL280:AM280"/>
    <mergeCell ref="AO280:AP280"/>
    <mergeCell ref="AQ280:AR280"/>
    <mergeCell ref="AS280:AT280"/>
    <mergeCell ref="AU280:AV280"/>
    <mergeCell ref="AW280:AX280"/>
    <mergeCell ref="AZ280:BA280"/>
    <mergeCell ref="BB280:BC280"/>
    <mergeCell ref="BD280:BE280"/>
    <mergeCell ref="BF280:BG280"/>
    <mergeCell ref="BH280:BI280"/>
    <mergeCell ref="BK280:BL280"/>
    <mergeCell ref="BM280:BN280"/>
    <mergeCell ref="BO280:BP280"/>
    <mergeCell ref="BQ280:BR280"/>
    <mergeCell ref="BS280:BT280"/>
    <mergeCell ref="S279:T279"/>
    <mergeCell ref="U279:V279"/>
    <mergeCell ref="W279:X279"/>
    <mergeCell ref="AA281:AB281"/>
    <mergeCell ref="AF281:AG281"/>
    <mergeCell ref="AH281:AI281"/>
    <mergeCell ref="AJ281:AK281"/>
    <mergeCell ref="AL281:AM281"/>
    <mergeCell ref="AO281:AP281"/>
    <mergeCell ref="AQ281:AR281"/>
    <mergeCell ref="AS281:AT281"/>
    <mergeCell ref="AU281:AV281"/>
    <mergeCell ref="AW281:AX281"/>
    <mergeCell ref="AZ281:BA281"/>
    <mergeCell ref="BB281:BC281"/>
    <mergeCell ref="BD281:BE281"/>
    <mergeCell ref="BF281:BG281"/>
    <mergeCell ref="BH281:BI281"/>
    <mergeCell ref="BK281:BL281"/>
    <mergeCell ref="BM281:BN281"/>
    <mergeCell ref="AD281:AE281"/>
    <mergeCell ref="BM283:BN283"/>
    <mergeCell ref="BO283:BP283"/>
    <mergeCell ref="BS281:BT281"/>
    <mergeCell ref="S282:T282"/>
    <mergeCell ref="U282:V282"/>
    <mergeCell ref="W282:X282"/>
    <mergeCell ref="Y282:Z282"/>
    <mergeCell ref="AA282:AB282"/>
    <mergeCell ref="AD282:AE282"/>
    <mergeCell ref="AF282:AG282"/>
    <mergeCell ref="AH282:AI282"/>
    <mergeCell ref="AJ282:AK282"/>
    <mergeCell ref="AL282:AM282"/>
    <mergeCell ref="AO282:AP282"/>
    <mergeCell ref="AQ282:AR282"/>
    <mergeCell ref="AS282:AT282"/>
    <mergeCell ref="AU282:AV282"/>
    <mergeCell ref="AW282:AX282"/>
    <mergeCell ref="AZ282:BA282"/>
    <mergeCell ref="BB282:BC282"/>
    <mergeCell ref="BD282:BE282"/>
    <mergeCell ref="BF282:BG282"/>
    <mergeCell ref="BH282:BI282"/>
    <mergeCell ref="BK282:BL282"/>
    <mergeCell ref="BM282:BN282"/>
    <mergeCell ref="BO282:BP282"/>
    <mergeCell ref="BQ282:BR282"/>
    <mergeCell ref="BS282:BT282"/>
    <mergeCell ref="S281:T281"/>
    <mergeCell ref="U281:V281"/>
    <mergeCell ref="W281:X281"/>
    <mergeCell ref="Y281:Z281"/>
    <mergeCell ref="AA283:AB283"/>
    <mergeCell ref="AD283:AE283"/>
    <mergeCell ref="AF283:AG283"/>
    <mergeCell ref="AH283:AI283"/>
    <mergeCell ref="AJ283:AK283"/>
    <mergeCell ref="AL283:AM283"/>
    <mergeCell ref="AO283:AP283"/>
    <mergeCell ref="AQ283:AR283"/>
    <mergeCell ref="AS283:AT283"/>
    <mergeCell ref="AU283:AV283"/>
    <mergeCell ref="AW283:AX283"/>
    <mergeCell ref="AZ283:BA283"/>
    <mergeCell ref="BB283:BC283"/>
    <mergeCell ref="BD283:BE283"/>
    <mergeCell ref="BF283:BG283"/>
    <mergeCell ref="BH283:BI283"/>
    <mergeCell ref="BK283:BL283"/>
    <mergeCell ref="BQ285:BR285"/>
    <mergeCell ref="BQ283:BR283"/>
    <mergeCell ref="BS283:BT283"/>
    <mergeCell ref="S284:T284"/>
    <mergeCell ref="U284:V284"/>
    <mergeCell ref="W284:X284"/>
    <mergeCell ref="Y284:Z284"/>
    <mergeCell ref="AA284:AB284"/>
    <mergeCell ref="AD284:AE284"/>
    <mergeCell ref="AF284:AG284"/>
    <mergeCell ref="AH284:AI284"/>
    <mergeCell ref="AJ284:AK284"/>
    <mergeCell ref="AL284:AM284"/>
    <mergeCell ref="AO284:AP284"/>
    <mergeCell ref="AQ284:AR284"/>
    <mergeCell ref="AS284:AT284"/>
    <mergeCell ref="AU284:AV284"/>
    <mergeCell ref="AW284:AX284"/>
    <mergeCell ref="AZ284:BA284"/>
    <mergeCell ref="BB284:BC284"/>
    <mergeCell ref="BD284:BE284"/>
    <mergeCell ref="BF284:BG284"/>
    <mergeCell ref="BH284:BI284"/>
    <mergeCell ref="BK284:BL284"/>
    <mergeCell ref="BM284:BN284"/>
    <mergeCell ref="BO284:BP284"/>
    <mergeCell ref="BQ284:BR284"/>
    <mergeCell ref="BS284:BT284"/>
    <mergeCell ref="S283:T283"/>
    <mergeCell ref="U283:V283"/>
    <mergeCell ref="W283:X283"/>
    <mergeCell ref="Y283:Z283"/>
    <mergeCell ref="AF285:AG285"/>
    <mergeCell ref="AH285:AI285"/>
    <mergeCell ref="AJ285:AK285"/>
    <mergeCell ref="AL285:AM285"/>
    <mergeCell ref="AO285:AP285"/>
    <mergeCell ref="AQ285:AR285"/>
    <mergeCell ref="AS285:AT285"/>
    <mergeCell ref="AU285:AV285"/>
    <mergeCell ref="AW285:AX285"/>
    <mergeCell ref="AZ285:BA285"/>
    <mergeCell ref="BB285:BC285"/>
    <mergeCell ref="BD285:BE285"/>
    <mergeCell ref="BF285:BG285"/>
    <mergeCell ref="BH285:BI285"/>
    <mergeCell ref="BK285:BL285"/>
    <mergeCell ref="BM285:BN285"/>
    <mergeCell ref="BO285:BP285"/>
    <mergeCell ref="BO287:BP287"/>
    <mergeCell ref="BS285:BT285"/>
    <mergeCell ref="S286:T286"/>
    <mergeCell ref="U286:V286"/>
    <mergeCell ref="W286:X286"/>
    <mergeCell ref="Y286:Z286"/>
    <mergeCell ref="AA286:AB286"/>
    <mergeCell ref="AD286:AE286"/>
    <mergeCell ref="AF286:AG286"/>
    <mergeCell ref="AH286:AI286"/>
    <mergeCell ref="AJ286:AK286"/>
    <mergeCell ref="AL286:AM286"/>
    <mergeCell ref="AO286:AP286"/>
    <mergeCell ref="AQ286:AR286"/>
    <mergeCell ref="AS286:AT286"/>
    <mergeCell ref="AU286:AV286"/>
    <mergeCell ref="AW286:AX286"/>
    <mergeCell ref="AZ286:BA286"/>
    <mergeCell ref="BB286:BC286"/>
    <mergeCell ref="BD286:BE286"/>
    <mergeCell ref="BF286:BG286"/>
    <mergeCell ref="BH286:BI286"/>
    <mergeCell ref="BK286:BL286"/>
    <mergeCell ref="BM286:BN286"/>
    <mergeCell ref="BO286:BP286"/>
    <mergeCell ref="BQ286:BR286"/>
    <mergeCell ref="BS286:BT286"/>
    <mergeCell ref="S285:T285"/>
    <mergeCell ref="U285:V285"/>
    <mergeCell ref="W285:X285"/>
    <mergeCell ref="Y285:Z285"/>
    <mergeCell ref="AA285:AB285"/>
    <mergeCell ref="AD287:AE287"/>
    <mergeCell ref="AF287:AG287"/>
    <mergeCell ref="AH287:AI287"/>
    <mergeCell ref="AJ287:AK287"/>
    <mergeCell ref="AL287:AM287"/>
    <mergeCell ref="AO287:AP287"/>
    <mergeCell ref="AQ287:AR287"/>
    <mergeCell ref="AS287:AT287"/>
    <mergeCell ref="AU287:AV287"/>
    <mergeCell ref="AW287:AX287"/>
    <mergeCell ref="AZ287:BA287"/>
    <mergeCell ref="BB287:BC287"/>
    <mergeCell ref="BD287:BE287"/>
    <mergeCell ref="BF287:BG287"/>
    <mergeCell ref="BH287:BI287"/>
    <mergeCell ref="BK287:BL287"/>
    <mergeCell ref="BM287:BN287"/>
    <mergeCell ref="BQ287:BR287"/>
    <mergeCell ref="BS287:BT287"/>
    <mergeCell ref="S288:T288"/>
    <mergeCell ref="U288:V288"/>
    <mergeCell ref="W288:X288"/>
    <mergeCell ref="Y288:Z288"/>
    <mergeCell ref="AA288:AB288"/>
    <mergeCell ref="AD288:AE288"/>
    <mergeCell ref="AF288:AG288"/>
    <mergeCell ref="AH288:AI288"/>
    <mergeCell ref="AJ288:AK288"/>
    <mergeCell ref="AL288:AM288"/>
    <mergeCell ref="AO288:AP288"/>
    <mergeCell ref="AQ288:AR288"/>
    <mergeCell ref="AS288:AT288"/>
    <mergeCell ref="AU288:AV288"/>
    <mergeCell ref="AW288:AX288"/>
    <mergeCell ref="AZ288:BA288"/>
    <mergeCell ref="BB288:BC288"/>
    <mergeCell ref="BD288:BE288"/>
    <mergeCell ref="BF288:BG288"/>
    <mergeCell ref="BH288:BI288"/>
    <mergeCell ref="BK288:BL288"/>
    <mergeCell ref="BM288:BN288"/>
    <mergeCell ref="BO288:BP288"/>
    <mergeCell ref="BQ288:BR288"/>
    <mergeCell ref="BS288:BT288"/>
    <mergeCell ref="S287:T287"/>
    <mergeCell ref="U287:V287"/>
    <mergeCell ref="W287:X287"/>
    <mergeCell ref="Y287:Z287"/>
    <mergeCell ref="AA287:AB287"/>
    <mergeCell ref="AH289:AI289"/>
    <mergeCell ref="AJ289:AK289"/>
    <mergeCell ref="AL289:AM289"/>
    <mergeCell ref="AO289:AP289"/>
    <mergeCell ref="AQ289:AR289"/>
    <mergeCell ref="AS289:AT289"/>
    <mergeCell ref="AU289:AV289"/>
    <mergeCell ref="AW289:AX289"/>
    <mergeCell ref="AZ289:BA289"/>
    <mergeCell ref="BB289:BC289"/>
    <mergeCell ref="BD289:BE289"/>
    <mergeCell ref="BF289:BG289"/>
    <mergeCell ref="BH289:BI289"/>
    <mergeCell ref="BK289:BL289"/>
    <mergeCell ref="BM289:BN289"/>
    <mergeCell ref="BO289:BP289"/>
    <mergeCell ref="BQ289:BR289"/>
    <mergeCell ref="BS289:BT289"/>
    <mergeCell ref="S290:T290"/>
    <mergeCell ref="U290:V290"/>
    <mergeCell ref="W290:X290"/>
    <mergeCell ref="Y290:Z290"/>
    <mergeCell ref="AA290:AB290"/>
    <mergeCell ref="AD290:AE290"/>
    <mergeCell ref="AF290:AG290"/>
    <mergeCell ref="AH290:AI290"/>
    <mergeCell ref="AJ290:AK290"/>
    <mergeCell ref="AL290:AM290"/>
    <mergeCell ref="AO290:AP290"/>
    <mergeCell ref="AQ290:AR290"/>
    <mergeCell ref="AS290:AT290"/>
    <mergeCell ref="AU290:AV290"/>
    <mergeCell ref="AW290:AX290"/>
    <mergeCell ref="AZ290:BA290"/>
    <mergeCell ref="BB290:BC290"/>
    <mergeCell ref="BD290:BE290"/>
    <mergeCell ref="BF290:BG290"/>
    <mergeCell ref="BH290:BI290"/>
    <mergeCell ref="BK290:BL290"/>
    <mergeCell ref="BM290:BN290"/>
    <mergeCell ref="BO290:BP290"/>
    <mergeCell ref="BQ290:BR290"/>
    <mergeCell ref="BS290:BT290"/>
    <mergeCell ref="S289:T289"/>
    <mergeCell ref="U289:V289"/>
    <mergeCell ref="W289:X289"/>
    <mergeCell ref="Y289:Z289"/>
    <mergeCell ref="AA289:AB289"/>
    <mergeCell ref="AF289:AG289"/>
    <mergeCell ref="BF303:BG303"/>
    <mergeCell ref="BH303:BI303"/>
    <mergeCell ref="BK303:BL303"/>
    <mergeCell ref="BM303:BN303"/>
    <mergeCell ref="BO303:BP303"/>
    <mergeCell ref="BQ303:BR303"/>
    <mergeCell ref="BS303:BT303"/>
    <mergeCell ref="C293:R293"/>
    <mergeCell ref="BM299:BN299"/>
    <mergeCell ref="BO299:BP299"/>
    <mergeCell ref="BB293:BC293"/>
    <mergeCell ref="BD293:BE293"/>
    <mergeCell ref="BF293:BG293"/>
    <mergeCell ref="C303:D303"/>
    <mergeCell ref="E303:R303"/>
    <mergeCell ref="S303:T303"/>
    <mergeCell ref="U303:V303"/>
    <mergeCell ref="W303:X303"/>
    <mergeCell ref="AQ299:AR299"/>
    <mergeCell ref="AS299:AT299"/>
    <mergeCell ref="AU299:AV299"/>
    <mergeCell ref="AQ293:AR293"/>
    <mergeCell ref="AS293:AT293"/>
    <mergeCell ref="BS296:BT296"/>
    <mergeCell ref="BM293:BN293"/>
    <mergeCell ref="BO293:BP293"/>
    <mergeCell ref="BQ293:BR293"/>
    <mergeCell ref="BS293:BT293"/>
    <mergeCell ref="BK295:BL295"/>
    <mergeCell ref="BM295:BN295"/>
    <mergeCell ref="BO295:BP295"/>
    <mergeCell ref="BQ295:BR295"/>
    <mergeCell ref="AZ350:BA350"/>
    <mergeCell ref="BB350:BC350"/>
    <mergeCell ref="BD350:BE350"/>
    <mergeCell ref="BF350:BG350"/>
    <mergeCell ref="BH350:BI350"/>
    <mergeCell ref="BK350:BL350"/>
    <mergeCell ref="BM350:BN350"/>
    <mergeCell ref="BK360:BL360"/>
    <mergeCell ref="BM360:BN360"/>
    <mergeCell ref="C291:R291"/>
    <mergeCell ref="C292:R292"/>
    <mergeCell ref="Y303:Z303"/>
    <mergeCell ref="AA303:AB303"/>
    <mergeCell ref="AD303:AE303"/>
    <mergeCell ref="AF303:AG303"/>
    <mergeCell ref="AH303:AI303"/>
    <mergeCell ref="AJ303:AK303"/>
    <mergeCell ref="AL303:AM303"/>
    <mergeCell ref="AO303:AP303"/>
    <mergeCell ref="AQ303:AR303"/>
    <mergeCell ref="AS303:AT303"/>
    <mergeCell ref="AU303:AV303"/>
    <mergeCell ref="AW303:AX303"/>
    <mergeCell ref="AZ303:BA303"/>
    <mergeCell ref="BB303:BC303"/>
    <mergeCell ref="BD303:BE303"/>
    <mergeCell ref="W296:X296"/>
    <mergeCell ref="Y296:Z296"/>
    <mergeCell ref="AA296:AB296"/>
    <mergeCell ref="AD296:AE296"/>
    <mergeCell ref="AF296:AG296"/>
    <mergeCell ref="AH296:AI296"/>
    <mergeCell ref="AF361:AG361"/>
    <mergeCell ref="AH361:AI361"/>
    <mergeCell ref="AJ361:AK361"/>
    <mergeCell ref="AL361:AM361"/>
    <mergeCell ref="AO361:AP361"/>
    <mergeCell ref="AQ361:AR361"/>
    <mergeCell ref="AS361:AT361"/>
    <mergeCell ref="AU361:AV361"/>
    <mergeCell ref="AW361:AX361"/>
    <mergeCell ref="AZ361:BA361"/>
    <mergeCell ref="BB361:BC361"/>
    <mergeCell ref="BD361:BE361"/>
    <mergeCell ref="BF361:BG361"/>
    <mergeCell ref="BH361:BI361"/>
    <mergeCell ref="BK361:BL361"/>
    <mergeCell ref="BM361:BN361"/>
    <mergeCell ref="D350:R350"/>
    <mergeCell ref="S350:T350"/>
    <mergeCell ref="U350:V350"/>
    <mergeCell ref="W350:X350"/>
    <mergeCell ref="Y350:Z350"/>
    <mergeCell ref="AA350:AB350"/>
    <mergeCell ref="AD350:AE350"/>
    <mergeCell ref="AF350:AG350"/>
    <mergeCell ref="AH350:AI350"/>
    <mergeCell ref="AJ350:AK350"/>
    <mergeCell ref="AL350:AM350"/>
    <mergeCell ref="AO350:AP350"/>
    <mergeCell ref="AQ350:AR350"/>
    <mergeCell ref="AS350:AT350"/>
    <mergeCell ref="AU350:AV350"/>
    <mergeCell ref="AW350:AX350"/>
    <mergeCell ref="Y313:Z313"/>
    <mergeCell ref="W313:X313"/>
    <mergeCell ref="U313:V313"/>
    <mergeCell ref="S313:T313"/>
    <mergeCell ref="AA315:AB315"/>
    <mergeCell ref="Y315:Z315"/>
    <mergeCell ref="W315:X315"/>
    <mergeCell ref="U315:V315"/>
    <mergeCell ref="S315:T315"/>
    <mergeCell ref="AD313:AE313"/>
    <mergeCell ref="C361:R361"/>
    <mergeCell ref="S361:T361"/>
    <mergeCell ref="U361:V361"/>
    <mergeCell ref="W361:X361"/>
    <mergeCell ref="Y361:Z361"/>
    <mergeCell ref="AA361:AB361"/>
    <mergeCell ref="AD361:AE361"/>
    <mergeCell ref="W341:X341"/>
    <mergeCell ref="W360:X360"/>
    <mergeCell ref="Y360:Z360"/>
    <mergeCell ref="AA360:AB360"/>
    <mergeCell ref="AD360:AE360"/>
    <mergeCell ref="D359:R359"/>
    <mergeCell ref="C360:R360"/>
    <mergeCell ref="S360:T360"/>
    <mergeCell ref="U360:V360"/>
    <mergeCell ref="AA349:AB349"/>
    <mergeCell ref="AD349:AE349"/>
    <mergeCell ref="AA347:AB347"/>
    <mergeCell ref="AD347:AE347"/>
    <mergeCell ref="AD335:AE335"/>
    <mergeCell ref="O335:R335"/>
    <mergeCell ref="BO361:BP361"/>
    <mergeCell ref="BQ361:BR361"/>
    <mergeCell ref="BS361:BT361"/>
    <mergeCell ref="C308:D308"/>
    <mergeCell ref="E308:R308"/>
    <mergeCell ref="S308:T308"/>
    <mergeCell ref="U308:V308"/>
    <mergeCell ref="W308:X308"/>
    <mergeCell ref="Y308:Z308"/>
    <mergeCell ref="AA308:AB308"/>
    <mergeCell ref="AD308:AE308"/>
    <mergeCell ref="AF308:AG308"/>
    <mergeCell ref="AH308:AI308"/>
    <mergeCell ref="AJ308:AK308"/>
    <mergeCell ref="AL308:AM308"/>
    <mergeCell ref="AO308:AP308"/>
    <mergeCell ref="AQ308:AR308"/>
    <mergeCell ref="AS308:AT308"/>
    <mergeCell ref="AU308:AV308"/>
    <mergeCell ref="AW308:AX308"/>
    <mergeCell ref="AZ308:BA308"/>
    <mergeCell ref="BB308:BC308"/>
    <mergeCell ref="BD308:BE308"/>
    <mergeCell ref="BF308:BG308"/>
    <mergeCell ref="BH308:BI308"/>
    <mergeCell ref="BK308:BL308"/>
    <mergeCell ref="BK315:BL315"/>
    <mergeCell ref="BM315:BN315"/>
    <mergeCell ref="BO315:BP315"/>
    <mergeCell ref="BQ315:BR315"/>
    <mergeCell ref="AJ315:AK315"/>
    <mergeCell ref="AA313:AB313"/>
    <mergeCell ref="BK291:BL291"/>
    <mergeCell ref="BM291:BN291"/>
    <mergeCell ref="BO291:BP291"/>
    <mergeCell ref="BQ291:BR291"/>
    <mergeCell ref="BS291:BT291"/>
    <mergeCell ref="BK292:BL292"/>
    <mergeCell ref="BM292:BN292"/>
    <mergeCell ref="BO292:BP292"/>
    <mergeCell ref="BQ292:BR292"/>
    <mergeCell ref="BS292:BT292"/>
    <mergeCell ref="AZ292:BA292"/>
    <mergeCell ref="BB292:BC292"/>
    <mergeCell ref="BD292:BE292"/>
    <mergeCell ref="AL292:AM292"/>
    <mergeCell ref="AO291:AP291"/>
    <mergeCell ref="AQ291:AR291"/>
    <mergeCell ref="AS291:AT291"/>
    <mergeCell ref="AU291:AV291"/>
    <mergeCell ref="AW291:AX291"/>
    <mergeCell ref="AZ291:BA291"/>
    <mergeCell ref="BB291:BC291"/>
    <mergeCell ref="BD291:BE291"/>
    <mergeCell ref="BF291:BG291"/>
    <mergeCell ref="S292:T292"/>
    <mergeCell ref="AD291:AE291"/>
    <mergeCell ref="AF291:AG291"/>
    <mergeCell ref="AH291:AI291"/>
    <mergeCell ref="AJ291:AK291"/>
    <mergeCell ref="AL291:AM291"/>
    <mergeCell ref="AD292:AE292"/>
    <mergeCell ref="AF292:AG292"/>
    <mergeCell ref="AH292:AI292"/>
    <mergeCell ref="AJ292:AK292"/>
    <mergeCell ref="BS315:BT315"/>
    <mergeCell ref="AD315:AE315"/>
    <mergeCell ref="AF315:AG315"/>
    <mergeCell ref="AH315:AI315"/>
    <mergeCell ref="E330:O330"/>
    <mergeCell ref="E18:N18"/>
    <mergeCell ref="E34:N34"/>
    <mergeCell ref="E42:N42"/>
    <mergeCell ref="E58:N58"/>
    <mergeCell ref="AA318:AB318"/>
    <mergeCell ref="AA320:AB320"/>
    <mergeCell ref="AA322:AB322"/>
    <mergeCell ref="AA324:AB324"/>
    <mergeCell ref="AF293:AG293"/>
    <mergeCell ref="AJ293:AK293"/>
    <mergeCell ref="BS324:BT324"/>
    <mergeCell ref="BQ324:BR324"/>
    <mergeCell ref="BO324:BP324"/>
    <mergeCell ref="BM324:BN324"/>
    <mergeCell ref="BK324:BL324"/>
    <mergeCell ref="BH322:BI322"/>
    <mergeCell ref="AO292:AP292"/>
    <mergeCell ref="E363:R363"/>
    <mergeCell ref="AL313:AM313"/>
    <mergeCell ref="BK313:BL313"/>
    <mergeCell ref="BM313:BN313"/>
    <mergeCell ref="BO313:BP313"/>
    <mergeCell ref="BQ313:BR313"/>
    <mergeCell ref="BS313:BT313"/>
    <mergeCell ref="BH334:BI334"/>
    <mergeCell ref="BK334:BL334"/>
    <mergeCell ref="BM334:BN334"/>
    <mergeCell ref="C331:N331"/>
    <mergeCell ref="C245:D245"/>
    <mergeCell ref="C199:D199"/>
    <mergeCell ref="C153:D153"/>
    <mergeCell ref="C107:D107"/>
    <mergeCell ref="C61:D61"/>
    <mergeCell ref="E300:N300"/>
    <mergeCell ref="C304:D304"/>
    <mergeCell ref="E304:N304"/>
    <mergeCell ref="AL318:AM318"/>
    <mergeCell ref="AJ318:AK318"/>
    <mergeCell ref="AH318:AI318"/>
    <mergeCell ref="BB331:BC331"/>
    <mergeCell ref="AZ331:BA331"/>
    <mergeCell ref="D339:R339"/>
    <mergeCell ref="S339:T339"/>
    <mergeCell ref="U339:V339"/>
    <mergeCell ref="W339:X339"/>
    <mergeCell ref="Y339:Z339"/>
    <mergeCell ref="AA339:AB339"/>
    <mergeCell ref="AD339:AE339"/>
    <mergeCell ref="S291:T291"/>
    <mergeCell ref="AL339:AM339"/>
    <mergeCell ref="AO339:AP339"/>
    <mergeCell ref="AQ339:AR339"/>
    <mergeCell ref="AS339:AT339"/>
    <mergeCell ref="AU339:AV339"/>
    <mergeCell ref="AW339:AX339"/>
    <mergeCell ref="AZ339:BA339"/>
    <mergeCell ref="BB339:BC339"/>
    <mergeCell ref="C334:P334"/>
    <mergeCell ref="S334:T334"/>
    <mergeCell ref="U334:V334"/>
    <mergeCell ref="W334:X334"/>
    <mergeCell ref="Y334:Z334"/>
    <mergeCell ref="AA334:AB334"/>
    <mergeCell ref="AD334:AE334"/>
    <mergeCell ref="C335:N335"/>
    <mergeCell ref="AF335:AG335"/>
    <mergeCell ref="AH335:AI335"/>
    <mergeCell ref="AJ335:AK335"/>
    <mergeCell ref="S335:T335"/>
    <mergeCell ref="U335:V335"/>
    <mergeCell ref="W335:X335"/>
    <mergeCell ref="Y335:Z335"/>
    <mergeCell ref="AA335:AB335"/>
    <mergeCell ref="AF333:AG333"/>
    <mergeCell ref="AH333:AI333"/>
    <mergeCell ref="AJ333:AK333"/>
    <mergeCell ref="AL333:AM333"/>
    <mergeCell ref="W333:X333"/>
    <mergeCell ref="BF343:BG343"/>
    <mergeCell ref="BH343:BI343"/>
    <mergeCell ref="BK343:BL343"/>
    <mergeCell ref="BM343:BN343"/>
    <mergeCell ref="BO343:BP343"/>
    <mergeCell ref="BF340:BG340"/>
    <mergeCell ref="BH340:BI340"/>
    <mergeCell ref="BK340:BL340"/>
    <mergeCell ref="BM340:BN340"/>
    <mergeCell ref="BO340:BP340"/>
    <mergeCell ref="BQ340:BR340"/>
    <mergeCell ref="BS340:BT340"/>
    <mergeCell ref="AL341:AM341"/>
    <mergeCell ref="AO341:AP341"/>
    <mergeCell ref="AQ341:AR341"/>
    <mergeCell ref="AS341:AT341"/>
    <mergeCell ref="AU341:AV341"/>
    <mergeCell ref="AW341:AX341"/>
    <mergeCell ref="AZ341:BA341"/>
    <mergeCell ref="BB341:BC341"/>
    <mergeCell ref="BD341:BE341"/>
    <mergeCell ref="BF341:BG341"/>
    <mergeCell ref="BH341:BI341"/>
    <mergeCell ref="BK341:BL341"/>
    <mergeCell ref="BM341:BN341"/>
    <mergeCell ref="BO341:BP341"/>
    <mergeCell ref="BQ341:BR341"/>
    <mergeCell ref="BH342:BI342"/>
    <mergeCell ref="BK342:BL342"/>
    <mergeCell ref="BM342:BN342"/>
    <mergeCell ref="BO342:BP342"/>
    <mergeCell ref="BQ342:BR342"/>
    <mergeCell ref="BS342:BT342"/>
    <mergeCell ref="D343:R343"/>
    <mergeCell ref="S343:T343"/>
    <mergeCell ref="U343:V343"/>
    <mergeCell ref="W343:X343"/>
    <mergeCell ref="Y343:Z343"/>
    <mergeCell ref="AA343:AB343"/>
    <mergeCell ref="AD343:AE343"/>
    <mergeCell ref="AF343:AG343"/>
    <mergeCell ref="AH343:AI343"/>
    <mergeCell ref="AJ343:AK343"/>
    <mergeCell ref="AL343:AM343"/>
    <mergeCell ref="AO343:AP343"/>
    <mergeCell ref="AQ343:AR343"/>
    <mergeCell ref="AS343:AT343"/>
    <mergeCell ref="AU343:AV343"/>
    <mergeCell ref="AW343:AX343"/>
    <mergeCell ref="AZ343:BA343"/>
    <mergeCell ref="BB343:BC343"/>
    <mergeCell ref="BD343:BE343"/>
    <mergeCell ref="AO342:AP342"/>
    <mergeCell ref="AQ342:AR342"/>
    <mergeCell ref="AS342:AT342"/>
    <mergeCell ref="AU342:AV342"/>
    <mergeCell ref="AW342:AX342"/>
    <mergeCell ref="BH345:BI345"/>
    <mergeCell ref="BK345:BL345"/>
    <mergeCell ref="BM345:BN345"/>
    <mergeCell ref="W344:X344"/>
    <mergeCell ref="Y344:Z344"/>
    <mergeCell ref="AA344:AB344"/>
    <mergeCell ref="AD344:AE344"/>
    <mergeCell ref="AF344:AG344"/>
    <mergeCell ref="AH344:AI344"/>
    <mergeCell ref="AJ344:AK344"/>
    <mergeCell ref="AL344:AM344"/>
    <mergeCell ref="AO344:AP344"/>
    <mergeCell ref="AQ344:AR344"/>
    <mergeCell ref="AS344:AT344"/>
    <mergeCell ref="AU344:AV344"/>
    <mergeCell ref="AW344:AX344"/>
    <mergeCell ref="AZ344:BA344"/>
    <mergeCell ref="BB344:BC344"/>
    <mergeCell ref="BD344:BE344"/>
    <mergeCell ref="BF344:BG344"/>
    <mergeCell ref="BH344:BI344"/>
    <mergeCell ref="BK344:BL344"/>
    <mergeCell ref="BM344:BN344"/>
    <mergeCell ref="W345:X345"/>
    <mergeCell ref="Y345:Z345"/>
    <mergeCell ref="AA345:AB345"/>
    <mergeCell ref="AD345:AE345"/>
    <mergeCell ref="AF345:AG345"/>
    <mergeCell ref="AH345:AI345"/>
    <mergeCell ref="AJ345:AK345"/>
    <mergeCell ref="AL345:AM345"/>
    <mergeCell ref="AS345:AT345"/>
    <mergeCell ref="AL331:AM331"/>
    <mergeCell ref="AJ331:AK331"/>
    <mergeCell ref="AH331:AI331"/>
    <mergeCell ref="AF331:AG331"/>
    <mergeCell ref="AD331:AE331"/>
    <mergeCell ref="AF313:AG313"/>
    <mergeCell ref="AH313:AI313"/>
    <mergeCell ref="AJ313:AK313"/>
    <mergeCell ref="AF318:AG318"/>
    <mergeCell ref="AD318:AE318"/>
    <mergeCell ref="C324:H324"/>
    <mergeCell ref="I324:Q324"/>
    <mergeCell ref="AL315:AM315"/>
    <mergeCell ref="D340:R340"/>
    <mergeCell ref="D341:R341"/>
    <mergeCell ref="AZ347:BA347"/>
    <mergeCell ref="BB347:BC347"/>
    <mergeCell ref="BB322:BC322"/>
    <mergeCell ref="AW326:AX326"/>
    <mergeCell ref="AO336:AP336"/>
    <mergeCell ref="AQ336:AR336"/>
    <mergeCell ref="AS336:AT336"/>
    <mergeCell ref="AU336:AV336"/>
    <mergeCell ref="AO335:AP335"/>
    <mergeCell ref="AQ335:AR335"/>
    <mergeCell ref="AS335:AT335"/>
    <mergeCell ref="AU335:AV335"/>
    <mergeCell ref="AO338:AP338"/>
    <mergeCell ref="AQ338:AR338"/>
    <mergeCell ref="AS338:AT338"/>
    <mergeCell ref="AO345:AP345"/>
    <mergeCell ref="AQ345:AR345"/>
    <mergeCell ref="AZ224:BA224"/>
    <mergeCell ref="AW322:AX322"/>
    <mergeCell ref="AS322:AT322"/>
    <mergeCell ref="BH318:BI318"/>
    <mergeCell ref="BH320:BI320"/>
    <mergeCell ref="AO313:AP313"/>
    <mergeCell ref="AQ313:AR313"/>
    <mergeCell ref="AS313:AT313"/>
    <mergeCell ref="AU313:AV313"/>
    <mergeCell ref="AW312:AX312"/>
    <mergeCell ref="AW316:AX316"/>
    <mergeCell ref="AZ313:BA313"/>
    <mergeCell ref="BB313:BC313"/>
    <mergeCell ref="BD313:BE313"/>
    <mergeCell ref="AS315:AT315"/>
    <mergeCell ref="AU315:AV315"/>
    <mergeCell ref="AW315:AX315"/>
    <mergeCell ref="AW314:AX314"/>
    <mergeCell ref="AQ315:AR315"/>
    <mergeCell ref="AO318:AP318"/>
    <mergeCell ref="BH316:BI316"/>
    <mergeCell ref="AQ292:AR292"/>
    <mergeCell ref="AS292:AT292"/>
    <mergeCell ref="BF292:BG292"/>
    <mergeCell ref="BH292:BI292"/>
    <mergeCell ref="AU292:AV292"/>
    <mergeCell ref="AW292:AX292"/>
    <mergeCell ref="BH275:BI275"/>
    <mergeCell ref="BF266:BG266"/>
    <mergeCell ref="BH266:BI266"/>
    <mergeCell ref="BD247:BE247"/>
    <mergeCell ref="BF247:BG247"/>
    <mergeCell ref="AU296:AV296"/>
    <mergeCell ref="AW298:AX298"/>
    <mergeCell ref="AW299:AX299"/>
    <mergeCell ref="AO299:AP299"/>
    <mergeCell ref="AZ253:BA253"/>
    <mergeCell ref="AZ322:BA322"/>
    <mergeCell ref="AW313:AX313"/>
    <mergeCell ref="AW320:AX320"/>
    <mergeCell ref="AU320:AV320"/>
    <mergeCell ref="AS320:AT320"/>
    <mergeCell ref="AQ320:AR320"/>
    <mergeCell ref="AO320:AP320"/>
    <mergeCell ref="AW318:AX318"/>
    <mergeCell ref="AU318:AV318"/>
    <mergeCell ref="AS318:AT318"/>
    <mergeCell ref="AQ318:AR318"/>
    <mergeCell ref="AZ320:BA320"/>
    <mergeCell ref="AZ318:BA318"/>
    <mergeCell ref="AO322:AP322"/>
    <mergeCell ref="AQ322:AR322"/>
    <mergeCell ref="AQ298:AR298"/>
    <mergeCell ref="AS298:AT298"/>
    <mergeCell ref="AU298:AV298"/>
    <mergeCell ref="AO296:AP296"/>
    <mergeCell ref="AQ296:AR296"/>
    <mergeCell ref="AS296:AT296"/>
    <mergeCell ref="AO271:AP271"/>
    <mergeCell ref="AQ271:AR271"/>
    <mergeCell ref="AS271:AT271"/>
    <mergeCell ref="AU271:AV271"/>
    <mergeCell ref="AW271:AX271"/>
    <mergeCell ref="AZ271:BA271"/>
    <mergeCell ref="AQ357:AR357"/>
    <mergeCell ref="AS357:AT357"/>
    <mergeCell ref="AU357:AV357"/>
    <mergeCell ref="AW357:AX357"/>
    <mergeCell ref="AW248:AX248"/>
    <mergeCell ref="AW249:AX249"/>
    <mergeCell ref="AW250:AX250"/>
    <mergeCell ref="AW251:AX251"/>
    <mergeCell ref="AW252:AX252"/>
    <mergeCell ref="AW253:AX253"/>
    <mergeCell ref="AW254:AX254"/>
    <mergeCell ref="AW255:AX255"/>
    <mergeCell ref="AW256:AX256"/>
    <mergeCell ref="AW265:AX265"/>
    <mergeCell ref="AW266:AX266"/>
    <mergeCell ref="AU293:AV293"/>
    <mergeCell ref="AO295:AP295"/>
    <mergeCell ref="AQ295:AR295"/>
    <mergeCell ref="AS295:AT295"/>
    <mergeCell ref="AU295:AV295"/>
    <mergeCell ref="AO293:AP293"/>
    <mergeCell ref="AW296:AX296"/>
    <mergeCell ref="AW297:AX297"/>
    <mergeCell ref="AU326:AV326"/>
    <mergeCell ref="AS326:AT326"/>
    <mergeCell ref="AQ326:AR326"/>
    <mergeCell ref="AO326:AP326"/>
    <mergeCell ref="AQ312:AR312"/>
    <mergeCell ref="AS312:AT312"/>
    <mergeCell ref="AO315:AP315"/>
    <mergeCell ref="AO324:AP324"/>
    <mergeCell ref="AQ324:AR324"/>
    <mergeCell ref="AD355:AE355"/>
    <mergeCell ref="AF355:AG355"/>
    <mergeCell ref="AW213:AX213"/>
    <mergeCell ref="AW214:AX214"/>
    <mergeCell ref="AW155:AX155"/>
    <mergeCell ref="AW156:AX156"/>
    <mergeCell ref="AW157:AX157"/>
    <mergeCell ref="AW158:AX158"/>
    <mergeCell ref="AW159:AX159"/>
    <mergeCell ref="AW160:AX160"/>
    <mergeCell ref="AW161:AX161"/>
    <mergeCell ref="AW162:AX162"/>
    <mergeCell ref="AW163:AX163"/>
    <mergeCell ref="AW164:AX164"/>
    <mergeCell ref="AW173:AX173"/>
    <mergeCell ref="AW174:AX174"/>
    <mergeCell ref="AO353:AP353"/>
    <mergeCell ref="AQ353:AR353"/>
    <mergeCell ref="AL354:AM354"/>
    <mergeCell ref="AW355:AX355"/>
    <mergeCell ref="AS353:AT353"/>
    <mergeCell ref="AU353:AV353"/>
    <mergeCell ref="AW247:AX247"/>
    <mergeCell ref="AO333:AP333"/>
    <mergeCell ref="AQ333:AR333"/>
    <mergeCell ref="AS333:AT333"/>
    <mergeCell ref="AU333:AV333"/>
    <mergeCell ref="AU331:AV331"/>
    <mergeCell ref="AW201:AX201"/>
    <mergeCell ref="AW202:AX202"/>
    <mergeCell ref="AW203:AX203"/>
    <mergeCell ref="AW204:AX204"/>
    <mergeCell ref="U355:V355"/>
    <mergeCell ref="W355:X355"/>
    <mergeCell ref="Y355:Z355"/>
    <mergeCell ref="AA355:AB355"/>
    <mergeCell ref="AJ353:AK353"/>
    <mergeCell ref="AL353:AM353"/>
    <mergeCell ref="AD354:AE354"/>
    <mergeCell ref="AF354:AG354"/>
    <mergeCell ref="AH354:AI354"/>
    <mergeCell ref="AJ354:AK354"/>
    <mergeCell ref="AW63:AX63"/>
    <mergeCell ref="AW64:AX64"/>
    <mergeCell ref="AW65:AX65"/>
    <mergeCell ref="AW66:AX66"/>
    <mergeCell ref="AW67:AX67"/>
    <mergeCell ref="AW68:AX68"/>
    <mergeCell ref="AW69:AX69"/>
    <mergeCell ref="AW70:AX70"/>
    <mergeCell ref="AW71:AX71"/>
    <mergeCell ref="AW72:AX72"/>
    <mergeCell ref="AW81:AX81"/>
    <mergeCell ref="AW82:AX82"/>
    <mergeCell ref="AW109:AX109"/>
    <mergeCell ref="AW110:AX110"/>
    <mergeCell ref="AW102:AX102"/>
    <mergeCell ref="AD285:AE285"/>
    <mergeCell ref="AD289:AE289"/>
    <mergeCell ref="AW111:AX111"/>
    <mergeCell ref="AW112:AX112"/>
    <mergeCell ref="AW113:AX113"/>
    <mergeCell ref="AW114:AX114"/>
    <mergeCell ref="AW115:AX115"/>
    <mergeCell ref="BB324:BC324"/>
    <mergeCell ref="BD324:BE324"/>
    <mergeCell ref="BF324:BG324"/>
    <mergeCell ref="BH324:BI324"/>
    <mergeCell ref="AJ320:AK320"/>
    <mergeCell ref="AJ322:AK322"/>
    <mergeCell ref="AJ324:AK324"/>
    <mergeCell ref="AL320:AM320"/>
    <mergeCell ref="AD324:AE324"/>
    <mergeCell ref="AD322:AE322"/>
    <mergeCell ref="AD320:AE320"/>
    <mergeCell ref="AF320:AG320"/>
    <mergeCell ref="AF322:AG322"/>
    <mergeCell ref="AF324:AG324"/>
    <mergeCell ref="AH320:AI320"/>
    <mergeCell ref="AH322:AI322"/>
    <mergeCell ref="AH324:AI324"/>
    <mergeCell ref="AL322:AM322"/>
    <mergeCell ref="AL324:AM324"/>
    <mergeCell ref="AU322:AV322"/>
    <mergeCell ref="S357:T357"/>
    <mergeCell ref="U357:V357"/>
    <mergeCell ref="W357:X357"/>
    <mergeCell ref="Y357:Z357"/>
    <mergeCell ref="AA357:AB357"/>
    <mergeCell ref="BU2:BU3"/>
    <mergeCell ref="BJ2:BJ3"/>
    <mergeCell ref="C377:R377"/>
    <mergeCell ref="Y353:Z353"/>
    <mergeCell ref="AA353:AB353"/>
    <mergeCell ref="Y354:Z354"/>
    <mergeCell ref="AA354:AB354"/>
    <mergeCell ref="AD356:AE356"/>
    <mergeCell ref="AF356:AG356"/>
    <mergeCell ref="AH356:AI356"/>
    <mergeCell ref="AJ356:AK356"/>
    <mergeCell ref="AL356:AM356"/>
    <mergeCell ref="AD357:AE357"/>
    <mergeCell ref="AF357:AG357"/>
    <mergeCell ref="AH357:AI357"/>
    <mergeCell ref="AJ357:AK357"/>
    <mergeCell ref="AL357:AM357"/>
    <mergeCell ref="AD358:AE358"/>
    <mergeCell ref="C305:R305"/>
    <mergeCell ref="C312:R312"/>
    <mergeCell ref="C336:R336"/>
    <mergeCell ref="C347:R347"/>
    <mergeCell ref="C351:R351"/>
    <mergeCell ref="C362:R362"/>
    <mergeCell ref="AO356:AP356"/>
    <mergeCell ref="C370:R370"/>
    <mergeCell ref="AZ324:BA324"/>
    <mergeCell ref="C379:R379"/>
    <mergeCell ref="C381:R381"/>
    <mergeCell ref="S324:T324"/>
    <mergeCell ref="S322:T322"/>
    <mergeCell ref="S320:T320"/>
    <mergeCell ref="S318:T318"/>
    <mergeCell ref="U318:V318"/>
    <mergeCell ref="U320:V320"/>
    <mergeCell ref="U322:V322"/>
    <mergeCell ref="U324:V324"/>
    <mergeCell ref="W318:X318"/>
    <mergeCell ref="C352:R352"/>
    <mergeCell ref="C353:D353"/>
    <mergeCell ref="E353:R353"/>
    <mergeCell ref="S353:T353"/>
    <mergeCell ref="U353:V353"/>
    <mergeCell ref="W353:X353"/>
    <mergeCell ref="C354:D354"/>
    <mergeCell ref="E354:R354"/>
    <mergeCell ref="S354:T354"/>
    <mergeCell ref="U354:V354"/>
    <mergeCell ref="W354:X354"/>
    <mergeCell ref="C355:D355"/>
    <mergeCell ref="E355:R355"/>
    <mergeCell ref="S355:T355"/>
    <mergeCell ref="C356:D356"/>
    <mergeCell ref="E356:R356"/>
    <mergeCell ref="S356:T356"/>
    <mergeCell ref="U356:V356"/>
    <mergeCell ref="W356:X356"/>
    <mergeCell ref="C357:D357"/>
    <mergeCell ref="E357:R357"/>
    <mergeCell ref="Y356:Z356"/>
    <mergeCell ref="AZ357:BA357"/>
    <mergeCell ref="AF358:AG358"/>
    <mergeCell ref="AH358:AI358"/>
    <mergeCell ref="AJ358:AK358"/>
    <mergeCell ref="AL358:AM358"/>
    <mergeCell ref="AC2:AC3"/>
    <mergeCell ref="AY2:AY3"/>
    <mergeCell ref="AN2:AN3"/>
    <mergeCell ref="AU324:AV324"/>
    <mergeCell ref="AD89:AE89"/>
    <mergeCell ref="AD93:AE93"/>
    <mergeCell ref="AD97:AE97"/>
    <mergeCell ref="AD101:AE101"/>
    <mergeCell ref="AD105:AE105"/>
    <mergeCell ref="AD185:AE185"/>
    <mergeCell ref="AD189:AE189"/>
    <mergeCell ref="AD193:AE193"/>
    <mergeCell ref="AD197:AE197"/>
    <mergeCell ref="AD227:AE227"/>
    <mergeCell ref="AD231:AE231"/>
    <mergeCell ref="AD235:AE235"/>
    <mergeCell ref="AD239:AE239"/>
    <mergeCell ref="AO354:AP354"/>
    <mergeCell ref="AQ354:AR354"/>
    <mergeCell ref="AS354:AT354"/>
    <mergeCell ref="AU354:AV354"/>
    <mergeCell ref="AW354:AX354"/>
    <mergeCell ref="AO355:AP355"/>
    <mergeCell ref="AQ355:AR355"/>
    <mergeCell ref="AS355:AT355"/>
    <mergeCell ref="AU355:AV355"/>
    <mergeCell ref="AS356:AT356"/>
    <mergeCell ref="AU356:AV356"/>
    <mergeCell ref="AW356:AX356"/>
    <mergeCell ref="AH355:AI355"/>
    <mergeCell ref="AJ355:AK355"/>
    <mergeCell ref="AL355:AM355"/>
    <mergeCell ref="AQ358:AR358"/>
    <mergeCell ref="AS358:AT358"/>
    <mergeCell ref="AU358:AV358"/>
    <mergeCell ref="AW358:AX358"/>
    <mergeCell ref="AZ353:BA353"/>
    <mergeCell ref="BB353:BC353"/>
    <mergeCell ref="BD353:BE353"/>
    <mergeCell ref="BF353:BG353"/>
    <mergeCell ref="BH353:BI353"/>
    <mergeCell ref="AZ354:BA354"/>
    <mergeCell ref="BB354:BC354"/>
    <mergeCell ref="BD354:BE354"/>
    <mergeCell ref="BF354:BG354"/>
    <mergeCell ref="BH354:BI354"/>
    <mergeCell ref="AZ355:BA355"/>
    <mergeCell ref="BB355:BC355"/>
    <mergeCell ref="BD355:BE355"/>
    <mergeCell ref="BF355:BG355"/>
    <mergeCell ref="BH355:BI355"/>
    <mergeCell ref="AZ356:BA356"/>
    <mergeCell ref="BB356:BC356"/>
    <mergeCell ref="BD356:BE356"/>
    <mergeCell ref="BF356:BG356"/>
    <mergeCell ref="BH356:BI356"/>
    <mergeCell ref="AO358:AP358"/>
    <mergeCell ref="AO357:AP357"/>
    <mergeCell ref="BD357:BE357"/>
    <mergeCell ref="BF357:BG357"/>
    <mergeCell ref="BH357:BI357"/>
    <mergeCell ref="AW353:AX353"/>
    <mergeCell ref="BK2:BT2"/>
    <mergeCell ref="AD8:AN8"/>
    <mergeCell ref="AD2:AM2"/>
    <mergeCell ref="AO2:AX2"/>
    <mergeCell ref="AO8:AY8"/>
    <mergeCell ref="BV8:CA8"/>
    <mergeCell ref="AZ358:BA358"/>
    <mergeCell ref="BB358:BC358"/>
    <mergeCell ref="BD358:BE358"/>
    <mergeCell ref="BF358:BG358"/>
    <mergeCell ref="BH358:BI358"/>
    <mergeCell ref="BK355:BL355"/>
    <mergeCell ref="BM355:BN355"/>
    <mergeCell ref="BO355:BP355"/>
    <mergeCell ref="BQ355:BR355"/>
    <mergeCell ref="BS355:BT355"/>
    <mergeCell ref="BK356:BL356"/>
    <mergeCell ref="BM356:BN356"/>
    <mergeCell ref="BO356:BP356"/>
    <mergeCell ref="BQ356:BR356"/>
    <mergeCell ref="BS356:BT356"/>
    <mergeCell ref="BK357:BL357"/>
    <mergeCell ref="BM357:BN357"/>
    <mergeCell ref="BO357:BP357"/>
    <mergeCell ref="BQ357:BR357"/>
    <mergeCell ref="BS357:BT357"/>
    <mergeCell ref="BK358:BL358"/>
    <mergeCell ref="AQ356:AR356"/>
  </mergeCells>
  <phoneticPr fontId="5" type="noConversion"/>
  <dataValidations disablePrompts="1" count="9">
    <dataValidation type="list" allowBlank="1" showInputMessage="1" showErrorMessage="1" sqref="E329:O330">
      <formula1>Fabrication</formula1>
    </dataValidation>
    <dataValidation type="list" allowBlank="1" showInputMessage="1" showErrorMessage="1" sqref="C307:D307 C308:C311">
      <formula1>Commodity</formula1>
    </dataValidation>
    <dataValidation type="list" allowBlank="1" showInputMessage="1" showErrorMessage="1" sqref="C63:C82 C86:C105 C109:C128 C132:C151 C155:C174 C178:C197 C201:C220 C224:C243 C247:C266 C270:C289">
      <formula1>Travel</formula1>
    </dataValidation>
    <dataValidation showDropDown="1" showInputMessage="1" showErrorMessage="1" sqref="D13"/>
    <dataValidation type="list" allowBlank="1" showInputMessage="1" showErrorMessage="1" sqref="E30:O33">
      <formula1>Student</formula1>
    </dataValidation>
    <dataValidation type="list" allowBlank="1" showInputMessage="1" showErrorMessage="1" sqref="E13:O17">
      <formula1>SeniorPersonnel1</formula1>
    </dataValidation>
    <dataValidation type="list" allowBlank="1" showInputMessage="1" showErrorMessage="1" sqref="E21:O27">
      <formula1>OtherPersonnel</formula1>
    </dataValidation>
    <dataValidation type="list" allowBlank="1" showInputMessage="1" showErrorMessage="1" sqref="C295:C300">
      <formula1>Contractual</formula1>
    </dataValidation>
    <dataValidation type="list" allowBlank="1" showInputMessage="1" showErrorMessage="1" sqref="I316:Q326">
      <formula1>Activity</formula1>
    </dataValidation>
  </dataValidations>
  <printOptions horizontalCentered="1"/>
  <pageMargins left="0.25" right="0.25" top="0.75" bottom="0.75" header="0.3" footer="0.3"/>
  <pageSetup scale="18" fitToHeight="2" orientation="landscape" r:id="rId1"/>
  <headerFooter alignWithMargins="0"/>
  <ignoredErrors>
    <ignoredError sqref="AC9" unlockedFormula="1"/>
    <ignoredError sqref="BV376:BZ376" formula="1"/>
  </ignoredError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x14:formula1>
            <xm:f>'List selections - DO NOT DELETE'!$A$138:$A$150</xm:f>
          </x14:formula1>
          <xm:sqref>D30:D33</xm:sqref>
        </x14:dataValidation>
        <x14:dataValidation type="list" allowBlank="1" showInputMessage="1">
          <x14:formula1>
            <xm:f>'List selections - DO NOT DELETE'!$A$159:$A$177</xm:f>
          </x14:formula1>
          <xm:sqref>P30:P33</xm:sqref>
        </x14:dataValidation>
        <x14:dataValidation type="list" allowBlank="1" showInputMessage="1" showErrorMessage="1">
          <x14:formula1>
            <xm:f>'List selections - DO NOT DELETE'!$A$126:$A$135</xm:f>
          </x14:formula1>
          <xm:sqref>C353:D357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EE683"/>
  <sheetViews>
    <sheetView zoomScale="76" zoomScaleNormal="76" workbookViewId="0">
      <pane xSplit="18" ySplit="10" topLeftCell="S643" activePane="bottomRight" state="frozen"/>
      <selection pane="topRight" activeCell="S1" sqref="S1"/>
      <selection pane="bottomLeft" activeCell="A11" sqref="A11"/>
      <selection pane="bottomRight" activeCell="U664" sqref="U664:V664"/>
    </sheetView>
  </sheetViews>
  <sheetFormatPr defaultColWidth="20.83203125" defaultRowHeight="17.100000000000001" customHeight="1"/>
  <cols>
    <col min="1" max="1" width="8.1640625" style="49" customWidth="1"/>
    <col min="2" max="2" width="2" style="49" customWidth="1"/>
    <col min="3" max="3" width="34" style="38" customWidth="1"/>
    <col min="4" max="4" width="35" style="38" customWidth="1"/>
    <col min="5" max="14" width="6.33203125" style="38" customWidth="1"/>
    <col min="15" max="15" width="17" style="38" customWidth="1"/>
    <col min="16" max="16" width="12.33203125" style="38" customWidth="1"/>
    <col min="17" max="17" width="11.33203125" style="38" customWidth="1"/>
    <col min="18" max="18" width="15" style="38" customWidth="1"/>
    <col min="19" max="19" width="8.33203125" style="268" customWidth="1"/>
    <col min="20" max="20" width="10.1640625" style="268" customWidth="1"/>
    <col min="21" max="21" width="8.33203125" style="70" customWidth="1"/>
    <col min="22" max="22" width="10.83203125" style="268" customWidth="1"/>
    <col min="23" max="23" width="8.33203125" style="70" customWidth="1"/>
    <col min="24" max="24" width="10.1640625" style="268" customWidth="1"/>
    <col min="25" max="25" width="8.33203125" style="70" customWidth="1"/>
    <col min="26" max="26" width="10.1640625" style="268" customWidth="1"/>
    <col min="27" max="27" width="8.33203125" style="70" customWidth="1"/>
    <col min="28" max="28" width="10.1640625" style="268" customWidth="1"/>
    <col min="29" max="29" width="14.6640625" style="70" bestFit="1" customWidth="1"/>
    <col min="30" max="30" width="8.33203125" style="268" customWidth="1"/>
    <col min="31" max="31" width="10.1640625" style="268" customWidth="1"/>
    <col min="32" max="32" width="8.33203125" style="70" customWidth="1"/>
    <col min="33" max="33" width="10.83203125" style="268" customWidth="1"/>
    <col min="34" max="34" width="8.33203125" style="70" customWidth="1"/>
    <col min="35" max="35" width="10.1640625" style="268" customWidth="1"/>
    <col min="36" max="36" width="8.33203125" style="70" customWidth="1"/>
    <col min="37" max="37" width="10.1640625" style="268" customWidth="1"/>
    <col min="38" max="38" width="8.33203125" style="70" customWidth="1"/>
    <col min="39" max="39" width="10.1640625" style="268" customWidth="1"/>
    <col min="40" max="40" width="14.6640625" style="70" bestFit="1" customWidth="1"/>
    <col min="41" max="41" width="8.33203125" style="268" customWidth="1"/>
    <col min="42" max="42" width="10.1640625" style="268" customWidth="1"/>
    <col min="43" max="43" width="8.33203125" style="70" customWidth="1"/>
    <col min="44" max="44" width="10.83203125" style="268" customWidth="1"/>
    <col min="45" max="45" width="8.33203125" style="70" customWidth="1"/>
    <col min="46" max="46" width="10.1640625" style="268" customWidth="1"/>
    <col min="47" max="47" width="8.33203125" style="70" customWidth="1"/>
    <col min="48" max="48" width="10.1640625" style="268" customWidth="1"/>
    <col min="49" max="49" width="8.33203125" style="70" customWidth="1"/>
    <col min="50" max="50" width="10.1640625" style="268" customWidth="1"/>
    <col min="51" max="51" width="14.6640625" style="70" bestFit="1" customWidth="1"/>
    <col min="52" max="52" width="8.33203125" style="268" customWidth="1"/>
    <col min="53" max="53" width="10.1640625" style="268" customWidth="1"/>
    <col min="54" max="54" width="8.33203125" style="70" customWidth="1"/>
    <col min="55" max="55" width="10.83203125" style="268" customWidth="1"/>
    <col min="56" max="56" width="8.33203125" style="70" customWidth="1"/>
    <col min="57" max="57" width="10.1640625" style="268" customWidth="1"/>
    <col min="58" max="58" width="8.33203125" style="70" customWidth="1"/>
    <col min="59" max="59" width="10.1640625" style="268" customWidth="1"/>
    <col min="60" max="60" width="8.33203125" style="70" customWidth="1"/>
    <col min="61" max="61" width="10.1640625" style="268" customWidth="1"/>
    <col min="62" max="62" width="14.6640625" style="70" bestFit="1" customWidth="1"/>
    <col min="63" max="63" width="8.33203125" style="268" customWidth="1"/>
    <col min="64" max="64" width="10.1640625" style="268" customWidth="1"/>
    <col min="65" max="65" width="8.33203125" style="70" customWidth="1"/>
    <col min="66" max="66" width="10.83203125" style="268" customWidth="1"/>
    <col min="67" max="67" width="8.33203125" style="70" customWidth="1"/>
    <col min="68" max="68" width="10.1640625" style="268" customWidth="1"/>
    <col min="69" max="69" width="8.33203125" style="70" customWidth="1"/>
    <col min="70" max="70" width="10.1640625" style="268" customWidth="1"/>
    <col min="71" max="71" width="8.33203125" style="70" customWidth="1"/>
    <col min="72" max="72" width="10.1640625" style="268" customWidth="1"/>
    <col min="73" max="73" width="14.6640625" style="70" bestFit="1" customWidth="1"/>
    <col min="74" max="74" width="8.33203125" style="268" customWidth="1"/>
    <col min="75" max="75" width="10.1640625" style="268" customWidth="1"/>
    <col min="76" max="76" width="8.33203125" style="70" customWidth="1"/>
    <col min="77" max="77" width="10.83203125" style="268" customWidth="1"/>
    <col min="78" max="78" width="8.33203125" style="70" customWidth="1"/>
    <col min="79" max="79" width="10.1640625" style="268" customWidth="1"/>
    <col min="80" max="80" width="8.33203125" style="70" customWidth="1"/>
    <col min="81" max="81" width="10.1640625" style="268" customWidth="1"/>
    <col min="82" max="82" width="8.33203125" style="70" customWidth="1"/>
    <col min="83" max="83" width="10.1640625" style="268" customWidth="1"/>
    <col min="84" max="84" width="14.6640625" style="70" bestFit="1" customWidth="1"/>
    <col min="85" max="85" width="8.33203125" style="268" customWidth="1"/>
    <col min="86" max="86" width="10.1640625" style="268" customWidth="1"/>
    <col min="87" max="87" width="8.33203125" style="70" customWidth="1"/>
    <col min="88" max="88" width="10.83203125" style="268" customWidth="1"/>
    <col min="89" max="89" width="8.33203125" style="70" customWidth="1"/>
    <col min="90" max="90" width="10.1640625" style="268" customWidth="1"/>
    <col min="91" max="91" width="8.33203125" style="70" customWidth="1"/>
    <col min="92" max="92" width="10.1640625" style="268" customWidth="1"/>
    <col min="93" max="93" width="8.33203125" style="70" customWidth="1"/>
    <col min="94" max="94" width="10.1640625" style="268" customWidth="1"/>
    <col min="95" max="95" width="14.6640625" style="70" bestFit="1" customWidth="1"/>
    <col min="96" max="96" width="8.33203125" style="268" customWidth="1"/>
    <col min="97" max="97" width="10.1640625" style="268" customWidth="1"/>
    <col min="98" max="98" width="8.33203125" style="70" customWidth="1"/>
    <col min="99" max="99" width="10.83203125" style="268" customWidth="1"/>
    <col min="100" max="100" width="8.33203125" style="70" customWidth="1"/>
    <col min="101" max="101" width="10.1640625" style="268" customWidth="1"/>
    <col min="102" max="102" width="8.33203125" style="70" customWidth="1"/>
    <col min="103" max="103" width="10.1640625" style="268" customWidth="1"/>
    <col min="104" max="104" width="8.33203125" style="70" customWidth="1"/>
    <col min="105" max="105" width="10.1640625" style="268" customWidth="1"/>
    <col min="106" max="106" width="14.6640625" style="70" bestFit="1" customWidth="1"/>
    <col min="107" max="107" width="8.33203125" style="268" customWidth="1"/>
    <col min="108" max="108" width="10.1640625" style="268" customWidth="1"/>
    <col min="109" max="109" width="8.33203125" style="70" customWidth="1"/>
    <col min="110" max="110" width="10.83203125" style="268" customWidth="1"/>
    <col min="111" max="111" width="8.33203125" style="70" customWidth="1"/>
    <col min="112" max="112" width="10.1640625" style="268" customWidth="1"/>
    <col min="113" max="113" width="8.33203125" style="70" customWidth="1"/>
    <col min="114" max="114" width="10.1640625" style="268" customWidth="1"/>
    <col min="115" max="115" width="8.33203125" style="70" customWidth="1"/>
    <col min="116" max="116" width="10.1640625" style="268" customWidth="1"/>
    <col min="117" max="117" width="14.6640625" style="70" bestFit="1" customWidth="1"/>
    <col min="118" max="118" width="8.33203125" style="268" customWidth="1"/>
    <col min="119" max="119" width="10.1640625" style="268" customWidth="1"/>
    <col min="120" max="120" width="8.33203125" style="70" customWidth="1"/>
    <col min="121" max="121" width="10.83203125" style="268" customWidth="1"/>
    <col min="122" max="122" width="8.33203125" style="70" customWidth="1"/>
    <col min="123" max="123" width="10.1640625" style="268" customWidth="1"/>
    <col min="124" max="124" width="8.33203125" style="70" customWidth="1"/>
    <col min="125" max="125" width="10.1640625" style="268" customWidth="1"/>
    <col min="126" max="126" width="8.33203125" style="70" customWidth="1"/>
    <col min="127" max="127" width="10.1640625" style="268" customWidth="1"/>
    <col min="128" max="128" width="14.6640625" style="70" bestFit="1" customWidth="1"/>
    <col min="129" max="133" width="12.1640625" style="30" customWidth="1"/>
    <col min="134" max="134" width="12.1640625" style="50" customWidth="1"/>
    <col min="135" max="135" width="4.33203125" style="30" customWidth="1"/>
    <col min="136" max="16384" width="20.83203125" style="38"/>
  </cols>
  <sheetData>
    <row r="1" spans="1:134" s="51" customFormat="1" ht="17.25" customHeight="1">
      <c r="A1" s="78"/>
      <c r="B1" s="78"/>
      <c r="C1" s="82" t="s">
        <v>177</v>
      </c>
      <c r="D1" s="642"/>
      <c r="E1" s="642"/>
      <c r="F1" s="642"/>
      <c r="G1" s="642"/>
      <c r="H1" s="642"/>
      <c r="I1" s="642"/>
      <c r="J1" s="642"/>
      <c r="K1" s="642"/>
      <c r="L1" s="642"/>
      <c r="M1" s="642"/>
      <c r="N1" s="642"/>
      <c r="O1" s="642"/>
      <c r="P1" s="642"/>
      <c r="Q1" s="642"/>
      <c r="R1" s="642"/>
      <c r="S1" s="520"/>
      <c r="T1" s="520"/>
      <c r="U1" s="520"/>
      <c r="V1" s="520"/>
      <c r="W1" s="520"/>
      <c r="X1" s="520"/>
      <c r="Y1" s="520"/>
      <c r="Z1" s="520"/>
      <c r="AA1" s="520"/>
      <c r="AB1" s="520"/>
      <c r="AC1" s="520"/>
      <c r="AD1" s="46"/>
      <c r="AE1" s="46"/>
      <c r="AF1" s="46"/>
      <c r="AG1" s="46"/>
      <c r="AH1" s="46"/>
      <c r="AI1" s="46"/>
      <c r="AJ1" s="46"/>
      <c r="AK1" s="46"/>
      <c r="AL1" s="9"/>
      <c r="AM1" s="9"/>
      <c r="AN1" s="54"/>
      <c r="AO1" s="46"/>
      <c r="AP1" s="46"/>
      <c r="AQ1" s="46"/>
      <c r="AR1" s="46"/>
      <c r="AS1" s="46"/>
      <c r="AT1" s="46"/>
      <c r="AU1" s="46"/>
      <c r="AV1" s="46"/>
      <c r="AW1" s="9"/>
      <c r="AX1" s="9"/>
      <c r="AY1" s="54"/>
      <c r="AZ1" s="46"/>
      <c r="BA1" s="46"/>
      <c r="BB1" s="46"/>
      <c r="BC1" s="46"/>
      <c r="BD1" s="46"/>
      <c r="BE1" s="46"/>
      <c r="BF1" s="46"/>
      <c r="BG1" s="46"/>
      <c r="BH1" s="9"/>
      <c r="BI1" s="9"/>
      <c r="BJ1" s="54"/>
      <c r="BK1" s="46"/>
      <c r="BL1" s="46"/>
      <c r="BM1" s="46"/>
      <c r="BN1" s="46"/>
      <c r="BO1" s="46"/>
      <c r="BP1" s="46"/>
      <c r="BQ1" s="46"/>
      <c r="BR1" s="46"/>
      <c r="BS1" s="9"/>
      <c r="BT1" s="9"/>
      <c r="BU1" s="54"/>
      <c r="BV1" s="46"/>
      <c r="BW1" s="46"/>
      <c r="BX1" s="46"/>
      <c r="BY1" s="46"/>
      <c r="BZ1" s="46"/>
      <c r="CA1" s="46"/>
      <c r="CB1" s="46"/>
      <c r="CC1" s="46"/>
      <c r="CD1" s="9"/>
      <c r="CE1" s="9"/>
      <c r="CF1" s="54"/>
      <c r="CG1" s="46"/>
      <c r="CH1" s="46"/>
      <c r="CI1" s="46"/>
      <c r="CJ1" s="46"/>
      <c r="CK1" s="46"/>
      <c r="CL1" s="46"/>
      <c r="CM1" s="46"/>
      <c r="CN1" s="46"/>
      <c r="CO1" s="9"/>
      <c r="CP1" s="9"/>
      <c r="CQ1" s="54"/>
      <c r="CR1" s="46"/>
      <c r="CS1" s="46"/>
      <c r="CT1" s="46"/>
      <c r="CU1" s="46"/>
      <c r="CV1" s="46"/>
      <c r="CW1" s="46"/>
      <c r="CX1" s="46"/>
      <c r="CY1" s="46"/>
      <c r="CZ1" s="9"/>
      <c r="DA1" s="9"/>
      <c r="DB1" s="54"/>
      <c r="DC1" s="46"/>
      <c r="DD1" s="46"/>
      <c r="DE1" s="46"/>
      <c r="DF1" s="46"/>
      <c r="DG1" s="46"/>
      <c r="DH1" s="46"/>
      <c r="DI1" s="46"/>
      <c r="DJ1" s="46"/>
      <c r="DK1" s="9"/>
      <c r="DL1" s="9"/>
      <c r="DM1" s="54"/>
      <c r="DN1" s="46"/>
      <c r="DO1" s="46"/>
      <c r="DP1" s="46"/>
      <c r="DQ1" s="46"/>
      <c r="DR1" s="46"/>
      <c r="DS1" s="46"/>
      <c r="DT1" s="46"/>
      <c r="DU1" s="46"/>
      <c r="DV1" s="9"/>
      <c r="DW1" s="9"/>
      <c r="DX1" s="95"/>
    </row>
    <row r="2" spans="1:134" s="51" customFormat="1" ht="17.25" customHeight="1">
      <c r="A2" s="510"/>
      <c r="B2" s="510"/>
      <c r="C2" s="507" t="s">
        <v>181</v>
      </c>
      <c r="D2" s="507"/>
      <c r="E2" s="655" t="s">
        <v>398</v>
      </c>
      <c r="F2" s="655"/>
      <c r="G2" s="655"/>
      <c r="H2" s="655"/>
      <c r="I2" s="655"/>
      <c r="J2" s="655"/>
      <c r="K2" s="655"/>
      <c r="L2" s="655"/>
      <c r="M2" s="655"/>
      <c r="N2" s="655"/>
      <c r="O2" s="655"/>
      <c r="P2" s="655"/>
      <c r="Q2" s="992">
        <f>AC652+AN652+AY652+BJ652+BU652</f>
        <v>0</v>
      </c>
      <c r="R2" s="992"/>
      <c r="S2" s="873" t="str">
        <f>S8</f>
        <v xml:space="preserve">Dept #1 Request Budget </v>
      </c>
      <c r="T2" s="873"/>
      <c r="U2" s="873"/>
      <c r="V2" s="873"/>
      <c r="W2" s="873"/>
      <c r="X2" s="873"/>
      <c r="Y2" s="873"/>
      <c r="Z2" s="873"/>
      <c r="AA2" s="873"/>
      <c r="AB2" s="873"/>
      <c r="AC2" s="892">
        <f>AC652</f>
        <v>0</v>
      </c>
      <c r="AD2" s="873" t="str">
        <f>AD8</f>
        <v>Dept #2 Request Budget</v>
      </c>
      <c r="AE2" s="873"/>
      <c r="AF2" s="873"/>
      <c r="AG2" s="873"/>
      <c r="AH2" s="873"/>
      <c r="AI2" s="873"/>
      <c r="AJ2" s="873"/>
      <c r="AK2" s="873"/>
      <c r="AL2" s="873"/>
      <c r="AM2" s="873"/>
      <c r="AN2" s="892">
        <f>AN652</f>
        <v>0</v>
      </c>
      <c r="AO2" s="873" t="str">
        <f>AO8</f>
        <v>Dept #3 Request Budget</v>
      </c>
      <c r="AP2" s="873"/>
      <c r="AQ2" s="873"/>
      <c r="AR2" s="873"/>
      <c r="AS2" s="873"/>
      <c r="AT2" s="873"/>
      <c r="AU2" s="873"/>
      <c r="AV2" s="873"/>
      <c r="AW2" s="873"/>
      <c r="AX2" s="873"/>
      <c r="AY2" s="892">
        <f>AY652</f>
        <v>0</v>
      </c>
      <c r="AZ2" s="873" t="str">
        <f>AZ8</f>
        <v>Dept #4 Request Budget</v>
      </c>
      <c r="BA2" s="873"/>
      <c r="BB2" s="873"/>
      <c r="BC2" s="873"/>
      <c r="BD2" s="873"/>
      <c r="BE2" s="873"/>
      <c r="BF2" s="873"/>
      <c r="BG2" s="873"/>
      <c r="BH2" s="873"/>
      <c r="BI2" s="873"/>
      <c r="BJ2" s="997"/>
      <c r="BK2" s="873" t="str">
        <f>BK8</f>
        <v>Dept #5 Request Budget</v>
      </c>
      <c r="BL2" s="873"/>
      <c r="BM2" s="873"/>
      <c r="BN2" s="873"/>
      <c r="BO2" s="873"/>
      <c r="BP2" s="873"/>
      <c r="BQ2" s="873"/>
      <c r="BR2" s="873"/>
      <c r="BS2" s="873"/>
      <c r="BT2" s="873"/>
      <c r="BU2" s="892">
        <f>BU652</f>
        <v>0</v>
      </c>
      <c r="BV2" s="873" t="str">
        <f>BV8</f>
        <v>Dept #1 Match Budget</v>
      </c>
      <c r="BW2" s="873"/>
      <c r="BX2" s="873"/>
      <c r="BY2" s="873"/>
      <c r="BZ2" s="873"/>
      <c r="CA2" s="873"/>
      <c r="CB2" s="873"/>
      <c r="CC2" s="873"/>
      <c r="CD2" s="873"/>
      <c r="CE2" s="873"/>
      <c r="CF2" s="892">
        <f>CF652</f>
        <v>0</v>
      </c>
      <c r="CG2" s="873" t="str">
        <f>CG8</f>
        <v>Dept #2 Match Budget</v>
      </c>
      <c r="CH2" s="873"/>
      <c r="CI2" s="873"/>
      <c r="CJ2" s="873"/>
      <c r="CK2" s="873"/>
      <c r="CL2" s="873"/>
      <c r="CM2" s="873"/>
      <c r="CN2" s="873"/>
      <c r="CO2" s="873"/>
      <c r="CP2" s="873"/>
      <c r="CQ2" s="892">
        <f>CQ652</f>
        <v>0</v>
      </c>
      <c r="CR2" s="873" t="str">
        <f>CR8</f>
        <v>Dept #3 Match Budget</v>
      </c>
      <c r="CS2" s="873"/>
      <c r="CT2" s="873"/>
      <c r="CU2" s="873"/>
      <c r="CV2" s="873"/>
      <c r="CW2" s="873"/>
      <c r="CX2" s="873"/>
      <c r="CY2" s="873"/>
      <c r="CZ2" s="873"/>
      <c r="DA2" s="873"/>
      <c r="DB2" s="892">
        <f>DB652</f>
        <v>0</v>
      </c>
      <c r="DC2" s="873" t="str">
        <f>DC8</f>
        <v>Dept #4 Match Budget</v>
      </c>
      <c r="DD2" s="873"/>
      <c r="DE2" s="873"/>
      <c r="DF2" s="873"/>
      <c r="DG2" s="873"/>
      <c r="DH2" s="873"/>
      <c r="DI2" s="873"/>
      <c r="DJ2" s="873"/>
      <c r="DK2" s="873"/>
      <c r="DL2" s="873"/>
      <c r="DM2" s="892">
        <f>DM652</f>
        <v>0</v>
      </c>
      <c r="DN2" s="873" t="str">
        <f>DN8</f>
        <v>Dept #5 Match Budget</v>
      </c>
      <c r="DO2" s="873"/>
      <c r="DP2" s="873"/>
      <c r="DQ2" s="873"/>
      <c r="DR2" s="873"/>
      <c r="DS2" s="873"/>
      <c r="DT2" s="873"/>
      <c r="DU2" s="873"/>
      <c r="DV2" s="873"/>
      <c r="DW2" s="873"/>
      <c r="DX2" s="894">
        <f>DX652</f>
        <v>0</v>
      </c>
    </row>
    <row r="3" spans="1:134" s="51" customFormat="1" ht="17.25" customHeight="1" thickBot="1">
      <c r="A3" s="510"/>
      <c r="B3" s="510"/>
      <c r="C3" s="511" t="s">
        <v>179</v>
      </c>
      <c r="D3" s="508"/>
      <c r="E3" s="655" t="s">
        <v>399</v>
      </c>
      <c r="F3" s="655"/>
      <c r="G3" s="655"/>
      <c r="H3" s="655"/>
      <c r="I3" s="655"/>
      <c r="J3" s="655"/>
      <c r="K3" s="655"/>
      <c r="L3" s="655"/>
      <c r="M3" s="655"/>
      <c r="N3" s="655"/>
      <c r="O3" s="655"/>
      <c r="P3" s="655"/>
      <c r="Q3" s="993">
        <f>CF652+CQ652+DB652+DM652+DX652</f>
        <v>0</v>
      </c>
      <c r="R3" s="993"/>
      <c r="S3" s="523"/>
      <c r="T3" s="523"/>
      <c r="U3" s="523"/>
      <c r="V3" s="523"/>
      <c r="W3" s="523"/>
      <c r="X3" s="523"/>
      <c r="Y3" s="523"/>
      <c r="Z3" s="523"/>
      <c r="AA3" s="523"/>
      <c r="AB3" s="523"/>
      <c r="AC3" s="893"/>
      <c r="AD3" s="523"/>
      <c r="AE3" s="523"/>
      <c r="AF3" s="523"/>
      <c r="AG3" s="523"/>
      <c r="AH3" s="523"/>
      <c r="AI3" s="523"/>
      <c r="AJ3" s="523"/>
      <c r="AK3" s="523"/>
      <c r="AL3" s="523"/>
      <c r="AM3" s="523"/>
      <c r="AN3" s="893"/>
      <c r="AO3" s="523"/>
      <c r="AP3" s="523"/>
      <c r="AQ3" s="523"/>
      <c r="AR3" s="523"/>
      <c r="AS3" s="523"/>
      <c r="AT3" s="523"/>
      <c r="AU3" s="523"/>
      <c r="AV3" s="523"/>
      <c r="AW3" s="523"/>
      <c r="AX3" s="523"/>
      <c r="AY3" s="893"/>
      <c r="AZ3" s="523"/>
      <c r="BA3" s="523"/>
      <c r="BB3" s="523"/>
      <c r="BC3" s="523"/>
      <c r="BD3" s="523"/>
      <c r="BE3" s="523"/>
      <c r="BF3" s="523"/>
      <c r="BG3" s="523"/>
      <c r="BH3" s="523"/>
      <c r="BI3" s="523"/>
      <c r="BJ3" s="997"/>
      <c r="BK3" s="523"/>
      <c r="BL3" s="523"/>
      <c r="BM3" s="523"/>
      <c r="BN3" s="523"/>
      <c r="BO3" s="523"/>
      <c r="BP3" s="523"/>
      <c r="BQ3" s="523"/>
      <c r="BR3" s="523"/>
      <c r="BS3" s="523"/>
      <c r="BT3" s="523"/>
      <c r="BU3" s="893"/>
      <c r="BV3" s="523"/>
      <c r="BW3" s="523"/>
      <c r="BX3" s="523"/>
      <c r="BY3" s="523"/>
      <c r="BZ3" s="523"/>
      <c r="CA3" s="523"/>
      <c r="CB3" s="523"/>
      <c r="CC3" s="523"/>
      <c r="CD3" s="523"/>
      <c r="CE3" s="523"/>
      <c r="CF3" s="893"/>
      <c r="CG3" s="523"/>
      <c r="CH3" s="523"/>
      <c r="CI3" s="523"/>
      <c r="CJ3" s="523"/>
      <c r="CK3" s="523"/>
      <c r="CL3" s="523"/>
      <c r="CM3" s="523"/>
      <c r="CN3" s="523"/>
      <c r="CO3" s="523"/>
      <c r="CP3" s="523"/>
      <c r="CQ3" s="893"/>
      <c r="CR3" s="523"/>
      <c r="CS3" s="523"/>
      <c r="CT3" s="523"/>
      <c r="CU3" s="523"/>
      <c r="CV3" s="523"/>
      <c r="CW3" s="523"/>
      <c r="CX3" s="523"/>
      <c r="CY3" s="523"/>
      <c r="CZ3" s="523"/>
      <c r="DA3" s="523"/>
      <c r="DB3" s="893"/>
      <c r="DC3" s="523"/>
      <c r="DD3" s="523"/>
      <c r="DE3" s="523"/>
      <c r="DF3" s="523"/>
      <c r="DG3" s="523"/>
      <c r="DH3" s="523"/>
      <c r="DI3" s="523"/>
      <c r="DJ3" s="523"/>
      <c r="DK3" s="523"/>
      <c r="DL3" s="523"/>
      <c r="DM3" s="893"/>
      <c r="DN3" s="523"/>
      <c r="DO3" s="523"/>
      <c r="DP3" s="523"/>
      <c r="DQ3" s="523"/>
      <c r="DR3" s="523"/>
      <c r="DS3" s="523"/>
      <c r="DT3" s="523"/>
      <c r="DU3" s="523"/>
      <c r="DV3" s="523"/>
      <c r="DW3" s="523"/>
      <c r="DX3" s="895"/>
    </row>
    <row r="4" spans="1:134" s="51" customFormat="1" ht="17.25" customHeight="1" thickTop="1">
      <c r="A4" s="78"/>
      <c r="B4" s="78"/>
      <c r="C4" s="99" t="s">
        <v>180</v>
      </c>
      <c r="D4" s="238"/>
      <c r="E4" s="995" t="s">
        <v>400</v>
      </c>
      <c r="F4" s="995"/>
      <c r="G4" s="995"/>
      <c r="H4" s="995"/>
      <c r="I4" s="995"/>
      <c r="J4" s="995"/>
      <c r="K4" s="995"/>
      <c r="L4" s="995"/>
      <c r="M4" s="995"/>
      <c r="N4" s="995"/>
      <c r="O4" s="995"/>
      <c r="P4" s="995"/>
      <c r="Q4" s="992">
        <f>ED652</f>
        <v>0</v>
      </c>
      <c r="R4" s="992"/>
      <c r="T4" s="498"/>
    </row>
    <row r="5" spans="1:134" s="51" customFormat="1" ht="17.25" customHeight="1">
      <c r="A5" s="78"/>
      <c r="B5" s="78"/>
      <c r="C5" s="51" t="s">
        <v>80</v>
      </c>
      <c r="D5" s="506"/>
      <c r="E5" s="996" t="s">
        <v>397</v>
      </c>
      <c r="F5" s="996"/>
      <c r="G5" s="996"/>
      <c r="H5" s="996"/>
      <c r="I5" s="996"/>
      <c r="J5" s="996"/>
      <c r="K5" s="996"/>
      <c r="L5" s="996"/>
      <c r="M5" s="996"/>
      <c r="N5" s="996"/>
      <c r="O5" s="996"/>
      <c r="P5" s="996"/>
      <c r="Q5" s="994" t="e">
        <f>Q3/Q2</f>
        <v>#DIV/0!</v>
      </c>
      <c r="R5" s="994"/>
    </row>
    <row r="6" spans="1:134" s="51" customFormat="1" ht="17.25" customHeight="1">
      <c r="A6" s="78"/>
      <c r="B6" s="78"/>
      <c r="C6" s="500" t="s">
        <v>176</v>
      </c>
      <c r="D6" s="505"/>
      <c r="E6" s="105"/>
      <c r="F6" s="105"/>
      <c r="G6" s="105"/>
      <c r="H6" s="105"/>
      <c r="I6" s="105"/>
      <c r="J6" s="105"/>
      <c r="K6" s="105"/>
      <c r="L6" s="105"/>
      <c r="M6" s="105"/>
      <c r="N6" s="105"/>
      <c r="O6" s="79"/>
      <c r="P6" s="79"/>
      <c r="Q6" s="79"/>
      <c r="S6" s="671" t="s">
        <v>7</v>
      </c>
      <c r="T6" s="671"/>
      <c r="U6" s="671" t="s">
        <v>8</v>
      </c>
      <c r="V6" s="671"/>
      <c r="W6" s="671" t="s">
        <v>370</v>
      </c>
      <c r="X6" s="671"/>
      <c r="Y6" s="671" t="s">
        <v>374</v>
      </c>
      <c r="Z6" s="671"/>
      <c r="AA6" s="671" t="s">
        <v>375</v>
      </c>
      <c r="AB6" s="671"/>
      <c r="AC6" s="78" t="s">
        <v>421</v>
      </c>
      <c r="AD6" s="671" t="s">
        <v>7</v>
      </c>
      <c r="AE6" s="671"/>
      <c r="AF6" s="671" t="s">
        <v>8</v>
      </c>
      <c r="AG6" s="671"/>
      <c r="AH6" s="671" t="s">
        <v>370</v>
      </c>
      <c r="AI6" s="671"/>
      <c r="AJ6" s="671" t="s">
        <v>374</v>
      </c>
      <c r="AK6" s="671"/>
      <c r="AL6" s="671" t="s">
        <v>375</v>
      </c>
      <c r="AM6" s="671"/>
      <c r="AN6" s="78" t="s">
        <v>421</v>
      </c>
      <c r="AO6" s="671" t="s">
        <v>7</v>
      </c>
      <c r="AP6" s="671"/>
      <c r="AQ6" s="671" t="s">
        <v>8</v>
      </c>
      <c r="AR6" s="671"/>
      <c r="AS6" s="671" t="s">
        <v>370</v>
      </c>
      <c r="AT6" s="671"/>
      <c r="AU6" s="671" t="s">
        <v>374</v>
      </c>
      <c r="AV6" s="671"/>
      <c r="AW6" s="671" t="s">
        <v>375</v>
      </c>
      <c r="AX6" s="671"/>
      <c r="AY6" s="78" t="s">
        <v>421</v>
      </c>
      <c r="AZ6" s="671" t="s">
        <v>7</v>
      </c>
      <c r="BA6" s="671"/>
      <c r="BB6" s="671" t="s">
        <v>8</v>
      </c>
      <c r="BC6" s="671"/>
      <c r="BD6" s="671" t="s">
        <v>370</v>
      </c>
      <c r="BE6" s="671"/>
      <c r="BF6" s="671" t="s">
        <v>374</v>
      </c>
      <c r="BG6" s="671"/>
      <c r="BH6" s="671" t="s">
        <v>375</v>
      </c>
      <c r="BI6" s="671"/>
      <c r="BJ6" s="78" t="s">
        <v>421</v>
      </c>
      <c r="BK6" s="671" t="s">
        <v>7</v>
      </c>
      <c r="BL6" s="671"/>
      <c r="BM6" s="671" t="s">
        <v>8</v>
      </c>
      <c r="BN6" s="671"/>
      <c r="BO6" s="671" t="s">
        <v>370</v>
      </c>
      <c r="BP6" s="671"/>
      <c r="BQ6" s="671" t="s">
        <v>374</v>
      </c>
      <c r="BR6" s="671"/>
      <c r="BS6" s="671" t="s">
        <v>375</v>
      </c>
      <c r="BT6" s="671"/>
      <c r="BU6" s="78" t="s">
        <v>421</v>
      </c>
      <c r="BV6" s="671" t="s">
        <v>7</v>
      </c>
      <c r="BW6" s="671"/>
      <c r="BX6" s="671" t="s">
        <v>8</v>
      </c>
      <c r="BY6" s="671"/>
      <c r="BZ6" s="671" t="s">
        <v>370</v>
      </c>
      <c r="CA6" s="671"/>
      <c r="CB6" s="671" t="s">
        <v>374</v>
      </c>
      <c r="CC6" s="671"/>
      <c r="CD6" s="671" t="s">
        <v>375</v>
      </c>
      <c r="CE6" s="671"/>
      <c r="CF6" s="78" t="s">
        <v>421</v>
      </c>
      <c r="CG6" s="671" t="s">
        <v>7</v>
      </c>
      <c r="CH6" s="671"/>
      <c r="CI6" s="671" t="s">
        <v>8</v>
      </c>
      <c r="CJ6" s="671"/>
      <c r="CK6" s="671" t="s">
        <v>370</v>
      </c>
      <c r="CL6" s="671"/>
      <c r="CM6" s="671" t="s">
        <v>374</v>
      </c>
      <c r="CN6" s="671"/>
      <c r="CO6" s="671" t="s">
        <v>375</v>
      </c>
      <c r="CP6" s="671"/>
      <c r="CQ6" s="78" t="s">
        <v>421</v>
      </c>
      <c r="CR6" s="671" t="s">
        <v>7</v>
      </c>
      <c r="CS6" s="671"/>
      <c r="CT6" s="671" t="s">
        <v>8</v>
      </c>
      <c r="CU6" s="671"/>
      <c r="CV6" s="671" t="s">
        <v>370</v>
      </c>
      <c r="CW6" s="671"/>
      <c r="CX6" s="671" t="s">
        <v>374</v>
      </c>
      <c r="CY6" s="671"/>
      <c r="CZ6" s="671" t="s">
        <v>375</v>
      </c>
      <c r="DA6" s="671"/>
      <c r="DB6" s="78" t="s">
        <v>421</v>
      </c>
      <c r="DC6" s="671" t="s">
        <v>7</v>
      </c>
      <c r="DD6" s="671"/>
      <c r="DE6" s="671" t="s">
        <v>8</v>
      </c>
      <c r="DF6" s="671"/>
      <c r="DG6" s="671" t="s">
        <v>370</v>
      </c>
      <c r="DH6" s="671"/>
      <c r="DI6" s="671" t="s">
        <v>374</v>
      </c>
      <c r="DJ6" s="671"/>
      <c r="DK6" s="671" t="s">
        <v>375</v>
      </c>
      <c r="DL6" s="671"/>
      <c r="DM6" s="78" t="s">
        <v>421</v>
      </c>
      <c r="DN6" s="671" t="s">
        <v>7</v>
      </c>
      <c r="DO6" s="671"/>
      <c r="DP6" s="671" t="s">
        <v>8</v>
      </c>
      <c r="DQ6" s="671"/>
      <c r="DR6" s="671" t="s">
        <v>370</v>
      </c>
      <c r="DS6" s="671"/>
      <c r="DT6" s="671" t="s">
        <v>374</v>
      </c>
      <c r="DU6" s="671"/>
      <c r="DV6" s="671" t="s">
        <v>375</v>
      </c>
      <c r="DW6" s="671"/>
      <c r="DX6" s="78" t="s">
        <v>421</v>
      </c>
    </row>
    <row r="7" spans="1:134" s="51" customFormat="1" ht="17.25" customHeight="1">
      <c r="A7" s="78"/>
      <c r="B7" s="78"/>
      <c r="C7" s="99"/>
      <c r="D7" s="99"/>
      <c r="E7" s="485"/>
      <c r="F7" s="485"/>
      <c r="G7" s="485"/>
      <c r="H7" s="485"/>
      <c r="I7" s="485"/>
      <c r="J7" s="238"/>
      <c r="K7" s="238"/>
      <c r="L7" s="238"/>
      <c r="M7" s="238"/>
      <c r="N7" s="238"/>
      <c r="O7" s="99"/>
      <c r="P7" s="99"/>
      <c r="Q7" s="99"/>
      <c r="R7" s="79"/>
      <c r="S7" s="638">
        <v>41090</v>
      </c>
      <c r="T7" s="638"/>
      <c r="U7" s="638">
        <v>41455</v>
      </c>
      <c r="V7" s="638"/>
      <c r="W7" s="638">
        <v>41820</v>
      </c>
      <c r="X7" s="638"/>
      <c r="Y7" s="638">
        <v>42185</v>
      </c>
      <c r="Z7" s="638"/>
      <c r="AA7" s="638">
        <v>42551</v>
      </c>
      <c r="AB7" s="638"/>
      <c r="AC7" s="246">
        <f>D4</f>
        <v>0</v>
      </c>
      <c r="AD7" s="638">
        <v>41090</v>
      </c>
      <c r="AE7" s="638"/>
      <c r="AF7" s="638">
        <v>41455</v>
      </c>
      <c r="AG7" s="638"/>
      <c r="AH7" s="638">
        <v>41820</v>
      </c>
      <c r="AI7" s="638"/>
      <c r="AJ7" s="638">
        <v>42185</v>
      </c>
      <c r="AK7" s="638"/>
      <c r="AL7" s="638">
        <v>42551</v>
      </c>
      <c r="AM7" s="638"/>
      <c r="AN7" s="246">
        <f>D4</f>
        <v>0</v>
      </c>
      <c r="AO7" s="638">
        <v>41090</v>
      </c>
      <c r="AP7" s="638"/>
      <c r="AQ7" s="638">
        <v>41455</v>
      </c>
      <c r="AR7" s="638"/>
      <c r="AS7" s="638">
        <v>41820</v>
      </c>
      <c r="AT7" s="638"/>
      <c r="AU7" s="638">
        <v>42185</v>
      </c>
      <c r="AV7" s="638"/>
      <c r="AW7" s="638">
        <v>42551</v>
      </c>
      <c r="AX7" s="638"/>
      <c r="AY7" s="246">
        <f>D4</f>
        <v>0</v>
      </c>
      <c r="AZ7" s="638">
        <v>41090</v>
      </c>
      <c r="BA7" s="638"/>
      <c r="BB7" s="638">
        <v>41455</v>
      </c>
      <c r="BC7" s="638"/>
      <c r="BD7" s="638">
        <v>41820</v>
      </c>
      <c r="BE7" s="638"/>
      <c r="BF7" s="638">
        <v>42185</v>
      </c>
      <c r="BG7" s="638"/>
      <c r="BH7" s="638">
        <v>42551</v>
      </c>
      <c r="BI7" s="638"/>
      <c r="BJ7" s="246">
        <f>D4</f>
        <v>0</v>
      </c>
      <c r="BK7" s="638">
        <v>41090</v>
      </c>
      <c r="BL7" s="638"/>
      <c r="BM7" s="638">
        <v>41455</v>
      </c>
      <c r="BN7" s="638"/>
      <c r="BO7" s="638">
        <v>41820</v>
      </c>
      <c r="BP7" s="638"/>
      <c r="BQ7" s="638">
        <v>42185</v>
      </c>
      <c r="BR7" s="638"/>
      <c r="BS7" s="638">
        <v>42551</v>
      </c>
      <c r="BT7" s="638"/>
      <c r="BU7" s="246">
        <f>D4</f>
        <v>0</v>
      </c>
      <c r="BV7" s="638">
        <v>41090</v>
      </c>
      <c r="BW7" s="638"/>
      <c r="BX7" s="638">
        <v>41455</v>
      </c>
      <c r="BY7" s="638"/>
      <c r="BZ7" s="638">
        <v>41820</v>
      </c>
      <c r="CA7" s="638"/>
      <c r="CB7" s="638">
        <v>42185</v>
      </c>
      <c r="CC7" s="638"/>
      <c r="CD7" s="638">
        <v>42551</v>
      </c>
      <c r="CE7" s="638"/>
      <c r="CF7" s="246">
        <f>D4</f>
        <v>0</v>
      </c>
      <c r="CG7" s="638">
        <v>41090</v>
      </c>
      <c r="CH7" s="638"/>
      <c r="CI7" s="638">
        <v>41455</v>
      </c>
      <c r="CJ7" s="638"/>
      <c r="CK7" s="638">
        <v>41820</v>
      </c>
      <c r="CL7" s="638"/>
      <c r="CM7" s="638">
        <v>42185</v>
      </c>
      <c r="CN7" s="638"/>
      <c r="CO7" s="638">
        <v>42551</v>
      </c>
      <c r="CP7" s="638"/>
      <c r="CQ7" s="246">
        <f>D4</f>
        <v>0</v>
      </c>
      <c r="CR7" s="638">
        <v>41090</v>
      </c>
      <c r="CS7" s="638"/>
      <c r="CT7" s="638">
        <v>41455</v>
      </c>
      <c r="CU7" s="638"/>
      <c r="CV7" s="638">
        <v>41820</v>
      </c>
      <c r="CW7" s="638"/>
      <c r="CX7" s="638">
        <v>42185</v>
      </c>
      <c r="CY7" s="638"/>
      <c r="CZ7" s="638">
        <v>42551</v>
      </c>
      <c r="DA7" s="638"/>
      <c r="DB7" s="246">
        <f>D4</f>
        <v>0</v>
      </c>
      <c r="DC7" s="638">
        <v>41090</v>
      </c>
      <c r="DD7" s="638"/>
      <c r="DE7" s="638">
        <v>41455</v>
      </c>
      <c r="DF7" s="638"/>
      <c r="DG7" s="638">
        <v>41820</v>
      </c>
      <c r="DH7" s="638"/>
      <c r="DI7" s="638">
        <v>42185</v>
      </c>
      <c r="DJ7" s="638"/>
      <c r="DK7" s="638">
        <v>42551</v>
      </c>
      <c r="DL7" s="638"/>
      <c r="DM7" s="246">
        <f>D4</f>
        <v>0</v>
      </c>
      <c r="DN7" s="638">
        <v>41090</v>
      </c>
      <c r="DO7" s="638"/>
      <c r="DP7" s="638">
        <v>41455</v>
      </c>
      <c r="DQ7" s="638"/>
      <c r="DR7" s="638">
        <v>41820</v>
      </c>
      <c r="DS7" s="638"/>
      <c r="DT7" s="638">
        <v>42185</v>
      </c>
      <c r="DU7" s="638"/>
      <c r="DV7" s="638">
        <v>42551</v>
      </c>
      <c r="DW7" s="638"/>
      <c r="DX7" s="246">
        <f>D4</f>
        <v>0</v>
      </c>
    </row>
    <row r="8" spans="1:134" s="286" customFormat="1" ht="17.25" customHeight="1">
      <c r="A8" s="281"/>
      <c r="B8" s="281"/>
      <c r="C8" s="282"/>
      <c r="D8" s="283"/>
      <c r="E8" s="868"/>
      <c r="F8" s="868"/>
      <c r="G8" s="868"/>
      <c r="H8" s="868"/>
      <c r="I8" s="868"/>
      <c r="J8" s="284"/>
      <c r="K8" s="284"/>
      <c r="L8" s="284"/>
      <c r="M8" s="284"/>
      <c r="N8" s="284"/>
      <c r="O8" s="283"/>
      <c r="P8" s="283"/>
      <c r="Q8" s="283"/>
      <c r="R8" s="285"/>
      <c r="S8" s="870" t="s">
        <v>386</v>
      </c>
      <c r="T8" s="871"/>
      <c r="U8" s="871"/>
      <c r="V8" s="871"/>
      <c r="W8" s="871"/>
      <c r="X8" s="871"/>
      <c r="Y8" s="871"/>
      <c r="Z8" s="871"/>
      <c r="AA8" s="871"/>
      <c r="AB8" s="871"/>
      <c r="AC8" s="872"/>
      <c r="AD8" s="788" t="s">
        <v>387</v>
      </c>
      <c r="AE8" s="789"/>
      <c r="AF8" s="789"/>
      <c r="AG8" s="789"/>
      <c r="AH8" s="789"/>
      <c r="AI8" s="789"/>
      <c r="AJ8" s="789"/>
      <c r="AK8" s="789"/>
      <c r="AL8" s="789"/>
      <c r="AM8" s="789"/>
      <c r="AN8" s="790"/>
      <c r="AO8" s="791" t="s">
        <v>388</v>
      </c>
      <c r="AP8" s="792"/>
      <c r="AQ8" s="792"/>
      <c r="AR8" s="792"/>
      <c r="AS8" s="792"/>
      <c r="AT8" s="792"/>
      <c r="AU8" s="792"/>
      <c r="AV8" s="792"/>
      <c r="AW8" s="792"/>
      <c r="AX8" s="521"/>
      <c r="AY8" s="522"/>
      <c r="AZ8" s="880" t="s">
        <v>389</v>
      </c>
      <c r="BA8" s="881"/>
      <c r="BB8" s="881"/>
      <c r="BC8" s="881"/>
      <c r="BD8" s="881"/>
      <c r="BE8" s="881"/>
      <c r="BF8" s="881"/>
      <c r="BG8" s="881"/>
      <c r="BH8" s="881"/>
      <c r="BI8" s="881"/>
      <c r="BJ8" s="882"/>
      <c r="BK8" s="856" t="s">
        <v>390</v>
      </c>
      <c r="BL8" s="857"/>
      <c r="BM8" s="857"/>
      <c r="BN8" s="857"/>
      <c r="BO8" s="857"/>
      <c r="BP8" s="857"/>
      <c r="BQ8" s="857"/>
      <c r="BR8" s="857"/>
      <c r="BS8" s="857"/>
      <c r="BT8" s="857"/>
      <c r="BU8" s="858"/>
      <c r="BV8" s="877" t="s">
        <v>391</v>
      </c>
      <c r="BW8" s="878"/>
      <c r="BX8" s="878"/>
      <c r="BY8" s="878"/>
      <c r="BZ8" s="878"/>
      <c r="CA8" s="878"/>
      <c r="CB8" s="878"/>
      <c r="CC8" s="878"/>
      <c r="CD8" s="878"/>
      <c r="CE8" s="878"/>
      <c r="CF8" s="879"/>
      <c r="CG8" s="874" t="s">
        <v>392</v>
      </c>
      <c r="CH8" s="875"/>
      <c r="CI8" s="875"/>
      <c r="CJ8" s="875"/>
      <c r="CK8" s="875"/>
      <c r="CL8" s="875"/>
      <c r="CM8" s="875"/>
      <c r="CN8" s="875"/>
      <c r="CO8" s="875"/>
      <c r="CP8" s="875"/>
      <c r="CQ8" s="876"/>
      <c r="CR8" s="989" t="s">
        <v>393</v>
      </c>
      <c r="CS8" s="990"/>
      <c r="CT8" s="990"/>
      <c r="CU8" s="990"/>
      <c r="CV8" s="990"/>
      <c r="CW8" s="990"/>
      <c r="CX8" s="990"/>
      <c r="CY8" s="990"/>
      <c r="CZ8" s="990"/>
      <c r="DA8" s="990"/>
      <c r="DB8" s="991"/>
      <c r="DC8" s="883" t="s">
        <v>394</v>
      </c>
      <c r="DD8" s="884"/>
      <c r="DE8" s="884"/>
      <c r="DF8" s="884"/>
      <c r="DG8" s="884"/>
      <c r="DH8" s="884"/>
      <c r="DI8" s="884"/>
      <c r="DJ8" s="884"/>
      <c r="DK8" s="884"/>
      <c r="DL8" s="884"/>
      <c r="DM8" s="885"/>
      <c r="DN8" s="886" t="s">
        <v>395</v>
      </c>
      <c r="DO8" s="887"/>
      <c r="DP8" s="887"/>
      <c r="DQ8" s="887"/>
      <c r="DR8" s="887"/>
      <c r="DS8" s="887"/>
      <c r="DT8" s="887"/>
      <c r="DU8" s="887"/>
      <c r="DV8" s="887"/>
      <c r="DW8" s="887"/>
      <c r="DX8" s="888"/>
      <c r="DY8" s="889" t="s">
        <v>396</v>
      </c>
      <c r="DZ8" s="890"/>
      <c r="EA8" s="890"/>
      <c r="EB8" s="890"/>
      <c r="EC8" s="890"/>
      <c r="ED8" s="891"/>
    </row>
    <row r="9" spans="1:134" s="51" customFormat="1" ht="17.25" customHeight="1">
      <c r="A9" s="78"/>
      <c r="B9" s="78"/>
      <c r="C9" s="116"/>
      <c r="D9" s="99"/>
      <c r="E9" s="619"/>
      <c r="F9" s="619"/>
      <c r="G9" s="619"/>
      <c r="H9" s="619"/>
      <c r="I9" s="619"/>
      <c r="J9" s="82"/>
      <c r="K9" s="82"/>
      <c r="L9" s="82"/>
      <c r="M9" s="82"/>
      <c r="N9" s="82"/>
      <c r="O9" s="99"/>
      <c r="P9" s="99"/>
      <c r="Q9" s="99"/>
      <c r="R9" s="119"/>
      <c r="S9" s="852" t="s">
        <v>171</v>
      </c>
      <c r="T9" s="725"/>
      <c r="U9" s="852" t="s">
        <v>172</v>
      </c>
      <c r="V9" s="725"/>
      <c r="W9" s="852" t="s">
        <v>173</v>
      </c>
      <c r="X9" s="725"/>
      <c r="Y9" s="852" t="s">
        <v>123</v>
      </c>
      <c r="Z9" s="725"/>
      <c r="AA9" s="852" t="s">
        <v>124</v>
      </c>
      <c r="AB9" s="725"/>
      <c r="AC9" s="987" t="str">
        <f>CONCATENATE(S8," Total")</f>
        <v>Dept #1 Request Budget  Total</v>
      </c>
      <c r="AD9" s="852" t="s">
        <v>171</v>
      </c>
      <c r="AE9" s="725"/>
      <c r="AF9" s="852" t="s">
        <v>172</v>
      </c>
      <c r="AG9" s="725"/>
      <c r="AH9" s="852" t="s">
        <v>173</v>
      </c>
      <c r="AI9" s="725"/>
      <c r="AJ9" s="852" t="s">
        <v>123</v>
      </c>
      <c r="AK9" s="725"/>
      <c r="AL9" s="852" t="s">
        <v>124</v>
      </c>
      <c r="AM9" s="725"/>
      <c r="AN9" s="987" t="str">
        <f>CONCATENATE(AD8," Total")</f>
        <v>Dept #2 Request Budget Total</v>
      </c>
      <c r="AO9" s="852" t="s">
        <v>171</v>
      </c>
      <c r="AP9" s="725"/>
      <c r="AQ9" s="852" t="s">
        <v>172</v>
      </c>
      <c r="AR9" s="725"/>
      <c r="AS9" s="852" t="s">
        <v>173</v>
      </c>
      <c r="AT9" s="725"/>
      <c r="AU9" s="852" t="s">
        <v>123</v>
      </c>
      <c r="AV9" s="725"/>
      <c r="AW9" s="852" t="s">
        <v>124</v>
      </c>
      <c r="AX9" s="725"/>
      <c r="AY9" s="987" t="str">
        <f>CONCATENATE(AO8," Total")</f>
        <v>Dept #3 Request Budget Total</v>
      </c>
      <c r="AZ9" s="852" t="s">
        <v>171</v>
      </c>
      <c r="BA9" s="725"/>
      <c r="BB9" s="852" t="s">
        <v>172</v>
      </c>
      <c r="BC9" s="725"/>
      <c r="BD9" s="852" t="s">
        <v>173</v>
      </c>
      <c r="BE9" s="725"/>
      <c r="BF9" s="852" t="s">
        <v>123</v>
      </c>
      <c r="BG9" s="725"/>
      <c r="BH9" s="852" t="s">
        <v>124</v>
      </c>
      <c r="BI9" s="725"/>
      <c r="BJ9" s="683" t="str">
        <f>CONCATENATE(AZ8," Total")</f>
        <v>Dept #4 Request Budget Total</v>
      </c>
      <c r="BK9" s="852" t="s">
        <v>171</v>
      </c>
      <c r="BL9" s="725"/>
      <c r="BM9" s="852" t="s">
        <v>172</v>
      </c>
      <c r="BN9" s="725"/>
      <c r="BO9" s="852" t="s">
        <v>173</v>
      </c>
      <c r="BP9" s="725"/>
      <c r="BQ9" s="852" t="s">
        <v>123</v>
      </c>
      <c r="BR9" s="725"/>
      <c r="BS9" s="852" t="s">
        <v>124</v>
      </c>
      <c r="BT9" s="725"/>
      <c r="BU9" s="683" t="str">
        <f>CONCATENATE(BK8," Total")</f>
        <v>Dept #5 Request Budget Total</v>
      </c>
      <c r="BV9" s="852" t="s">
        <v>171</v>
      </c>
      <c r="BW9" s="725"/>
      <c r="BX9" s="852" t="s">
        <v>172</v>
      </c>
      <c r="BY9" s="725"/>
      <c r="BZ9" s="852" t="s">
        <v>173</v>
      </c>
      <c r="CA9" s="725"/>
      <c r="CB9" s="852" t="s">
        <v>123</v>
      </c>
      <c r="CC9" s="725"/>
      <c r="CD9" s="852" t="s">
        <v>124</v>
      </c>
      <c r="CE9" s="725"/>
      <c r="CF9" s="683" t="str">
        <f>CONCATENATE(BV8," Total")</f>
        <v>Dept #1 Match Budget Total</v>
      </c>
      <c r="CG9" s="852" t="s">
        <v>171</v>
      </c>
      <c r="CH9" s="725"/>
      <c r="CI9" s="852" t="s">
        <v>172</v>
      </c>
      <c r="CJ9" s="725"/>
      <c r="CK9" s="852" t="s">
        <v>173</v>
      </c>
      <c r="CL9" s="725"/>
      <c r="CM9" s="852" t="s">
        <v>123</v>
      </c>
      <c r="CN9" s="725"/>
      <c r="CO9" s="852" t="s">
        <v>124</v>
      </c>
      <c r="CP9" s="725"/>
      <c r="CQ9" s="683" t="str">
        <f>CONCATENATE(CG8," Total")</f>
        <v>Dept #2 Match Budget Total</v>
      </c>
      <c r="CR9" s="852" t="s">
        <v>171</v>
      </c>
      <c r="CS9" s="725"/>
      <c r="CT9" s="852" t="s">
        <v>172</v>
      </c>
      <c r="CU9" s="725"/>
      <c r="CV9" s="852" t="s">
        <v>173</v>
      </c>
      <c r="CW9" s="725"/>
      <c r="CX9" s="852" t="s">
        <v>123</v>
      </c>
      <c r="CY9" s="725"/>
      <c r="CZ9" s="852" t="s">
        <v>124</v>
      </c>
      <c r="DA9" s="725"/>
      <c r="DB9" s="683" t="str">
        <f>CONCATENATE(CR8," Total")</f>
        <v>Dept #3 Match Budget Total</v>
      </c>
      <c r="DC9" s="852" t="s">
        <v>171</v>
      </c>
      <c r="DD9" s="725"/>
      <c r="DE9" s="852" t="s">
        <v>172</v>
      </c>
      <c r="DF9" s="725"/>
      <c r="DG9" s="852" t="s">
        <v>173</v>
      </c>
      <c r="DH9" s="725"/>
      <c r="DI9" s="852" t="s">
        <v>123</v>
      </c>
      <c r="DJ9" s="725"/>
      <c r="DK9" s="852" t="s">
        <v>124</v>
      </c>
      <c r="DL9" s="725"/>
      <c r="DM9" s="683" t="str">
        <f>CONCATENATE(DC8," Total")</f>
        <v>Dept #4 Match Budget Total</v>
      </c>
      <c r="DN9" s="852" t="s">
        <v>171</v>
      </c>
      <c r="DO9" s="725"/>
      <c r="DP9" s="852" t="s">
        <v>172</v>
      </c>
      <c r="DQ9" s="725"/>
      <c r="DR9" s="852" t="s">
        <v>173</v>
      </c>
      <c r="DS9" s="725"/>
      <c r="DT9" s="852" t="s">
        <v>123</v>
      </c>
      <c r="DU9" s="725"/>
      <c r="DV9" s="852" t="s">
        <v>124</v>
      </c>
      <c r="DW9" s="725"/>
      <c r="DX9" s="683" t="str">
        <f>CONCATENATE(DN8," Total")</f>
        <v>Dept #5 Match Budget Total</v>
      </c>
      <c r="DY9" s="683" t="s">
        <v>171</v>
      </c>
      <c r="DZ9" s="683" t="s">
        <v>172</v>
      </c>
      <c r="EA9" s="683" t="s">
        <v>173</v>
      </c>
      <c r="EB9" s="683" t="s">
        <v>123</v>
      </c>
      <c r="EC9" s="683" t="s">
        <v>124</v>
      </c>
      <c r="ED9" s="683" t="s">
        <v>2</v>
      </c>
    </row>
    <row r="10" spans="1:134" s="51" customFormat="1" ht="48" customHeight="1">
      <c r="A10" s="78" t="s">
        <v>302</v>
      </c>
      <c r="B10" s="78"/>
      <c r="C10" s="112" t="s">
        <v>116</v>
      </c>
      <c r="D10" s="113"/>
      <c r="E10" s="640"/>
      <c r="F10" s="640"/>
      <c r="G10" s="640"/>
      <c r="H10" s="640"/>
      <c r="I10" s="640"/>
      <c r="J10" s="113"/>
      <c r="K10" s="113"/>
      <c r="L10" s="113"/>
      <c r="M10" s="113"/>
      <c r="N10" s="113"/>
      <c r="O10" s="113"/>
      <c r="P10" s="113"/>
      <c r="Q10" s="113"/>
      <c r="R10" s="31"/>
      <c r="S10" s="672" t="s">
        <v>183</v>
      </c>
      <c r="T10" s="673"/>
      <c r="U10" s="672" t="s">
        <v>183</v>
      </c>
      <c r="V10" s="673"/>
      <c r="W10" s="672" t="s">
        <v>183</v>
      </c>
      <c r="X10" s="673"/>
      <c r="Y10" s="672" t="s">
        <v>183</v>
      </c>
      <c r="Z10" s="673"/>
      <c r="AA10" s="672" t="s">
        <v>183</v>
      </c>
      <c r="AB10" s="673"/>
      <c r="AC10" s="988"/>
      <c r="AD10" s="672" t="s">
        <v>183</v>
      </c>
      <c r="AE10" s="673"/>
      <c r="AF10" s="672" t="s">
        <v>183</v>
      </c>
      <c r="AG10" s="673"/>
      <c r="AH10" s="672" t="s">
        <v>183</v>
      </c>
      <c r="AI10" s="673"/>
      <c r="AJ10" s="672" t="s">
        <v>183</v>
      </c>
      <c r="AK10" s="673"/>
      <c r="AL10" s="672" t="s">
        <v>183</v>
      </c>
      <c r="AM10" s="673"/>
      <c r="AN10" s="988"/>
      <c r="AO10" s="672" t="s">
        <v>183</v>
      </c>
      <c r="AP10" s="673"/>
      <c r="AQ10" s="672" t="s">
        <v>183</v>
      </c>
      <c r="AR10" s="673"/>
      <c r="AS10" s="672" t="s">
        <v>183</v>
      </c>
      <c r="AT10" s="673"/>
      <c r="AU10" s="672" t="s">
        <v>183</v>
      </c>
      <c r="AV10" s="673"/>
      <c r="AW10" s="672" t="s">
        <v>183</v>
      </c>
      <c r="AX10" s="673"/>
      <c r="AY10" s="988"/>
      <c r="AZ10" s="672" t="s">
        <v>183</v>
      </c>
      <c r="BA10" s="673"/>
      <c r="BB10" s="672" t="s">
        <v>183</v>
      </c>
      <c r="BC10" s="673"/>
      <c r="BD10" s="672" t="s">
        <v>183</v>
      </c>
      <c r="BE10" s="673"/>
      <c r="BF10" s="672" t="s">
        <v>183</v>
      </c>
      <c r="BG10" s="673"/>
      <c r="BH10" s="672" t="s">
        <v>183</v>
      </c>
      <c r="BI10" s="673"/>
      <c r="BJ10" s="854"/>
      <c r="BK10" s="672" t="s">
        <v>183</v>
      </c>
      <c r="BL10" s="673"/>
      <c r="BM10" s="672" t="s">
        <v>183</v>
      </c>
      <c r="BN10" s="673"/>
      <c r="BO10" s="672" t="s">
        <v>183</v>
      </c>
      <c r="BP10" s="673"/>
      <c r="BQ10" s="672" t="s">
        <v>183</v>
      </c>
      <c r="BR10" s="673"/>
      <c r="BS10" s="672" t="s">
        <v>183</v>
      </c>
      <c r="BT10" s="673"/>
      <c r="BU10" s="854"/>
      <c r="BV10" s="672" t="s">
        <v>183</v>
      </c>
      <c r="BW10" s="673"/>
      <c r="BX10" s="672" t="s">
        <v>183</v>
      </c>
      <c r="BY10" s="673"/>
      <c r="BZ10" s="672" t="s">
        <v>183</v>
      </c>
      <c r="CA10" s="673"/>
      <c r="CB10" s="672" t="s">
        <v>183</v>
      </c>
      <c r="CC10" s="673"/>
      <c r="CD10" s="672" t="s">
        <v>183</v>
      </c>
      <c r="CE10" s="673"/>
      <c r="CF10" s="854"/>
      <c r="CG10" s="672" t="s">
        <v>183</v>
      </c>
      <c r="CH10" s="673"/>
      <c r="CI10" s="672" t="s">
        <v>183</v>
      </c>
      <c r="CJ10" s="673"/>
      <c r="CK10" s="672" t="s">
        <v>183</v>
      </c>
      <c r="CL10" s="673"/>
      <c r="CM10" s="672" t="s">
        <v>183</v>
      </c>
      <c r="CN10" s="673"/>
      <c r="CO10" s="672" t="s">
        <v>183</v>
      </c>
      <c r="CP10" s="673"/>
      <c r="CQ10" s="854"/>
      <c r="CR10" s="672" t="s">
        <v>183</v>
      </c>
      <c r="CS10" s="673"/>
      <c r="CT10" s="672" t="s">
        <v>183</v>
      </c>
      <c r="CU10" s="673"/>
      <c r="CV10" s="672" t="s">
        <v>183</v>
      </c>
      <c r="CW10" s="673"/>
      <c r="CX10" s="672" t="s">
        <v>183</v>
      </c>
      <c r="CY10" s="673"/>
      <c r="CZ10" s="672" t="s">
        <v>183</v>
      </c>
      <c r="DA10" s="673"/>
      <c r="DB10" s="854"/>
      <c r="DC10" s="672" t="s">
        <v>183</v>
      </c>
      <c r="DD10" s="673"/>
      <c r="DE10" s="672" t="s">
        <v>183</v>
      </c>
      <c r="DF10" s="673"/>
      <c r="DG10" s="672" t="s">
        <v>183</v>
      </c>
      <c r="DH10" s="673"/>
      <c r="DI10" s="672" t="s">
        <v>183</v>
      </c>
      <c r="DJ10" s="673"/>
      <c r="DK10" s="672" t="s">
        <v>183</v>
      </c>
      <c r="DL10" s="673"/>
      <c r="DM10" s="854"/>
      <c r="DN10" s="672" t="s">
        <v>183</v>
      </c>
      <c r="DO10" s="673"/>
      <c r="DP10" s="672" t="s">
        <v>183</v>
      </c>
      <c r="DQ10" s="673"/>
      <c r="DR10" s="672" t="s">
        <v>183</v>
      </c>
      <c r="DS10" s="673"/>
      <c r="DT10" s="672" t="s">
        <v>183</v>
      </c>
      <c r="DU10" s="673"/>
      <c r="DV10" s="672" t="s">
        <v>183</v>
      </c>
      <c r="DW10" s="673"/>
      <c r="DX10" s="854"/>
      <c r="DY10" s="853"/>
      <c r="DZ10" s="853"/>
      <c r="EA10" s="853"/>
      <c r="EB10" s="853"/>
      <c r="EC10" s="853"/>
      <c r="ED10" s="861"/>
    </row>
    <row r="11" spans="1:134" s="51" customFormat="1" ht="33" customHeight="1">
      <c r="A11" s="78">
        <v>1000</v>
      </c>
      <c r="B11" s="78"/>
      <c r="C11" s="115" t="s">
        <v>45</v>
      </c>
      <c r="D11" s="79"/>
      <c r="E11" s="642"/>
      <c r="F11" s="633"/>
      <c r="G11" s="633"/>
      <c r="H11" s="633"/>
      <c r="I11" s="633"/>
      <c r="J11" s="633"/>
      <c r="K11" s="633"/>
      <c r="L11" s="633"/>
      <c r="M11" s="633"/>
      <c r="N11" s="633"/>
      <c r="O11" s="633"/>
      <c r="P11" s="81" t="s">
        <v>182</v>
      </c>
      <c r="Q11" s="81" t="s">
        <v>174</v>
      </c>
      <c r="R11" s="87" t="s">
        <v>355</v>
      </c>
      <c r="S11" s="116"/>
      <c r="T11" s="117"/>
      <c r="U11" s="116"/>
      <c r="V11" s="117"/>
      <c r="W11" s="116"/>
      <c r="X11" s="117"/>
      <c r="Y11" s="116"/>
      <c r="Z11" s="117"/>
      <c r="AA11" s="116"/>
      <c r="AB11" s="117"/>
      <c r="AC11" s="121"/>
      <c r="AD11" s="116"/>
      <c r="AE11" s="117"/>
      <c r="AF11" s="116"/>
      <c r="AG11" s="117"/>
      <c r="AH11" s="116"/>
      <c r="AI11" s="117"/>
      <c r="AJ11" s="116"/>
      <c r="AK11" s="117"/>
      <c r="AL11" s="116"/>
      <c r="AM11" s="117"/>
      <c r="AN11" s="121"/>
      <c r="AO11" s="116"/>
      <c r="AP11" s="117"/>
      <c r="AQ11" s="116"/>
      <c r="AR11" s="117"/>
      <c r="AS11" s="116"/>
      <c r="AT11" s="117"/>
      <c r="AU11" s="116"/>
      <c r="AV11" s="117"/>
      <c r="AW11" s="116"/>
      <c r="AX11" s="117"/>
      <c r="AY11" s="121"/>
      <c r="AZ11" s="116"/>
      <c r="BA11" s="117"/>
      <c r="BB11" s="116"/>
      <c r="BC11" s="117"/>
      <c r="BD11" s="116"/>
      <c r="BE11" s="117"/>
      <c r="BF11" s="116"/>
      <c r="BG11" s="117"/>
      <c r="BH11" s="116"/>
      <c r="BI11" s="117"/>
      <c r="BJ11" s="121"/>
      <c r="BK11" s="116"/>
      <c r="BL11" s="117"/>
      <c r="BM11" s="116"/>
      <c r="BN11" s="117"/>
      <c r="BO11" s="116"/>
      <c r="BP11" s="117"/>
      <c r="BQ11" s="116"/>
      <c r="BR11" s="117"/>
      <c r="BS11" s="116"/>
      <c r="BT11" s="117"/>
      <c r="BU11" s="121"/>
      <c r="BV11" s="116"/>
      <c r="BW11" s="117"/>
      <c r="BX11" s="116"/>
      <c r="BY11" s="117"/>
      <c r="BZ11" s="116"/>
      <c r="CA11" s="117"/>
      <c r="CB11" s="116"/>
      <c r="CC11" s="117"/>
      <c r="CD11" s="116"/>
      <c r="CE11" s="117"/>
      <c r="CF11" s="121"/>
      <c r="CG11" s="116"/>
      <c r="CH11" s="117"/>
      <c r="CI11" s="116"/>
      <c r="CJ11" s="117"/>
      <c r="CK11" s="116"/>
      <c r="CL11" s="117"/>
      <c r="CM11" s="116"/>
      <c r="CN11" s="117"/>
      <c r="CO11" s="116"/>
      <c r="CP11" s="117"/>
      <c r="CQ11" s="121"/>
      <c r="CR11" s="116"/>
      <c r="CS11" s="117"/>
      <c r="CT11" s="116"/>
      <c r="CU11" s="117"/>
      <c r="CV11" s="116"/>
      <c r="CW11" s="117"/>
      <c r="CX11" s="116"/>
      <c r="CY11" s="117"/>
      <c r="CZ11" s="116"/>
      <c r="DA11" s="117"/>
      <c r="DB11" s="121"/>
      <c r="DC11" s="116"/>
      <c r="DD11" s="117"/>
      <c r="DE11" s="116"/>
      <c r="DF11" s="117"/>
      <c r="DG11" s="116"/>
      <c r="DH11" s="117"/>
      <c r="DI11" s="116"/>
      <c r="DJ11" s="117"/>
      <c r="DK11" s="116"/>
      <c r="DL11" s="117"/>
      <c r="DM11" s="121"/>
      <c r="DN11" s="116"/>
      <c r="DO11" s="117"/>
      <c r="DP11" s="116"/>
      <c r="DQ11" s="117"/>
      <c r="DR11" s="116"/>
      <c r="DS11" s="117"/>
      <c r="DT11" s="116"/>
      <c r="DU11" s="117"/>
      <c r="DV11" s="116"/>
      <c r="DW11" s="117"/>
      <c r="DX11" s="121"/>
      <c r="DY11" s="287"/>
      <c r="DZ11" s="287"/>
      <c r="EA11" s="287"/>
      <c r="EB11" s="287"/>
      <c r="EC11" s="287"/>
      <c r="ED11" s="287"/>
    </row>
    <row r="12" spans="1:134" s="51" customFormat="1" ht="15" customHeight="1">
      <c r="A12" s="78"/>
      <c r="B12" s="78"/>
      <c r="C12" s="10" t="s">
        <v>178</v>
      </c>
      <c r="D12" s="70" t="s">
        <v>336</v>
      </c>
      <c r="E12" s="641"/>
      <c r="F12" s="641"/>
      <c r="G12" s="641"/>
      <c r="H12" s="641"/>
      <c r="I12" s="641"/>
      <c r="J12" s="641"/>
      <c r="K12" s="641"/>
      <c r="L12" s="641"/>
      <c r="M12" s="641"/>
      <c r="N12" s="641"/>
      <c r="O12" s="641"/>
      <c r="P12" s="118"/>
      <c r="Q12" s="95"/>
      <c r="R12" s="119"/>
      <c r="S12" s="120"/>
      <c r="T12" s="117"/>
      <c r="U12" s="120"/>
      <c r="V12" s="117"/>
      <c r="W12" s="120"/>
      <c r="X12" s="117"/>
      <c r="Y12" s="120"/>
      <c r="Z12" s="117"/>
      <c r="AA12" s="120"/>
      <c r="AB12" s="117"/>
      <c r="AC12" s="121"/>
      <c r="AD12" s="120"/>
      <c r="AE12" s="117"/>
      <c r="AF12" s="120"/>
      <c r="AG12" s="117"/>
      <c r="AH12" s="120"/>
      <c r="AI12" s="117"/>
      <c r="AJ12" s="120"/>
      <c r="AK12" s="117"/>
      <c r="AL12" s="120"/>
      <c r="AM12" s="117"/>
      <c r="AN12" s="121"/>
      <c r="AO12" s="120"/>
      <c r="AP12" s="117"/>
      <c r="AQ12" s="120"/>
      <c r="AR12" s="117"/>
      <c r="AS12" s="120"/>
      <c r="AT12" s="117"/>
      <c r="AU12" s="120"/>
      <c r="AV12" s="117"/>
      <c r="AW12" s="120"/>
      <c r="AX12" s="117"/>
      <c r="AY12" s="121"/>
      <c r="AZ12" s="120"/>
      <c r="BA12" s="117"/>
      <c r="BB12" s="120"/>
      <c r="BC12" s="117"/>
      <c r="BD12" s="120"/>
      <c r="BE12" s="117"/>
      <c r="BF12" s="120"/>
      <c r="BG12" s="117"/>
      <c r="BH12" s="120"/>
      <c r="BI12" s="117"/>
      <c r="BJ12" s="121"/>
      <c r="BK12" s="120"/>
      <c r="BL12" s="117"/>
      <c r="BM12" s="120"/>
      <c r="BN12" s="117"/>
      <c r="BO12" s="120"/>
      <c r="BP12" s="117"/>
      <c r="BQ12" s="120"/>
      <c r="BR12" s="117"/>
      <c r="BS12" s="120"/>
      <c r="BT12" s="117"/>
      <c r="BU12" s="121"/>
      <c r="BV12" s="120"/>
      <c r="BW12" s="117"/>
      <c r="BX12" s="120"/>
      <c r="BY12" s="117"/>
      <c r="BZ12" s="120"/>
      <c r="CA12" s="117"/>
      <c r="CB12" s="120"/>
      <c r="CC12" s="117"/>
      <c r="CD12" s="120"/>
      <c r="CE12" s="117"/>
      <c r="CF12" s="121"/>
      <c r="CG12" s="120"/>
      <c r="CH12" s="117"/>
      <c r="CI12" s="120"/>
      <c r="CJ12" s="117"/>
      <c r="CK12" s="120"/>
      <c r="CL12" s="117"/>
      <c r="CM12" s="120"/>
      <c r="CN12" s="117"/>
      <c r="CO12" s="120"/>
      <c r="CP12" s="117"/>
      <c r="CQ12" s="121"/>
      <c r="CR12" s="120"/>
      <c r="CS12" s="117"/>
      <c r="CT12" s="120"/>
      <c r="CU12" s="117"/>
      <c r="CV12" s="120"/>
      <c r="CW12" s="117"/>
      <c r="CX12" s="120"/>
      <c r="CY12" s="117"/>
      <c r="CZ12" s="120"/>
      <c r="DA12" s="117"/>
      <c r="DB12" s="121"/>
      <c r="DC12" s="120"/>
      <c r="DD12" s="117"/>
      <c r="DE12" s="120"/>
      <c r="DF12" s="117"/>
      <c r="DG12" s="120"/>
      <c r="DH12" s="117"/>
      <c r="DI12" s="120"/>
      <c r="DJ12" s="117"/>
      <c r="DK12" s="120"/>
      <c r="DL12" s="117"/>
      <c r="DM12" s="121"/>
      <c r="DN12" s="120"/>
      <c r="DO12" s="117"/>
      <c r="DP12" s="120"/>
      <c r="DQ12" s="117"/>
      <c r="DR12" s="120"/>
      <c r="DS12" s="117"/>
      <c r="DT12" s="120"/>
      <c r="DU12" s="117"/>
      <c r="DV12" s="120"/>
      <c r="DW12" s="117"/>
      <c r="DX12" s="121"/>
      <c r="DY12" s="287"/>
      <c r="DZ12" s="287"/>
      <c r="EA12" s="287"/>
      <c r="EB12" s="287"/>
      <c r="EC12" s="287"/>
      <c r="ED12" s="287"/>
    </row>
    <row r="13" spans="1:134" ht="15" customHeight="1">
      <c r="C13" s="122">
        <f>S13+U13+W13+Y13+AA13+AD13+AF13+AH13+AJ13+AL13+AO13+AQ13+AS13+AU13+AW13+AZ13+BB13+BD13+BF13+BH13+BK13+BM13+BO13+BQ13+BS13+BV13+BX13+BZ13+CB13+CD13+CG13+CI13+CK13+CM13+CO13+CR13+CT13+CV13+CX13+CZ13+DC13+DE13+DG13+DI13+DK13+DN13+DP13+DR13+DT13+DV13</f>
        <v>0</v>
      </c>
      <c r="D13" s="70">
        <f>D2</f>
        <v>0</v>
      </c>
      <c r="E13" s="634" t="s">
        <v>337</v>
      </c>
      <c r="F13" s="634"/>
      <c r="G13" s="634"/>
      <c r="H13" s="634"/>
      <c r="I13" s="634"/>
      <c r="J13" s="634"/>
      <c r="K13" s="634"/>
      <c r="L13" s="634"/>
      <c r="M13" s="634"/>
      <c r="N13" s="634"/>
      <c r="O13" s="634"/>
      <c r="P13" s="123">
        <v>0</v>
      </c>
      <c r="Q13" s="124">
        <f t="shared" ref="Q13:Q17" si="0">VLOOKUP(E13,Leave_Benefits,2,0)</f>
        <v>0</v>
      </c>
      <c r="R13" s="71">
        <f t="shared" ref="R13:R17" si="1">VLOOKUP(E13,Leave_Benefits,4,0)</f>
        <v>0</v>
      </c>
      <c r="S13" s="288">
        <v>0</v>
      </c>
      <c r="T13" s="289">
        <f>$P13*(1+$Q13)*(S13)</f>
        <v>0</v>
      </c>
      <c r="U13" s="288">
        <v>0</v>
      </c>
      <c r="V13" s="289">
        <f>$P13*(1+$Q13)*(U13)*$R13</f>
        <v>0</v>
      </c>
      <c r="W13" s="288">
        <v>0</v>
      </c>
      <c r="X13" s="289">
        <f>$P13*(1+$Q13)*(W13)*($R13^2)</f>
        <v>0</v>
      </c>
      <c r="Y13" s="288">
        <v>0</v>
      </c>
      <c r="Z13" s="289">
        <f>$P13*(1+$Q13)*(Y13)*($R13^3)</f>
        <v>0</v>
      </c>
      <c r="AA13" s="288">
        <v>0</v>
      </c>
      <c r="AB13" s="289">
        <f>$P13*(1+$Q13)*(AA13)*($R13^4)</f>
        <v>0</v>
      </c>
      <c r="AC13" s="290">
        <f>T13+V13+X13+Z13+AB13</f>
        <v>0</v>
      </c>
      <c r="AD13" s="291">
        <v>0</v>
      </c>
      <c r="AE13" s="292">
        <f>$P13*(1+$Q13)*(AD13)</f>
        <v>0</v>
      </c>
      <c r="AF13" s="291">
        <v>0</v>
      </c>
      <c r="AG13" s="292">
        <f>$P13*(1+$Q13)*(AF13)*$R13</f>
        <v>0</v>
      </c>
      <c r="AH13" s="291">
        <v>0</v>
      </c>
      <c r="AI13" s="292">
        <f>$P13*(1+$Q13)*(AH13)*($R13^2)</f>
        <v>0</v>
      </c>
      <c r="AJ13" s="291">
        <v>0</v>
      </c>
      <c r="AK13" s="292">
        <f>$P13*(1+$Q13)*(AJ13)*($R13^3)</f>
        <v>0</v>
      </c>
      <c r="AL13" s="291">
        <v>0</v>
      </c>
      <c r="AM13" s="292">
        <f>$P13*(1+$Q13)*(AL13)*($R13^4)</f>
        <v>0</v>
      </c>
      <c r="AN13" s="293">
        <f>AE13+AG13+AI13+AK13+AM13</f>
        <v>0</v>
      </c>
      <c r="AO13" s="294">
        <v>0</v>
      </c>
      <c r="AP13" s="295">
        <f>$P13*(1+$Q13)*(AO13)</f>
        <v>0</v>
      </c>
      <c r="AQ13" s="294">
        <v>0</v>
      </c>
      <c r="AR13" s="295">
        <f>$P13*(1+$Q13)*(AQ13)*$R13</f>
        <v>0</v>
      </c>
      <c r="AS13" s="294">
        <v>0</v>
      </c>
      <c r="AT13" s="295">
        <f>$P13*(1+$Q13)*(AS13)*($R13^2)</f>
        <v>0</v>
      </c>
      <c r="AU13" s="294">
        <v>0</v>
      </c>
      <c r="AV13" s="295">
        <f>$P13*(1+$Q13)*(AU13)*($R13^3)</f>
        <v>0</v>
      </c>
      <c r="AW13" s="294">
        <v>0</v>
      </c>
      <c r="AX13" s="295">
        <f>$P13*(1+$Q13)*(AW13)*($R13^4)</f>
        <v>0</v>
      </c>
      <c r="AY13" s="296">
        <f>AP13+AR13+AT13+AV13+AX13</f>
        <v>0</v>
      </c>
      <c r="AZ13" s="297">
        <v>0</v>
      </c>
      <c r="BA13" s="298">
        <f>$P13*(1+$Q13)*(AZ13)</f>
        <v>0</v>
      </c>
      <c r="BB13" s="297">
        <v>0</v>
      </c>
      <c r="BC13" s="298">
        <f>$P13*(1+$Q13)*(BB13)*$R13</f>
        <v>0</v>
      </c>
      <c r="BD13" s="297">
        <v>0</v>
      </c>
      <c r="BE13" s="298">
        <f>$P13*(1+$Q13)*(BD13)*($R13^2)</f>
        <v>0</v>
      </c>
      <c r="BF13" s="297">
        <v>0</v>
      </c>
      <c r="BG13" s="298">
        <f>$P13*(1+$Q13)*(BF13)*($R13^3)</f>
        <v>0</v>
      </c>
      <c r="BH13" s="297">
        <v>0</v>
      </c>
      <c r="BI13" s="298">
        <f>$P13*(1+$Q13)*(BH13)*($R13^4)</f>
        <v>0</v>
      </c>
      <c r="BJ13" s="299">
        <f>BA13+BC13+BE13+BG13+BI13</f>
        <v>0</v>
      </c>
      <c r="BK13" s="300">
        <v>0</v>
      </c>
      <c r="BL13" s="301">
        <f>$P13*(1+$Q13)*(BK13)</f>
        <v>0</v>
      </c>
      <c r="BM13" s="300">
        <v>0</v>
      </c>
      <c r="BN13" s="301">
        <f>$P13*(1+$Q13)*(BM13)*$R13</f>
        <v>0</v>
      </c>
      <c r="BO13" s="300">
        <v>0</v>
      </c>
      <c r="BP13" s="301">
        <f>$P13*(1+$Q13)*(BO13)*($R13^2)</f>
        <v>0</v>
      </c>
      <c r="BQ13" s="300">
        <v>0</v>
      </c>
      <c r="BR13" s="301">
        <f>$P13*(1+$Q13)*(BQ13)*($R13^3)</f>
        <v>0</v>
      </c>
      <c r="BS13" s="300">
        <v>0</v>
      </c>
      <c r="BT13" s="301">
        <f>$P13*(1+$Q13)*(BS13)*($R13^4)</f>
        <v>0</v>
      </c>
      <c r="BU13" s="302">
        <f>BL13+BN13+BP13+BR13+BT13</f>
        <v>0</v>
      </c>
      <c r="BV13" s="303">
        <v>0</v>
      </c>
      <c r="BW13" s="304">
        <f>$P13*(1+$Q13)*(BV13)</f>
        <v>0</v>
      </c>
      <c r="BX13" s="303">
        <v>0</v>
      </c>
      <c r="BY13" s="304">
        <f>$P13*(1+$Q13)*(BX13)*$R13</f>
        <v>0</v>
      </c>
      <c r="BZ13" s="303">
        <v>0</v>
      </c>
      <c r="CA13" s="304">
        <f>$P13*(1+$Q13)*(BZ13)*($R13^2)</f>
        <v>0</v>
      </c>
      <c r="CB13" s="303">
        <v>0</v>
      </c>
      <c r="CC13" s="304">
        <f>$P13*(1+$Q13)*(CB13)*($R13^3)</f>
        <v>0</v>
      </c>
      <c r="CD13" s="303">
        <v>0</v>
      </c>
      <c r="CE13" s="304">
        <f>$P13*(1+$Q13)*(CD13)*($R13^4)</f>
        <v>0</v>
      </c>
      <c r="CF13" s="305">
        <f>BW13+BY13+CA13+CC13+CE13</f>
        <v>0</v>
      </c>
      <c r="CG13" s="306">
        <v>0</v>
      </c>
      <c r="CH13" s="307">
        <f>$P13*(1+$Q13)*(CG13)</f>
        <v>0</v>
      </c>
      <c r="CI13" s="306">
        <v>0</v>
      </c>
      <c r="CJ13" s="307">
        <f>$P13*(1+$Q13)*(CI13)*$R13</f>
        <v>0</v>
      </c>
      <c r="CK13" s="306">
        <v>0</v>
      </c>
      <c r="CL13" s="307">
        <f>$P13*(1+$Q13)*(CK13)*($R13^2)</f>
        <v>0</v>
      </c>
      <c r="CM13" s="306">
        <v>0</v>
      </c>
      <c r="CN13" s="307">
        <f>$P13*(1+$Q13)*(CM13)*($R13^3)</f>
        <v>0</v>
      </c>
      <c r="CO13" s="306">
        <v>0</v>
      </c>
      <c r="CP13" s="307">
        <f>$P13*(1+$Q13)*(CO13)*($R13^4)</f>
        <v>0</v>
      </c>
      <c r="CQ13" s="308">
        <f>CH13+CJ13+CL13+CN13+CP13</f>
        <v>0</v>
      </c>
      <c r="CR13" s="309">
        <v>0</v>
      </c>
      <c r="CS13" s="310">
        <f>$P13*(1+$Q13)*(CR13)</f>
        <v>0</v>
      </c>
      <c r="CT13" s="309">
        <v>0</v>
      </c>
      <c r="CU13" s="310">
        <f>$P13*(1+$Q13)*(CT13)*$R13</f>
        <v>0</v>
      </c>
      <c r="CV13" s="309">
        <v>0</v>
      </c>
      <c r="CW13" s="310">
        <f>$P13*(1+$Q13)*(CV13)*($R13^2)</f>
        <v>0</v>
      </c>
      <c r="CX13" s="309">
        <v>0</v>
      </c>
      <c r="CY13" s="310">
        <f>$P13*(1+$Q13)*(CX13)*($R13^3)</f>
        <v>0</v>
      </c>
      <c r="CZ13" s="309">
        <v>0</v>
      </c>
      <c r="DA13" s="310">
        <f>$P13*(1+$Q13)*(CZ13)*($R13^4)</f>
        <v>0</v>
      </c>
      <c r="DB13" s="311">
        <f>CS13+CU13+CW13+CY13+DA13</f>
        <v>0</v>
      </c>
      <c r="DC13" s="312">
        <v>0</v>
      </c>
      <c r="DD13" s="313">
        <f>$P13*(1+$Q13)*(DC13)</f>
        <v>0</v>
      </c>
      <c r="DE13" s="312">
        <v>0</v>
      </c>
      <c r="DF13" s="313">
        <f>$P13*(1+$Q13)*(DE13)*$R13</f>
        <v>0</v>
      </c>
      <c r="DG13" s="312">
        <v>0</v>
      </c>
      <c r="DH13" s="313">
        <f>$P13*(1+$Q13)*(DG13)*($R13^2)</f>
        <v>0</v>
      </c>
      <c r="DI13" s="312">
        <v>0</v>
      </c>
      <c r="DJ13" s="313">
        <f>$P13*(1+$Q13)*(DI13)*($R13^3)</f>
        <v>0</v>
      </c>
      <c r="DK13" s="312">
        <v>0</v>
      </c>
      <c r="DL13" s="313">
        <f>$P13*(1+$Q13)*(DK13)*($R13^4)</f>
        <v>0</v>
      </c>
      <c r="DM13" s="314">
        <f>DD13+DF13+DH13+DJ13+DL13</f>
        <v>0</v>
      </c>
      <c r="DN13" s="315">
        <v>0</v>
      </c>
      <c r="DO13" s="316">
        <f>$P13*(1+$Q13)*(DN13)</f>
        <v>0</v>
      </c>
      <c r="DP13" s="315">
        <v>0</v>
      </c>
      <c r="DQ13" s="316">
        <f>$P13*(1+$Q13)*(DP13)*$R13</f>
        <v>0</v>
      </c>
      <c r="DR13" s="315">
        <v>0</v>
      </c>
      <c r="DS13" s="316">
        <f>$P13*(1+$Q13)*(DR13)*($R13^2)</f>
        <v>0</v>
      </c>
      <c r="DT13" s="315">
        <v>0</v>
      </c>
      <c r="DU13" s="316">
        <f>$P13*(1+$Q13)*(DT13)*($R13^3)</f>
        <v>0</v>
      </c>
      <c r="DV13" s="315">
        <v>0</v>
      </c>
      <c r="DW13" s="316">
        <f>$P13*(1+$Q13)*(DV13)*($R13^4)</f>
        <v>0</v>
      </c>
      <c r="DX13" s="317">
        <f>DO13+DQ13+DS13+DU13+DW13</f>
        <v>0</v>
      </c>
      <c r="DY13" s="318">
        <f>T13+AE13+AP13+BA13+BL13+BW13+CH13+CS13+DD13+DO13</f>
        <v>0</v>
      </c>
      <c r="DZ13" s="318">
        <f>V13+AG13+AR13+BC13+BN13+BY13+CJ13+CU13+DF13+DQ13</f>
        <v>0</v>
      </c>
      <c r="EA13" s="318">
        <f>X13+AI13+AT13+BE13+BP13+CA13+CL13+CW13+DH13+DS13</f>
        <v>0</v>
      </c>
      <c r="EB13" s="318">
        <f>Z13+AK13+AV13+BG13+BR13+CC13+CN13+CY13+DJ13+DU13</f>
        <v>0</v>
      </c>
      <c r="EC13" s="318">
        <f>AB13+AM13+AX13+BI13+BT13+CE13+CP13+DA13+DL13+DW13</f>
        <v>0</v>
      </c>
      <c r="ED13" s="319">
        <f t="shared" ref="ED13:ED18" si="2">SUM(DY13:EC13)</f>
        <v>0</v>
      </c>
    </row>
    <row r="14" spans="1:134" ht="15" customHeight="1">
      <c r="C14" s="122">
        <f>S14+U14+W14+Y14+AA14+AD14+AF14+AH14+AJ14+AL14+AO14+AQ14+AS14+AU14+AW14+AZ14+BB14+BD14+BF14+BH14+BK14+BM14+BO14+BQ14+BS14+BV14+BX14+BZ14+CB14+CD14+CG14+CI14+CK14+CM14+CO14+CR14+CT14+CV14+CX14+CZ14+DC14+DE14+DG14+DI14+DK14+DN14+DP14+DR14+DT14+DV14</f>
        <v>0</v>
      </c>
      <c r="D14" s="70"/>
      <c r="E14" s="634" t="s">
        <v>337</v>
      </c>
      <c r="F14" s="634"/>
      <c r="G14" s="634"/>
      <c r="H14" s="634"/>
      <c r="I14" s="634"/>
      <c r="J14" s="634"/>
      <c r="K14" s="634"/>
      <c r="L14" s="634"/>
      <c r="M14" s="634"/>
      <c r="N14" s="634"/>
      <c r="O14" s="634"/>
      <c r="P14" s="123">
        <v>0</v>
      </c>
      <c r="Q14" s="124">
        <f t="shared" si="0"/>
        <v>0</v>
      </c>
      <c r="R14" s="71">
        <f t="shared" si="1"/>
        <v>0</v>
      </c>
      <c r="S14" s="288">
        <v>0</v>
      </c>
      <c r="T14" s="289">
        <f t="shared" ref="T14:T17" si="3">$P14*(1+$Q14)*(S14)</f>
        <v>0</v>
      </c>
      <c r="U14" s="288">
        <v>0</v>
      </c>
      <c r="V14" s="289">
        <f t="shared" ref="V14:V17" si="4">$P14*(1+$Q14)*(U14)*$R14</f>
        <v>0</v>
      </c>
      <c r="W14" s="288">
        <v>0</v>
      </c>
      <c r="X14" s="289">
        <f t="shared" ref="X14:X17" si="5">$P14*(1+$Q14)*(W14)*($R14^2)</f>
        <v>0</v>
      </c>
      <c r="Y14" s="288">
        <v>0</v>
      </c>
      <c r="Z14" s="289">
        <f t="shared" ref="Z14:Z17" si="6">$P14*(1+$Q14)*(Y14)*($R14^3)</f>
        <v>0</v>
      </c>
      <c r="AA14" s="288">
        <v>0</v>
      </c>
      <c r="AB14" s="289">
        <f t="shared" ref="AB14:AB17" si="7">$P14*(1+$Q14)*(AA14)*($R14^4)</f>
        <v>0</v>
      </c>
      <c r="AC14" s="290">
        <f t="shared" ref="AC14:AC17" si="8">T14+V14+X14+Z14+AB14</f>
        <v>0</v>
      </c>
      <c r="AD14" s="291">
        <v>0</v>
      </c>
      <c r="AE14" s="292">
        <f t="shared" ref="AE14:AE17" si="9">$P14*(1+$Q14)*(AD14)</f>
        <v>0</v>
      </c>
      <c r="AF14" s="291">
        <v>0</v>
      </c>
      <c r="AG14" s="292">
        <f t="shared" ref="AG14:AG17" si="10">$P14*(1+$Q14)*(AF14)*$R14</f>
        <v>0</v>
      </c>
      <c r="AH14" s="291">
        <v>0</v>
      </c>
      <c r="AI14" s="292">
        <f t="shared" ref="AI14:AI17" si="11">$P14*(1+$Q14)*(AH14)*($R14^2)</f>
        <v>0</v>
      </c>
      <c r="AJ14" s="291">
        <v>0</v>
      </c>
      <c r="AK14" s="292">
        <f t="shared" ref="AK14:AK17" si="12">$P14*(1+$Q14)*(AJ14)*($R14^3)</f>
        <v>0</v>
      </c>
      <c r="AL14" s="291">
        <v>0</v>
      </c>
      <c r="AM14" s="292">
        <f t="shared" ref="AM14:AM17" si="13">$P14*(1+$Q14)*(AL14)*($R14^4)</f>
        <v>0</v>
      </c>
      <c r="AN14" s="293">
        <f t="shared" ref="AN14:AN17" si="14">AE14+AG14+AI14+AK14+AM14</f>
        <v>0</v>
      </c>
      <c r="AO14" s="294">
        <v>0</v>
      </c>
      <c r="AP14" s="295">
        <f t="shared" ref="AP14:AP17" si="15">$P14*(1+$Q14)*(AO14)</f>
        <v>0</v>
      </c>
      <c r="AQ14" s="294">
        <v>0</v>
      </c>
      <c r="AR14" s="295">
        <f t="shared" ref="AR14:AR17" si="16">$P14*(1+$Q14)*(AQ14)*$R14</f>
        <v>0</v>
      </c>
      <c r="AS14" s="294">
        <v>0</v>
      </c>
      <c r="AT14" s="295">
        <f t="shared" ref="AT14:AT17" si="17">$P14*(1+$Q14)*(AS14)*($R14^2)</f>
        <v>0</v>
      </c>
      <c r="AU14" s="294">
        <v>0</v>
      </c>
      <c r="AV14" s="295">
        <f t="shared" ref="AV14:AV17" si="18">$P14*(1+$Q14)*(AU14)*($R14^3)</f>
        <v>0</v>
      </c>
      <c r="AW14" s="294">
        <v>0</v>
      </c>
      <c r="AX14" s="295">
        <f t="shared" ref="AX14:AX17" si="19">$P14*(1+$Q14)*(AW14)*($R14^4)</f>
        <v>0</v>
      </c>
      <c r="AY14" s="296">
        <f>AP14+AR14+AT14+AV14+AX14</f>
        <v>0</v>
      </c>
      <c r="AZ14" s="297">
        <v>0</v>
      </c>
      <c r="BA14" s="298">
        <f t="shared" ref="BA14:BA17" si="20">$P14*(1+$Q14)*(AZ14)</f>
        <v>0</v>
      </c>
      <c r="BB14" s="297">
        <v>0</v>
      </c>
      <c r="BC14" s="298">
        <f t="shared" ref="BC14:BC17" si="21">$P14*(1+$Q14)*(BB14)*$R14</f>
        <v>0</v>
      </c>
      <c r="BD14" s="297">
        <v>0</v>
      </c>
      <c r="BE14" s="298">
        <f t="shared" ref="BE14:BE17" si="22">$P14*(1+$Q14)*(BD14)*($R14^2)</f>
        <v>0</v>
      </c>
      <c r="BF14" s="297">
        <v>0</v>
      </c>
      <c r="BG14" s="298">
        <f t="shared" ref="BG14:BG17" si="23">$P14*(1+$Q14)*(BF14)*($R14^3)</f>
        <v>0</v>
      </c>
      <c r="BH14" s="297">
        <v>0</v>
      </c>
      <c r="BI14" s="298">
        <f t="shared" ref="BI14:BI17" si="24">$P14*(1+$Q14)*(BH14)*($R14^4)</f>
        <v>0</v>
      </c>
      <c r="BJ14" s="299">
        <f>BA14+BC14+BE14+BG14+BI14</f>
        <v>0</v>
      </c>
      <c r="BK14" s="300">
        <v>0</v>
      </c>
      <c r="BL14" s="301">
        <f t="shared" ref="BL14:BL17" si="25">$P14*(1+$Q14)*(BK14)</f>
        <v>0</v>
      </c>
      <c r="BM14" s="300">
        <v>0</v>
      </c>
      <c r="BN14" s="301">
        <f t="shared" ref="BN14:BN17" si="26">$P14*(1+$Q14)*(BM14)*$R14</f>
        <v>0</v>
      </c>
      <c r="BO14" s="300">
        <v>0</v>
      </c>
      <c r="BP14" s="301">
        <f t="shared" ref="BP14:BP17" si="27">$P14*(1+$Q14)*(BO14)*($R14^2)</f>
        <v>0</v>
      </c>
      <c r="BQ14" s="300">
        <v>0</v>
      </c>
      <c r="BR14" s="301">
        <f t="shared" ref="BR14:BR17" si="28">$P14*(1+$Q14)*(BQ14)*($R14^3)</f>
        <v>0</v>
      </c>
      <c r="BS14" s="300">
        <v>0</v>
      </c>
      <c r="BT14" s="301">
        <f t="shared" ref="BT14:BT17" si="29">$P14*(1+$Q14)*(BS14)*($R14^4)</f>
        <v>0</v>
      </c>
      <c r="BU14" s="302">
        <f>BL14+BN14+BP14+BR14+BT14</f>
        <v>0</v>
      </c>
      <c r="BV14" s="303">
        <v>0</v>
      </c>
      <c r="BW14" s="304">
        <f t="shared" ref="BW14:BW17" si="30">$P14*(1+$Q14)*(BV14)</f>
        <v>0</v>
      </c>
      <c r="BX14" s="303">
        <v>0</v>
      </c>
      <c r="BY14" s="304">
        <f t="shared" ref="BY14:BY17" si="31">$P14*(1+$Q14)*(BX14)*$R14</f>
        <v>0</v>
      </c>
      <c r="BZ14" s="303">
        <v>0</v>
      </c>
      <c r="CA14" s="304">
        <f t="shared" ref="CA14:CA17" si="32">$P14*(1+$Q14)*(BZ14)*($R14^2)</f>
        <v>0</v>
      </c>
      <c r="CB14" s="303">
        <v>0</v>
      </c>
      <c r="CC14" s="304">
        <f t="shared" ref="CC14:CC17" si="33">$P14*(1+$Q14)*(CB14)*($R14^3)</f>
        <v>0</v>
      </c>
      <c r="CD14" s="303">
        <v>0</v>
      </c>
      <c r="CE14" s="304">
        <f t="shared" ref="CE14:CE17" si="34">$P14*(1+$Q14)*(CD14)*($R14^4)</f>
        <v>0</v>
      </c>
      <c r="CF14" s="305">
        <f t="shared" ref="CF14:CF17" si="35">BW14+BY14+CA14+CC14+CE14</f>
        <v>0</v>
      </c>
      <c r="CG14" s="306">
        <v>0</v>
      </c>
      <c r="CH14" s="307">
        <f t="shared" ref="CH14:CH17" si="36">$P14*(1+$Q14)*(CG14)</f>
        <v>0</v>
      </c>
      <c r="CI14" s="306">
        <v>0</v>
      </c>
      <c r="CJ14" s="307">
        <f t="shared" ref="CJ14:CJ17" si="37">$P14*(1+$Q14)*(CI14)*$R14</f>
        <v>0</v>
      </c>
      <c r="CK14" s="306">
        <v>0</v>
      </c>
      <c r="CL14" s="307">
        <f t="shared" ref="CL14:CL17" si="38">$P14*(1+$Q14)*(CK14)*($R14^2)</f>
        <v>0</v>
      </c>
      <c r="CM14" s="306">
        <v>0</v>
      </c>
      <c r="CN14" s="307">
        <f t="shared" ref="CN14:CN17" si="39">$P14*(1+$Q14)*(CM14)*($R14^3)</f>
        <v>0</v>
      </c>
      <c r="CO14" s="306">
        <v>0</v>
      </c>
      <c r="CP14" s="307">
        <f t="shared" ref="CP14:CP17" si="40">$P14*(1+$Q14)*(CO14)*($R14^4)</f>
        <v>0</v>
      </c>
      <c r="CQ14" s="308">
        <f t="shared" ref="CQ14:CQ17" si="41">CH14+CJ14+CL14+CN14+CP14</f>
        <v>0</v>
      </c>
      <c r="CR14" s="309">
        <v>0</v>
      </c>
      <c r="CS14" s="310">
        <f t="shared" ref="CS14:CS17" si="42">$P14*(1+$Q14)*(CR14)</f>
        <v>0</v>
      </c>
      <c r="CT14" s="309">
        <v>0</v>
      </c>
      <c r="CU14" s="310">
        <f t="shared" ref="CU14:CU17" si="43">$P14*(1+$Q14)*(CT14)*$R14</f>
        <v>0</v>
      </c>
      <c r="CV14" s="309">
        <v>0</v>
      </c>
      <c r="CW14" s="310">
        <f t="shared" ref="CW14:CW17" si="44">$P14*(1+$Q14)*(CV14)*($R14^2)</f>
        <v>0</v>
      </c>
      <c r="CX14" s="309">
        <v>0</v>
      </c>
      <c r="CY14" s="310">
        <f t="shared" ref="CY14:CY17" si="45">$P14*(1+$Q14)*(CX14)*($R14^3)</f>
        <v>0</v>
      </c>
      <c r="CZ14" s="309">
        <v>0</v>
      </c>
      <c r="DA14" s="310">
        <f t="shared" ref="DA14:DA17" si="46">$P14*(1+$Q14)*(CZ14)*($R14^4)</f>
        <v>0</v>
      </c>
      <c r="DB14" s="311">
        <f t="shared" ref="DB14:DB17" si="47">CS14+CU14+CW14+CY14+DA14</f>
        <v>0</v>
      </c>
      <c r="DC14" s="312">
        <v>0</v>
      </c>
      <c r="DD14" s="313">
        <f t="shared" ref="DD14:DD17" si="48">$P14*(1+$Q14)*(DC14)</f>
        <v>0</v>
      </c>
      <c r="DE14" s="312">
        <v>0</v>
      </c>
      <c r="DF14" s="313">
        <f t="shared" ref="DF14:DF17" si="49">$P14*(1+$Q14)*(DE14)*$R14</f>
        <v>0</v>
      </c>
      <c r="DG14" s="312">
        <v>0</v>
      </c>
      <c r="DH14" s="313">
        <f t="shared" ref="DH14:DH17" si="50">$P14*(1+$Q14)*(DG14)*($R14^2)</f>
        <v>0</v>
      </c>
      <c r="DI14" s="312">
        <v>0</v>
      </c>
      <c r="DJ14" s="313">
        <f t="shared" ref="DJ14:DJ17" si="51">$P14*(1+$Q14)*(DI14)*($R14^3)</f>
        <v>0</v>
      </c>
      <c r="DK14" s="312">
        <v>0</v>
      </c>
      <c r="DL14" s="313">
        <f t="shared" ref="DL14:DL17" si="52">$P14*(1+$Q14)*(DK14)*($R14^4)</f>
        <v>0</v>
      </c>
      <c r="DM14" s="314">
        <f t="shared" ref="DM14:DM17" si="53">DD14+DF14+DH14+DJ14+DL14</f>
        <v>0</v>
      </c>
      <c r="DN14" s="315">
        <v>0</v>
      </c>
      <c r="DO14" s="316">
        <f t="shared" ref="DO14:DO17" si="54">$P14*(1+$Q14)*(DN14)</f>
        <v>0</v>
      </c>
      <c r="DP14" s="315">
        <v>0</v>
      </c>
      <c r="DQ14" s="316">
        <f t="shared" ref="DQ14:DQ17" si="55">$P14*(1+$Q14)*(DP14)*$R14</f>
        <v>0</v>
      </c>
      <c r="DR14" s="315">
        <v>0</v>
      </c>
      <c r="DS14" s="316">
        <f t="shared" ref="DS14:DS17" si="56">$P14*(1+$Q14)*(DR14)*($R14^2)</f>
        <v>0</v>
      </c>
      <c r="DT14" s="315">
        <v>0</v>
      </c>
      <c r="DU14" s="316">
        <f t="shared" ref="DU14:DU17" si="57">$P14*(1+$Q14)*(DT14)*($R14^3)</f>
        <v>0</v>
      </c>
      <c r="DV14" s="315">
        <v>0</v>
      </c>
      <c r="DW14" s="316">
        <f t="shared" ref="DW14:DW17" si="58">$P14*(1+$Q14)*(DV14)*($R14^4)</f>
        <v>0</v>
      </c>
      <c r="DX14" s="317">
        <f>DO14+DQ14+DS14+DU14+DW14</f>
        <v>0</v>
      </c>
      <c r="DY14" s="320">
        <f>T14+AE14+AP14+BA14+BL14+BW14+CH14+CS14+DD14+DO14</f>
        <v>0</v>
      </c>
      <c r="DZ14" s="320">
        <f>V14+AG14+AR14+BC14+BN14+BY14+CJ14+CU14+DF14+DQ14</f>
        <v>0</v>
      </c>
      <c r="EA14" s="320">
        <f>X14+AI14+AT14+BE14+BP14+CA14+CL14+CW14+DH14+DS14</f>
        <v>0</v>
      </c>
      <c r="EB14" s="320">
        <f>Z14+AK14+AV14+BG14+BR14+CC14+CN14+CY14+DJ14+DU14</f>
        <v>0</v>
      </c>
      <c r="EC14" s="320">
        <f>AB14+AM14+AX14+BI14+BT14+CE14+CP14+DA14+DL14+DW14</f>
        <v>0</v>
      </c>
      <c r="ED14" s="321">
        <f t="shared" si="2"/>
        <v>0</v>
      </c>
    </row>
    <row r="15" spans="1:134" ht="15" customHeight="1">
      <c r="C15" s="122">
        <f>S15+U15+W15+Y15+AA15+AD15+AF15+AH15+AJ15+AL15+AO15+AQ15+AS15+AU15+AW15+AZ15+BB15+BD15+BF15+BH15+BK15+BM15+BO15+BQ15+BS15+BV15+BX15+BZ15+CB15+CD15+CG15+CI15+CK15+CM15+CO15+CR15+CT15+CV15+CX15+CZ15+DC15+DE15+DG15+DI15+DK15+DN15+DP15+DR15+DT15+DV15</f>
        <v>0</v>
      </c>
      <c r="D15" s="70"/>
      <c r="E15" s="634" t="s">
        <v>337</v>
      </c>
      <c r="F15" s="634"/>
      <c r="G15" s="634"/>
      <c r="H15" s="634"/>
      <c r="I15" s="634"/>
      <c r="J15" s="634"/>
      <c r="K15" s="634"/>
      <c r="L15" s="634"/>
      <c r="M15" s="634"/>
      <c r="N15" s="634"/>
      <c r="O15" s="634"/>
      <c r="P15" s="123">
        <v>0</v>
      </c>
      <c r="Q15" s="124">
        <f t="shared" si="0"/>
        <v>0</v>
      </c>
      <c r="R15" s="71">
        <f t="shared" si="1"/>
        <v>0</v>
      </c>
      <c r="S15" s="288">
        <v>0</v>
      </c>
      <c r="T15" s="289">
        <f t="shared" si="3"/>
        <v>0</v>
      </c>
      <c r="U15" s="288">
        <v>0</v>
      </c>
      <c r="V15" s="289">
        <f t="shared" si="4"/>
        <v>0</v>
      </c>
      <c r="W15" s="288">
        <v>0</v>
      </c>
      <c r="X15" s="289">
        <f t="shared" si="5"/>
        <v>0</v>
      </c>
      <c r="Y15" s="288">
        <v>0</v>
      </c>
      <c r="Z15" s="289">
        <f t="shared" si="6"/>
        <v>0</v>
      </c>
      <c r="AA15" s="288">
        <v>0</v>
      </c>
      <c r="AB15" s="289">
        <f t="shared" si="7"/>
        <v>0</v>
      </c>
      <c r="AC15" s="290">
        <f t="shared" si="8"/>
        <v>0</v>
      </c>
      <c r="AD15" s="291">
        <v>0</v>
      </c>
      <c r="AE15" s="292">
        <f t="shared" si="9"/>
        <v>0</v>
      </c>
      <c r="AF15" s="291">
        <v>0</v>
      </c>
      <c r="AG15" s="292">
        <f t="shared" si="10"/>
        <v>0</v>
      </c>
      <c r="AH15" s="291">
        <v>0</v>
      </c>
      <c r="AI15" s="292">
        <f t="shared" si="11"/>
        <v>0</v>
      </c>
      <c r="AJ15" s="291">
        <v>0</v>
      </c>
      <c r="AK15" s="292">
        <f t="shared" si="12"/>
        <v>0</v>
      </c>
      <c r="AL15" s="291">
        <v>0</v>
      </c>
      <c r="AM15" s="292">
        <f t="shared" si="13"/>
        <v>0</v>
      </c>
      <c r="AN15" s="293">
        <f t="shared" si="14"/>
        <v>0</v>
      </c>
      <c r="AO15" s="294">
        <v>0</v>
      </c>
      <c r="AP15" s="295">
        <f t="shared" si="15"/>
        <v>0</v>
      </c>
      <c r="AQ15" s="294">
        <v>0</v>
      </c>
      <c r="AR15" s="295">
        <f t="shared" si="16"/>
        <v>0</v>
      </c>
      <c r="AS15" s="294">
        <v>0</v>
      </c>
      <c r="AT15" s="295">
        <f t="shared" si="17"/>
        <v>0</v>
      </c>
      <c r="AU15" s="294">
        <v>0</v>
      </c>
      <c r="AV15" s="295">
        <f t="shared" si="18"/>
        <v>0</v>
      </c>
      <c r="AW15" s="294">
        <v>0</v>
      </c>
      <c r="AX15" s="295">
        <f t="shared" si="19"/>
        <v>0</v>
      </c>
      <c r="AY15" s="296">
        <f t="shared" ref="AY15:AY17" si="59">AP15+AR15+AT15+AV15+AX15</f>
        <v>0</v>
      </c>
      <c r="AZ15" s="297">
        <v>0</v>
      </c>
      <c r="BA15" s="298">
        <f t="shared" si="20"/>
        <v>0</v>
      </c>
      <c r="BB15" s="297">
        <v>0</v>
      </c>
      <c r="BC15" s="298">
        <f t="shared" si="21"/>
        <v>0</v>
      </c>
      <c r="BD15" s="297">
        <v>0</v>
      </c>
      <c r="BE15" s="298">
        <f t="shared" si="22"/>
        <v>0</v>
      </c>
      <c r="BF15" s="297">
        <v>0</v>
      </c>
      <c r="BG15" s="298">
        <f t="shared" si="23"/>
        <v>0</v>
      </c>
      <c r="BH15" s="297">
        <v>0</v>
      </c>
      <c r="BI15" s="298">
        <f t="shared" si="24"/>
        <v>0</v>
      </c>
      <c r="BJ15" s="299">
        <f t="shared" ref="BJ15:BJ17" si="60">BA15+BC15+BE15+BG15+BI15</f>
        <v>0</v>
      </c>
      <c r="BK15" s="300">
        <v>0</v>
      </c>
      <c r="BL15" s="301">
        <f t="shared" si="25"/>
        <v>0</v>
      </c>
      <c r="BM15" s="300">
        <v>0</v>
      </c>
      <c r="BN15" s="301">
        <f t="shared" si="26"/>
        <v>0</v>
      </c>
      <c r="BO15" s="300">
        <v>0</v>
      </c>
      <c r="BP15" s="301">
        <f t="shared" si="27"/>
        <v>0</v>
      </c>
      <c r="BQ15" s="300">
        <v>0</v>
      </c>
      <c r="BR15" s="301">
        <f t="shared" si="28"/>
        <v>0</v>
      </c>
      <c r="BS15" s="300">
        <v>0</v>
      </c>
      <c r="BT15" s="301">
        <f t="shared" si="29"/>
        <v>0</v>
      </c>
      <c r="BU15" s="302">
        <f t="shared" ref="BU15:BU17" si="61">BL15+BN15+BP15+BR15+BT15</f>
        <v>0</v>
      </c>
      <c r="BV15" s="303">
        <v>0</v>
      </c>
      <c r="BW15" s="304">
        <f t="shared" si="30"/>
        <v>0</v>
      </c>
      <c r="BX15" s="303">
        <v>0</v>
      </c>
      <c r="BY15" s="304">
        <f t="shared" si="31"/>
        <v>0</v>
      </c>
      <c r="BZ15" s="303">
        <v>0</v>
      </c>
      <c r="CA15" s="304">
        <f t="shared" si="32"/>
        <v>0</v>
      </c>
      <c r="CB15" s="303">
        <v>0</v>
      </c>
      <c r="CC15" s="304">
        <f t="shared" si="33"/>
        <v>0</v>
      </c>
      <c r="CD15" s="303">
        <v>0</v>
      </c>
      <c r="CE15" s="304">
        <f t="shared" si="34"/>
        <v>0</v>
      </c>
      <c r="CF15" s="305">
        <f t="shared" si="35"/>
        <v>0</v>
      </c>
      <c r="CG15" s="306">
        <v>0</v>
      </c>
      <c r="CH15" s="307">
        <f t="shared" si="36"/>
        <v>0</v>
      </c>
      <c r="CI15" s="306">
        <v>0</v>
      </c>
      <c r="CJ15" s="307">
        <f t="shared" si="37"/>
        <v>0</v>
      </c>
      <c r="CK15" s="306">
        <v>0</v>
      </c>
      <c r="CL15" s="307">
        <f t="shared" si="38"/>
        <v>0</v>
      </c>
      <c r="CM15" s="306">
        <v>0</v>
      </c>
      <c r="CN15" s="307">
        <f t="shared" si="39"/>
        <v>0</v>
      </c>
      <c r="CO15" s="306">
        <v>0</v>
      </c>
      <c r="CP15" s="307">
        <f t="shared" si="40"/>
        <v>0</v>
      </c>
      <c r="CQ15" s="308">
        <f t="shared" si="41"/>
        <v>0</v>
      </c>
      <c r="CR15" s="309">
        <v>0</v>
      </c>
      <c r="CS15" s="310">
        <f t="shared" si="42"/>
        <v>0</v>
      </c>
      <c r="CT15" s="309">
        <v>0</v>
      </c>
      <c r="CU15" s="310">
        <f t="shared" si="43"/>
        <v>0</v>
      </c>
      <c r="CV15" s="309">
        <v>0</v>
      </c>
      <c r="CW15" s="310">
        <f t="shared" si="44"/>
        <v>0</v>
      </c>
      <c r="CX15" s="309">
        <v>0</v>
      </c>
      <c r="CY15" s="310">
        <f t="shared" si="45"/>
        <v>0</v>
      </c>
      <c r="CZ15" s="309">
        <v>0</v>
      </c>
      <c r="DA15" s="310">
        <f t="shared" si="46"/>
        <v>0</v>
      </c>
      <c r="DB15" s="311">
        <f t="shared" si="47"/>
        <v>0</v>
      </c>
      <c r="DC15" s="312">
        <v>0</v>
      </c>
      <c r="DD15" s="313">
        <f t="shared" si="48"/>
        <v>0</v>
      </c>
      <c r="DE15" s="312">
        <v>0</v>
      </c>
      <c r="DF15" s="313">
        <f t="shared" si="49"/>
        <v>0</v>
      </c>
      <c r="DG15" s="312">
        <v>0</v>
      </c>
      <c r="DH15" s="313">
        <f t="shared" si="50"/>
        <v>0</v>
      </c>
      <c r="DI15" s="312">
        <v>0</v>
      </c>
      <c r="DJ15" s="313">
        <f t="shared" si="51"/>
        <v>0</v>
      </c>
      <c r="DK15" s="312">
        <v>0</v>
      </c>
      <c r="DL15" s="313">
        <f t="shared" si="52"/>
        <v>0</v>
      </c>
      <c r="DM15" s="314">
        <f t="shared" si="53"/>
        <v>0</v>
      </c>
      <c r="DN15" s="315">
        <v>0</v>
      </c>
      <c r="DO15" s="316">
        <f t="shared" si="54"/>
        <v>0</v>
      </c>
      <c r="DP15" s="315">
        <v>0</v>
      </c>
      <c r="DQ15" s="316">
        <f t="shared" si="55"/>
        <v>0</v>
      </c>
      <c r="DR15" s="315">
        <v>0</v>
      </c>
      <c r="DS15" s="316">
        <f t="shared" si="56"/>
        <v>0</v>
      </c>
      <c r="DT15" s="315">
        <v>0</v>
      </c>
      <c r="DU15" s="316">
        <f t="shared" si="57"/>
        <v>0</v>
      </c>
      <c r="DV15" s="315">
        <v>0</v>
      </c>
      <c r="DW15" s="316">
        <f t="shared" si="58"/>
        <v>0</v>
      </c>
      <c r="DX15" s="317">
        <f t="shared" ref="DX15:DX17" si="62">DO15+DQ15+DS15+DU15+DW15</f>
        <v>0</v>
      </c>
      <c r="DY15" s="320">
        <f>T15+AE15+AP15+BA15+BL15+BW15+CH15+CS15+DD15+DO15</f>
        <v>0</v>
      </c>
      <c r="DZ15" s="320">
        <f>V15+AG15+AR15+BC15+BN15+BY15+CJ15+CU15+DF15+DQ15</f>
        <v>0</v>
      </c>
      <c r="EA15" s="320">
        <f>X15+AI15+AT15+BE15+BP15+CA15+CL15+CW15+DH15+DS15</f>
        <v>0</v>
      </c>
      <c r="EB15" s="320">
        <f>Z15+AK15+AV15+BG15+BR15+CC15+CN15+CY15+DJ15+DU15</f>
        <v>0</v>
      </c>
      <c r="EC15" s="320">
        <f>AB15+AM15+AX15+BI15+BT15+CE15+CP15+DA15+DL15+DW15</f>
        <v>0</v>
      </c>
      <c r="ED15" s="321">
        <f t="shared" si="2"/>
        <v>0</v>
      </c>
    </row>
    <row r="16" spans="1:134" ht="15" customHeight="1">
      <c r="C16" s="122">
        <f>S16+U16+W16+Y16+AA16+AD16+AF16+AH16+AJ16+AL16+AO16+AQ16+AS16+AU16+AW16+AZ16+BB16+BD16+BF16+BH16+BK16+BM16+BO16+BQ16+BS16+BV16+BX16+BZ16+CB16+CD16+CG16+CI16+CK16+CM16+CO16+CR16+CT16+CV16+CX16+CZ16+DC16+DE16+DG16+DI16+DK16+DN16+DP16+DR16+DT16+DV16</f>
        <v>0</v>
      </c>
      <c r="D16" s="70"/>
      <c r="E16" s="634" t="s">
        <v>337</v>
      </c>
      <c r="F16" s="634"/>
      <c r="G16" s="634"/>
      <c r="H16" s="634"/>
      <c r="I16" s="634"/>
      <c r="J16" s="634"/>
      <c r="K16" s="634"/>
      <c r="L16" s="634"/>
      <c r="M16" s="634"/>
      <c r="N16" s="634"/>
      <c r="O16" s="634"/>
      <c r="P16" s="123">
        <v>0</v>
      </c>
      <c r="Q16" s="124">
        <f t="shared" si="0"/>
        <v>0</v>
      </c>
      <c r="R16" s="71">
        <f t="shared" si="1"/>
        <v>0</v>
      </c>
      <c r="S16" s="288">
        <v>0</v>
      </c>
      <c r="T16" s="289">
        <f t="shared" si="3"/>
        <v>0</v>
      </c>
      <c r="U16" s="288">
        <v>0</v>
      </c>
      <c r="V16" s="289">
        <f t="shared" si="4"/>
        <v>0</v>
      </c>
      <c r="W16" s="288">
        <v>0</v>
      </c>
      <c r="X16" s="289">
        <f t="shared" si="5"/>
        <v>0</v>
      </c>
      <c r="Y16" s="288">
        <v>0</v>
      </c>
      <c r="Z16" s="289">
        <f t="shared" si="6"/>
        <v>0</v>
      </c>
      <c r="AA16" s="288">
        <v>0</v>
      </c>
      <c r="AB16" s="289">
        <f t="shared" si="7"/>
        <v>0</v>
      </c>
      <c r="AC16" s="290">
        <f t="shared" si="8"/>
        <v>0</v>
      </c>
      <c r="AD16" s="291">
        <v>0</v>
      </c>
      <c r="AE16" s="292">
        <f t="shared" si="9"/>
        <v>0</v>
      </c>
      <c r="AF16" s="291">
        <v>0</v>
      </c>
      <c r="AG16" s="292">
        <f t="shared" si="10"/>
        <v>0</v>
      </c>
      <c r="AH16" s="291">
        <v>0</v>
      </c>
      <c r="AI16" s="292">
        <f t="shared" si="11"/>
        <v>0</v>
      </c>
      <c r="AJ16" s="291">
        <v>0</v>
      </c>
      <c r="AK16" s="292">
        <f t="shared" si="12"/>
        <v>0</v>
      </c>
      <c r="AL16" s="291">
        <v>0</v>
      </c>
      <c r="AM16" s="292">
        <f t="shared" si="13"/>
        <v>0</v>
      </c>
      <c r="AN16" s="293">
        <f t="shared" si="14"/>
        <v>0</v>
      </c>
      <c r="AO16" s="294">
        <v>0</v>
      </c>
      <c r="AP16" s="295">
        <f t="shared" si="15"/>
        <v>0</v>
      </c>
      <c r="AQ16" s="294">
        <v>0</v>
      </c>
      <c r="AR16" s="295">
        <f t="shared" si="16"/>
        <v>0</v>
      </c>
      <c r="AS16" s="294">
        <v>0</v>
      </c>
      <c r="AT16" s="295">
        <f t="shared" si="17"/>
        <v>0</v>
      </c>
      <c r="AU16" s="294">
        <v>0</v>
      </c>
      <c r="AV16" s="295">
        <f t="shared" si="18"/>
        <v>0</v>
      </c>
      <c r="AW16" s="294">
        <v>0</v>
      </c>
      <c r="AX16" s="295">
        <f t="shared" si="19"/>
        <v>0</v>
      </c>
      <c r="AY16" s="296">
        <f t="shared" si="59"/>
        <v>0</v>
      </c>
      <c r="AZ16" s="297">
        <v>0</v>
      </c>
      <c r="BA16" s="298">
        <f t="shared" si="20"/>
        <v>0</v>
      </c>
      <c r="BB16" s="297">
        <v>0</v>
      </c>
      <c r="BC16" s="298">
        <f t="shared" si="21"/>
        <v>0</v>
      </c>
      <c r="BD16" s="297">
        <v>0</v>
      </c>
      <c r="BE16" s="298">
        <f t="shared" si="22"/>
        <v>0</v>
      </c>
      <c r="BF16" s="297">
        <v>0</v>
      </c>
      <c r="BG16" s="298">
        <f t="shared" si="23"/>
        <v>0</v>
      </c>
      <c r="BH16" s="297">
        <v>0</v>
      </c>
      <c r="BI16" s="298">
        <f t="shared" si="24"/>
        <v>0</v>
      </c>
      <c r="BJ16" s="299">
        <f t="shared" si="60"/>
        <v>0</v>
      </c>
      <c r="BK16" s="300">
        <v>0</v>
      </c>
      <c r="BL16" s="301">
        <f t="shared" si="25"/>
        <v>0</v>
      </c>
      <c r="BM16" s="300">
        <v>0</v>
      </c>
      <c r="BN16" s="301">
        <f t="shared" si="26"/>
        <v>0</v>
      </c>
      <c r="BO16" s="300">
        <v>0</v>
      </c>
      <c r="BP16" s="301">
        <f t="shared" si="27"/>
        <v>0</v>
      </c>
      <c r="BQ16" s="300">
        <v>0</v>
      </c>
      <c r="BR16" s="301">
        <f t="shared" si="28"/>
        <v>0</v>
      </c>
      <c r="BS16" s="300">
        <v>0</v>
      </c>
      <c r="BT16" s="301">
        <f t="shared" si="29"/>
        <v>0</v>
      </c>
      <c r="BU16" s="302">
        <f t="shared" si="61"/>
        <v>0</v>
      </c>
      <c r="BV16" s="303">
        <v>0</v>
      </c>
      <c r="BW16" s="304">
        <f t="shared" si="30"/>
        <v>0</v>
      </c>
      <c r="BX16" s="303">
        <v>0</v>
      </c>
      <c r="BY16" s="304">
        <f t="shared" si="31"/>
        <v>0</v>
      </c>
      <c r="BZ16" s="303">
        <v>0</v>
      </c>
      <c r="CA16" s="304">
        <f t="shared" si="32"/>
        <v>0</v>
      </c>
      <c r="CB16" s="303">
        <v>0</v>
      </c>
      <c r="CC16" s="304">
        <f t="shared" si="33"/>
        <v>0</v>
      </c>
      <c r="CD16" s="303">
        <v>0</v>
      </c>
      <c r="CE16" s="304">
        <f t="shared" si="34"/>
        <v>0</v>
      </c>
      <c r="CF16" s="305">
        <f t="shared" si="35"/>
        <v>0</v>
      </c>
      <c r="CG16" s="306">
        <v>0</v>
      </c>
      <c r="CH16" s="307">
        <f t="shared" si="36"/>
        <v>0</v>
      </c>
      <c r="CI16" s="306">
        <v>0</v>
      </c>
      <c r="CJ16" s="307">
        <f t="shared" si="37"/>
        <v>0</v>
      </c>
      <c r="CK16" s="306">
        <v>0</v>
      </c>
      <c r="CL16" s="307">
        <f t="shared" si="38"/>
        <v>0</v>
      </c>
      <c r="CM16" s="306">
        <v>0</v>
      </c>
      <c r="CN16" s="307">
        <f t="shared" si="39"/>
        <v>0</v>
      </c>
      <c r="CO16" s="306">
        <v>0</v>
      </c>
      <c r="CP16" s="307">
        <f t="shared" si="40"/>
        <v>0</v>
      </c>
      <c r="CQ16" s="308">
        <f t="shared" si="41"/>
        <v>0</v>
      </c>
      <c r="CR16" s="309">
        <v>0</v>
      </c>
      <c r="CS16" s="310">
        <f t="shared" si="42"/>
        <v>0</v>
      </c>
      <c r="CT16" s="309">
        <v>0</v>
      </c>
      <c r="CU16" s="310">
        <f t="shared" si="43"/>
        <v>0</v>
      </c>
      <c r="CV16" s="309">
        <v>0</v>
      </c>
      <c r="CW16" s="310">
        <f t="shared" si="44"/>
        <v>0</v>
      </c>
      <c r="CX16" s="309">
        <v>0</v>
      </c>
      <c r="CY16" s="310">
        <f t="shared" si="45"/>
        <v>0</v>
      </c>
      <c r="CZ16" s="309">
        <v>0</v>
      </c>
      <c r="DA16" s="310">
        <f t="shared" si="46"/>
        <v>0</v>
      </c>
      <c r="DB16" s="311">
        <f t="shared" si="47"/>
        <v>0</v>
      </c>
      <c r="DC16" s="312">
        <v>0</v>
      </c>
      <c r="DD16" s="313">
        <f t="shared" si="48"/>
        <v>0</v>
      </c>
      <c r="DE16" s="312">
        <v>0</v>
      </c>
      <c r="DF16" s="313">
        <f t="shared" si="49"/>
        <v>0</v>
      </c>
      <c r="DG16" s="312">
        <v>0</v>
      </c>
      <c r="DH16" s="313">
        <f t="shared" si="50"/>
        <v>0</v>
      </c>
      <c r="DI16" s="312">
        <v>0</v>
      </c>
      <c r="DJ16" s="313">
        <f t="shared" si="51"/>
        <v>0</v>
      </c>
      <c r="DK16" s="312">
        <v>0</v>
      </c>
      <c r="DL16" s="313">
        <f t="shared" si="52"/>
        <v>0</v>
      </c>
      <c r="DM16" s="314">
        <f t="shared" si="53"/>
        <v>0</v>
      </c>
      <c r="DN16" s="315">
        <v>0</v>
      </c>
      <c r="DO16" s="316">
        <f t="shared" si="54"/>
        <v>0</v>
      </c>
      <c r="DP16" s="315">
        <v>0</v>
      </c>
      <c r="DQ16" s="316">
        <f t="shared" si="55"/>
        <v>0</v>
      </c>
      <c r="DR16" s="315">
        <v>0</v>
      </c>
      <c r="DS16" s="316">
        <f t="shared" si="56"/>
        <v>0</v>
      </c>
      <c r="DT16" s="315">
        <v>0</v>
      </c>
      <c r="DU16" s="316">
        <f t="shared" si="57"/>
        <v>0</v>
      </c>
      <c r="DV16" s="315">
        <v>0</v>
      </c>
      <c r="DW16" s="316">
        <f t="shared" si="58"/>
        <v>0</v>
      </c>
      <c r="DX16" s="317">
        <f t="shared" si="62"/>
        <v>0</v>
      </c>
      <c r="DY16" s="320">
        <f>T16+AE16+AP16+BA16+BL16+BW16+CH16+CS16+DD16+DO16</f>
        <v>0</v>
      </c>
      <c r="DZ16" s="320">
        <f>V16+AG16+AR16+BC16+BN16+BY16+CJ16+CU16+DF16+DQ16</f>
        <v>0</v>
      </c>
      <c r="EA16" s="320">
        <f>X16+AI16+AT16+BE16+BP16+CA16+CL16+CW16+DH16+DS16</f>
        <v>0</v>
      </c>
      <c r="EB16" s="320">
        <f>Z16+AK16+AV16+BG16+BR16+CC16+CN16+CY16+DJ16+DU16</f>
        <v>0</v>
      </c>
      <c r="EC16" s="320">
        <f>AB16+AM16+AX16+BI16+BT16+CE16+CP16+DA16+DL16+DW16</f>
        <v>0</v>
      </c>
      <c r="ED16" s="321">
        <f t="shared" si="2"/>
        <v>0</v>
      </c>
    </row>
    <row r="17" spans="1:134" ht="15" customHeight="1">
      <c r="C17" s="122">
        <f>S17+U17+W17+Y17+AA17+AD17+AF17+AH17+AJ17+AL17+AO17+AQ17+AS17+AU17+AW17+AZ17+BB17+BD17+BF17+BH17+BK17+BM17+BO17+BQ17+BS17+BV17+BX17+BZ17+CB17+CD17+CG17+CI17+CK17+CM17+CO17+CR17+CT17+CV17+CX17+CZ17+DC17+DE17+DG17+DI17+DK17+DN17+DP17+DR17+DT17+DV17</f>
        <v>0</v>
      </c>
      <c r="D17" s="70"/>
      <c r="E17" s="634" t="s">
        <v>337</v>
      </c>
      <c r="F17" s="634"/>
      <c r="G17" s="634"/>
      <c r="H17" s="634"/>
      <c r="I17" s="634"/>
      <c r="J17" s="634"/>
      <c r="K17" s="634"/>
      <c r="L17" s="634"/>
      <c r="M17" s="634"/>
      <c r="N17" s="634"/>
      <c r="O17" s="634"/>
      <c r="P17" s="123">
        <v>0</v>
      </c>
      <c r="Q17" s="124">
        <f t="shared" si="0"/>
        <v>0</v>
      </c>
      <c r="R17" s="71">
        <f t="shared" si="1"/>
        <v>0</v>
      </c>
      <c r="S17" s="288">
        <v>0</v>
      </c>
      <c r="T17" s="289">
        <f t="shared" si="3"/>
        <v>0</v>
      </c>
      <c r="U17" s="288">
        <v>0</v>
      </c>
      <c r="V17" s="289">
        <f t="shared" si="4"/>
        <v>0</v>
      </c>
      <c r="W17" s="288">
        <v>0</v>
      </c>
      <c r="X17" s="289">
        <f t="shared" si="5"/>
        <v>0</v>
      </c>
      <c r="Y17" s="288">
        <v>0</v>
      </c>
      <c r="Z17" s="289">
        <f t="shared" si="6"/>
        <v>0</v>
      </c>
      <c r="AA17" s="288">
        <v>0</v>
      </c>
      <c r="AB17" s="289">
        <f t="shared" si="7"/>
        <v>0</v>
      </c>
      <c r="AC17" s="290">
        <f t="shared" si="8"/>
        <v>0</v>
      </c>
      <c r="AD17" s="291">
        <v>0</v>
      </c>
      <c r="AE17" s="292">
        <f t="shared" si="9"/>
        <v>0</v>
      </c>
      <c r="AF17" s="291">
        <v>0</v>
      </c>
      <c r="AG17" s="292">
        <f t="shared" si="10"/>
        <v>0</v>
      </c>
      <c r="AH17" s="291">
        <v>0</v>
      </c>
      <c r="AI17" s="292">
        <f t="shared" si="11"/>
        <v>0</v>
      </c>
      <c r="AJ17" s="291">
        <v>0</v>
      </c>
      <c r="AK17" s="292">
        <f t="shared" si="12"/>
        <v>0</v>
      </c>
      <c r="AL17" s="291">
        <v>0</v>
      </c>
      <c r="AM17" s="292">
        <f t="shared" si="13"/>
        <v>0</v>
      </c>
      <c r="AN17" s="293">
        <f t="shared" si="14"/>
        <v>0</v>
      </c>
      <c r="AO17" s="294">
        <v>0</v>
      </c>
      <c r="AP17" s="295">
        <f t="shared" si="15"/>
        <v>0</v>
      </c>
      <c r="AQ17" s="294">
        <v>0</v>
      </c>
      <c r="AR17" s="295">
        <f t="shared" si="16"/>
        <v>0</v>
      </c>
      <c r="AS17" s="294">
        <v>0</v>
      </c>
      <c r="AT17" s="295">
        <f t="shared" si="17"/>
        <v>0</v>
      </c>
      <c r="AU17" s="294">
        <v>0</v>
      </c>
      <c r="AV17" s="295">
        <f t="shared" si="18"/>
        <v>0</v>
      </c>
      <c r="AW17" s="294">
        <v>0</v>
      </c>
      <c r="AX17" s="295">
        <f t="shared" si="19"/>
        <v>0</v>
      </c>
      <c r="AY17" s="296">
        <f t="shared" si="59"/>
        <v>0</v>
      </c>
      <c r="AZ17" s="297">
        <v>0</v>
      </c>
      <c r="BA17" s="298">
        <f t="shared" si="20"/>
        <v>0</v>
      </c>
      <c r="BB17" s="297">
        <v>0</v>
      </c>
      <c r="BC17" s="298">
        <f t="shared" si="21"/>
        <v>0</v>
      </c>
      <c r="BD17" s="297">
        <v>0</v>
      </c>
      <c r="BE17" s="298">
        <f t="shared" si="22"/>
        <v>0</v>
      </c>
      <c r="BF17" s="297">
        <v>0</v>
      </c>
      <c r="BG17" s="298">
        <f t="shared" si="23"/>
        <v>0</v>
      </c>
      <c r="BH17" s="297">
        <v>0</v>
      </c>
      <c r="BI17" s="298">
        <f t="shared" si="24"/>
        <v>0</v>
      </c>
      <c r="BJ17" s="299">
        <f t="shared" si="60"/>
        <v>0</v>
      </c>
      <c r="BK17" s="300">
        <v>0</v>
      </c>
      <c r="BL17" s="301">
        <f t="shared" si="25"/>
        <v>0</v>
      </c>
      <c r="BM17" s="300">
        <v>0</v>
      </c>
      <c r="BN17" s="301">
        <f t="shared" si="26"/>
        <v>0</v>
      </c>
      <c r="BO17" s="300">
        <v>0</v>
      </c>
      <c r="BP17" s="301">
        <f t="shared" si="27"/>
        <v>0</v>
      </c>
      <c r="BQ17" s="300">
        <v>0</v>
      </c>
      <c r="BR17" s="301">
        <f t="shared" si="28"/>
        <v>0</v>
      </c>
      <c r="BS17" s="300">
        <v>0</v>
      </c>
      <c r="BT17" s="301">
        <f t="shared" si="29"/>
        <v>0</v>
      </c>
      <c r="BU17" s="302">
        <f t="shared" si="61"/>
        <v>0</v>
      </c>
      <c r="BV17" s="303">
        <v>0</v>
      </c>
      <c r="BW17" s="304">
        <f t="shared" si="30"/>
        <v>0</v>
      </c>
      <c r="BX17" s="303">
        <v>0</v>
      </c>
      <c r="BY17" s="304">
        <f t="shared" si="31"/>
        <v>0</v>
      </c>
      <c r="BZ17" s="303">
        <v>0</v>
      </c>
      <c r="CA17" s="304">
        <f t="shared" si="32"/>
        <v>0</v>
      </c>
      <c r="CB17" s="303">
        <v>0</v>
      </c>
      <c r="CC17" s="304">
        <f t="shared" si="33"/>
        <v>0</v>
      </c>
      <c r="CD17" s="303">
        <v>0</v>
      </c>
      <c r="CE17" s="304">
        <f t="shared" si="34"/>
        <v>0</v>
      </c>
      <c r="CF17" s="305">
        <f t="shared" si="35"/>
        <v>0</v>
      </c>
      <c r="CG17" s="306">
        <v>0</v>
      </c>
      <c r="CH17" s="307">
        <f t="shared" si="36"/>
        <v>0</v>
      </c>
      <c r="CI17" s="306">
        <v>0</v>
      </c>
      <c r="CJ17" s="307">
        <f t="shared" si="37"/>
        <v>0</v>
      </c>
      <c r="CK17" s="306">
        <v>0</v>
      </c>
      <c r="CL17" s="307">
        <f t="shared" si="38"/>
        <v>0</v>
      </c>
      <c r="CM17" s="306">
        <v>0</v>
      </c>
      <c r="CN17" s="307">
        <f t="shared" si="39"/>
        <v>0</v>
      </c>
      <c r="CO17" s="306">
        <v>0</v>
      </c>
      <c r="CP17" s="307">
        <f t="shared" si="40"/>
        <v>0</v>
      </c>
      <c r="CQ17" s="308">
        <f t="shared" si="41"/>
        <v>0</v>
      </c>
      <c r="CR17" s="309">
        <v>0</v>
      </c>
      <c r="CS17" s="310">
        <f t="shared" si="42"/>
        <v>0</v>
      </c>
      <c r="CT17" s="309">
        <v>0</v>
      </c>
      <c r="CU17" s="310">
        <f t="shared" si="43"/>
        <v>0</v>
      </c>
      <c r="CV17" s="309">
        <v>0</v>
      </c>
      <c r="CW17" s="310">
        <f t="shared" si="44"/>
        <v>0</v>
      </c>
      <c r="CX17" s="309">
        <v>0</v>
      </c>
      <c r="CY17" s="310">
        <f t="shared" si="45"/>
        <v>0</v>
      </c>
      <c r="CZ17" s="309">
        <v>0</v>
      </c>
      <c r="DA17" s="310">
        <f t="shared" si="46"/>
        <v>0</v>
      </c>
      <c r="DB17" s="311">
        <f t="shared" si="47"/>
        <v>0</v>
      </c>
      <c r="DC17" s="312">
        <v>0</v>
      </c>
      <c r="DD17" s="313">
        <f t="shared" si="48"/>
        <v>0</v>
      </c>
      <c r="DE17" s="312">
        <v>0</v>
      </c>
      <c r="DF17" s="313">
        <f t="shared" si="49"/>
        <v>0</v>
      </c>
      <c r="DG17" s="312">
        <v>0</v>
      </c>
      <c r="DH17" s="313">
        <f t="shared" si="50"/>
        <v>0</v>
      </c>
      <c r="DI17" s="312">
        <v>0</v>
      </c>
      <c r="DJ17" s="313">
        <f t="shared" si="51"/>
        <v>0</v>
      </c>
      <c r="DK17" s="312">
        <v>0</v>
      </c>
      <c r="DL17" s="313">
        <f t="shared" si="52"/>
        <v>0</v>
      </c>
      <c r="DM17" s="314">
        <f t="shared" si="53"/>
        <v>0</v>
      </c>
      <c r="DN17" s="315">
        <v>0</v>
      </c>
      <c r="DO17" s="316">
        <f t="shared" si="54"/>
        <v>0</v>
      </c>
      <c r="DP17" s="315">
        <v>0</v>
      </c>
      <c r="DQ17" s="316">
        <f t="shared" si="55"/>
        <v>0</v>
      </c>
      <c r="DR17" s="315">
        <v>0</v>
      </c>
      <c r="DS17" s="316">
        <f t="shared" si="56"/>
        <v>0</v>
      </c>
      <c r="DT17" s="315">
        <v>0</v>
      </c>
      <c r="DU17" s="316">
        <f t="shared" si="57"/>
        <v>0</v>
      </c>
      <c r="DV17" s="315">
        <v>0</v>
      </c>
      <c r="DW17" s="316">
        <f t="shared" si="58"/>
        <v>0</v>
      </c>
      <c r="DX17" s="317">
        <f t="shared" si="62"/>
        <v>0</v>
      </c>
      <c r="DY17" s="320">
        <f>T17+AE17+AP17+BA17+BL17+BW17+CH17+CS17+DD17+DO17</f>
        <v>0</v>
      </c>
      <c r="DZ17" s="320">
        <f>V17+AG17+AR17+BC17+BN17+BY17+CJ17+CU17+DF17+DQ17</f>
        <v>0</v>
      </c>
      <c r="EA17" s="320">
        <f>X17+AI17+AT17+BE17+BP17+CA17+CL17+CW17+DH17+DS17</f>
        <v>0</v>
      </c>
      <c r="EB17" s="320">
        <f>Z17+AK17+AV17+BG17+BR17+CC17+CN17+CY17+DJ17+DU17</f>
        <v>0</v>
      </c>
      <c r="EC17" s="320">
        <f>AB17+AM17+AX17+BI17+BT17+CE17+CP17+DA17+DL17+DW17</f>
        <v>0</v>
      </c>
      <c r="ED17" s="321">
        <f t="shared" si="2"/>
        <v>0</v>
      </c>
    </row>
    <row r="18" spans="1:134" s="51" customFormat="1" ht="15" customHeight="1">
      <c r="A18" s="78"/>
      <c r="B18" s="78"/>
      <c r="C18" s="129"/>
      <c r="D18" s="9"/>
      <c r="E18" s="651"/>
      <c r="F18" s="651"/>
      <c r="G18" s="651"/>
      <c r="H18" s="651"/>
      <c r="I18" s="651"/>
      <c r="J18" s="651"/>
      <c r="K18" s="651"/>
      <c r="L18" s="651"/>
      <c r="M18" s="651"/>
      <c r="N18" s="652"/>
      <c r="O18" s="648" t="s">
        <v>286</v>
      </c>
      <c r="P18" s="649"/>
      <c r="Q18" s="649"/>
      <c r="R18" s="650"/>
      <c r="S18" s="681">
        <f>SUM(T13:T17)</f>
        <v>0</v>
      </c>
      <c r="T18" s="682"/>
      <c r="U18" s="681">
        <f>SUM(V13:V17)</f>
        <v>0</v>
      </c>
      <c r="V18" s="682"/>
      <c r="W18" s="681">
        <f>SUM(X13:X17)</f>
        <v>0</v>
      </c>
      <c r="X18" s="682"/>
      <c r="Y18" s="681">
        <f>SUM(Z13:Z17)</f>
        <v>0</v>
      </c>
      <c r="Z18" s="682"/>
      <c r="AA18" s="681">
        <f>SUM(AB13:AB17)</f>
        <v>0</v>
      </c>
      <c r="AB18" s="682"/>
      <c r="AC18" s="130">
        <f>SUM(S18:AB18)</f>
        <v>0</v>
      </c>
      <c r="AD18" s="681">
        <f>SUM(AE13:AE17)</f>
        <v>0</v>
      </c>
      <c r="AE18" s="682"/>
      <c r="AF18" s="681">
        <f>SUM(AG13:AG17)</f>
        <v>0</v>
      </c>
      <c r="AG18" s="682"/>
      <c r="AH18" s="681">
        <f>SUM(AI13:AI17)</f>
        <v>0</v>
      </c>
      <c r="AI18" s="682"/>
      <c r="AJ18" s="681">
        <f>SUM(AK13:AK17)</f>
        <v>0</v>
      </c>
      <c r="AK18" s="682"/>
      <c r="AL18" s="681">
        <f>SUM(AM13:AM17)</f>
        <v>0</v>
      </c>
      <c r="AM18" s="682"/>
      <c r="AN18" s="130">
        <f>SUM(AD18:AM18)</f>
        <v>0</v>
      </c>
      <c r="AO18" s="681">
        <f>SUM(AP13:AP17)</f>
        <v>0</v>
      </c>
      <c r="AP18" s="682"/>
      <c r="AQ18" s="681">
        <f>SUM(AR13:AR17)</f>
        <v>0</v>
      </c>
      <c r="AR18" s="682"/>
      <c r="AS18" s="681">
        <f>SUM(AT13:AT17)</f>
        <v>0</v>
      </c>
      <c r="AT18" s="682"/>
      <c r="AU18" s="681">
        <f>SUM(AV13:AV17)</f>
        <v>0</v>
      </c>
      <c r="AV18" s="682"/>
      <c r="AW18" s="681">
        <f>SUM(AX13:AX17)</f>
        <v>0</v>
      </c>
      <c r="AX18" s="682"/>
      <c r="AY18" s="130">
        <f>SUM(AO18:AX18)</f>
        <v>0</v>
      </c>
      <c r="AZ18" s="681">
        <f>SUM(BA13:BA17)</f>
        <v>0</v>
      </c>
      <c r="BA18" s="682"/>
      <c r="BB18" s="681">
        <f>SUM(BC13:BC17)</f>
        <v>0</v>
      </c>
      <c r="BC18" s="682"/>
      <c r="BD18" s="681">
        <f>SUM(BE13:BE17)</f>
        <v>0</v>
      </c>
      <c r="BE18" s="682"/>
      <c r="BF18" s="681">
        <f>SUM(BG13:BG17)</f>
        <v>0</v>
      </c>
      <c r="BG18" s="682"/>
      <c r="BH18" s="681">
        <f>SUM(BI13:BI17)</f>
        <v>0</v>
      </c>
      <c r="BI18" s="682"/>
      <c r="BJ18" s="130">
        <f>SUM(AZ18:BI18)</f>
        <v>0</v>
      </c>
      <c r="BK18" s="681">
        <f>SUM(BL13:BL17)</f>
        <v>0</v>
      </c>
      <c r="BL18" s="682"/>
      <c r="BM18" s="681">
        <f>SUM(BN13:BN17)</f>
        <v>0</v>
      </c>
      <c r="BN18" s="682"/>
      <c r="BO18" s="681">
        <f>SUM(BP13:BP17)</f>
        <v>0</v>
      </c>
      <c r="BP18" s="682"/>
      <c r="BQ18" s="681">
        <f>SUM(BR13:BR17)</f>
        <v>0</v>
      </c>
      <c r="BR18" s="682"/>
      <c r="BS18" s="681">
        <f>SUM(BT13:BT17)</f>
        <v>0</v>
      </c>
      <c r="BT18" s="682"/>
      <c r="BU18" s="130">
        <f>SUM(BK18:BT18)</f>
        <v>0</v>
      </c>
      <c r="BV18" s="681">
        <f>SUM(BW13:BW17)</f>
        <v>0</v>
      </c>
      <c r="BW18" s="682"/>
      <c r="BX18" s="681">
        <f>SUM(BY13:BY17)</f>
        <v>0</v>
      </c>
      <c r="BY18" s="682"/>
      <c r="BZ18" s="681">
        <f>SUM(CA13:CA17)</f>
        <v>0</v>
      </c>
      <c r="CA18" s="682"/>
      <c r="CB18" s="681">
        <f>SUM(CC13:CC17)</f>
        <v>0</v>
      </c>
      <c r="CC18" s="682"/>
      <c r="CD18" s="681">
        <f>SUM(CE13:CE17)</f>
        <v>0</v>
      </c>
      <c r="CE18" s="682"/>
      <c r="CF18" s="130">
        <f>SUM(BV18:CE18)</f>
        <v>0</v>
      </c>
      <c r="CG18" s="681">
        <f>SUM(CH13:CH17)</f>
        <v>0</v>
      </c>
      <c r="CH18" s="682"/>
      <c r="CI18" s="681">
        <f>SUM(CJ13:CJ17)</f>
        <v>0</v>
      </c>
      <c r="CJ18" s="682"/>
      <c r="CK18" s="681">
        <f>SUM(CL13:CL17)</f>
        <v>0</v>
      </c>
      <c r="CL18" s="682"/>
      <c r="CM18" s="681">
        <f>SUM(CN13:CN17)</f>
        <v>0</v>
      </c>
      <c r="CN18" s="682"/>
      <c r="CO18" s="681">
        <f>SUM(CP13:CP17)</f>
        <v>0</v>
      </c>
      <c r="CP18" s="682"/>
      <c r="CQ18" s="130">
        <f>SUM(CG18:CP18)</f>
        <v>0</v>
      </c>
      <c r="CR18" s="681">
        <f>SUM(CS13:CS17)</f>
        <v>0</v>
      </c>
      <c r="CS18" s="682"/>
      <c r="CT18" s="681">
        <f>SUM(CU13:CU17)</f>
        <v>0</v>
      </c>
      <c r="CU18" s="682"/>
      <c r="CV18" s="681">
        <f>SUM(CW13:CW17)</f>
        <v>0</v>
      </c>
      <c r="CW18" s="682"/>
      <c r="CX18" s="681">
        <f>SUM(CY13:CY17)</f>
        <v>0</v>
      </c>
      <c r="CY18" s="682"/>
      <c r="CZ18" s="681">
        <f>SUM(DA13:DA17)</f>
        <v>0</v>
      </c>
      <c r="DA18" s="682"/>
      <c r="DB18" s="130">
        <f>SUM(CR18:DA18)</f>
        <v>0</v>
      </c>
      <c r="DC18" s="681">
        <f>SUM(DD13:DD17)</f>
        <v>0</v>
      </c>
      <c r="DD18" s="682"/>
      <c r="DE18" s="681">
        <f>SUM(DF13:DF17)</f>
        <v>0</v>
      </c>
      <c r="DF18" s="682"/>
      <c r="DG18" s="681">
        <f>SUM(DH13:DH17)</f>
        <v>0</v>
      </c>
      <c r="DH18" s="682"/>
      <c r="DI18" s="681">
        <f>SUM(DJ13:DJ17)</f>
        <v>0</v>
      </c>
      <c r="DJ18" s="682"/>
      <c r="DK18" s="681">
        <f>SUM(DL13:DL17)</f>
        <v>0</v>
      </c>
      <c r="DL18" s="682"/>
      <c r="DM18" s="130">
        <f>SUM(DC18:DL18)</f>
        <v>0</v>
      </c>
      <c r="DN18" s="681">
        <f>SUM(DO13:DO17)</f>
        <v>0</v>
      </c>
      <c r="DO18" s="682"/>
      <c r="DP18" s="681">
        <f>SUM(DQ13:DQ17)</f>
        <v>0</v>
      </c>
      <c r="DQ18" s="682"/>
      <c r="DR18" s="681">
        <f>SUM(DS13:DS17)</f>
        <v>0</v>
      </c>
      <c r="DS18" s="682"/>
      <c r="DT18" s="681">
        <f>SUM(DU13:DU17)</f>
        <v>0</v>
      </c>
      <c r="DU18" s="682"/>
      <c r="DV18" s="681">
        <f>SUM(DW13:DW17)</f>
        <v>0</v>
      </c>
      <c r="DW18" s="682"/>
      <c r="DX18" s="322">
        <f>SUM(DN18:DW18)</f>
        <v>0</v>
      </c>
      <c r="DY18" s="323">
        <f>SUM(DY13:DY17)</f>
        <v>0</v>
      </c>
      <c r="DZ18" s="323">
        <f>SUM(DZ13:DZ17)</f>
        <v>0</v>
      </c>
      <c r="EA18" s="323">
        <f>SUM(EA13:EA17)</f>
        <v>0</v>
      </c>
      <c r="EB18" s="323">
        <f>SUM(EB13:EB17)</f>
        <v>0</v>
      </c>
      <c r="EC18" s="323">
        <f>SUM(EC13:EC17)</f>
        <v>0</v>
      </c>
      <c r="ED18" s="324">
        <f t="shared" si="2"/>
        <v>0</v>
      </c>
    </row>
    <row r="19" spans="1:134" s="51" customFormat="1" ht="15" customHeight="1">
      <c r="A19" s="78">
        <v>1000</v>
      </c>
      <c r="B19" s="78"/>
      <c r="C19" s="131" t="s">
        <v>46</v>
      </c>
      <c r="D19" s="79"/>
      <c r="E19" s="655"/>
      <c r="F19" s="584"/>
      <c r="G19" s="584"/>
      <c r="H19" s="584"/>
      <c r="I19" s="584"/>
      <c r="J19" s="584"/>
      <c r="K19" s="584"/>
      <c r="L19" s="584"/>
      <c r="M19" s="584"/>
      <c r="N19" s="584"/>
      <c r="O19" s="584"/>
      <c r="P19" s="584"/>
      <c r="Q19" s="584"/>
      <c r="R19" s="585"/>
      <c r="S19" s="132"/>
      <c r="T19" s="133"/>
      <c r="U19" s="132"/>
      <c r="V19" s="134"/>
      <c r="W19" s="132"/>
      <c r="X19" s="134"/>
      <c r="Y19" s="132"/>
      <c r="Z19" s="134"/>
      <c r="AA19" s="132"/>
      <c r="AB19" s="134"/>
      <c r="AC19" s="135"/>
      <c r="AD19" s="132"/>
      <c r="AE19" s="133"/>
      <c r="AF19" s="132"/>
      <c r="AG19" s="134"/>
      <c r="AH19" s="132"/>
      <c r="AI19" s="134"/>
      <c r="AJ19" s="132"/>
      <c r="AK19" s="134"/>
      <c r="AL19" s="132"/>
      <c r="AM19" s="134"/>
      <c r="AN19" s="135"/>
      <c r="AO19" s="132"/>
      <c r="AP19" s="133"/>
      <c r="AQ19" s="132"/>
      <c r="AR19" s="134"/>
      <c r="AS19" s="132"/>
      <c r="AT19" s="134"/>
      <c r="AU19" s="132"/>
      <c r="AV19" s="134"/>
      <c r="AW19" s="132"/>
      <c r="AX19" s="134"/>
      <c r="AY19" s="135"/>
      <c r="AZ19" s="132"/>
      <c r="BA19" s="133"/>
      <c r="BB19" s="132"/>
      <c r="BC19" s="134"/>
      <c r="BD19" s="132"/>
      <c r="BE19" s="134"/>
      <c r="BF19" s="132"/>
      <c r="BG19" s="134"/>
      <c r="BH19" s="132"/>
      <c r="BI19" s="134"/>
      <c r="BJ19" s="135"/>
      <c r="BK19" s="132"/>
      <c r="BL19" s="133"/>
      <c r="BM19" s="132"/>
      <c r="BN19" s="134"/>
      <c r="BO19" s="132"/>
      <c r="BP19" s="134"/>
      <c r="BQ19" s="132"/>
      <c r="BR19" s="134"/>
      <c r="BS19" s="132"/>
      <c r="BT19" s="134"/>
      <c r="BU19" s="135"/>
      <c r="BV19" s="132"/>
      <c r="BW19" s="133"/>
      <c r="BX19" s="132"/>
      <c r="BY19" s="134"/>
      <c r="BZ19" s="132"/>
      <c r="CA19" s="134"/>
      <c r="CB19" s="132"/>
      <c r="CC19" s="134"/>
      <c r="CD19" s="132"/>
      <c r="CE19" s="134"/>
      <c r="CF19" s="135"/>
      <c r="CG19" s="132"/>
      <c r="CH19" s="133"/>
      <c r="CI19" s="132"/>
      <c r="CJ19" s="134"/>
      <c r="CK19" s="132"/>
      <c r="CL19" s="134"/>
      <c r="CM19" s="132"/>
      <c r="CN19" s="134"/>
      <c r="CO19" s="132"/>
      <c r="CP19" s="134"/>
      <c r="CQ19" s="135"/>
      <c r="CR19" s="132"/>
      <c r="CS19" s="133"/>
      <c r="CT19" s="132"/>
      <c r="CU19" s="134"/>
      <c r="CV19" s="132"/>
      <c r="CW19" s="134"/>
      <c r="CX19" s="132"/>
      <c r="CY19" s="134"/>
      <c r="CZ19" s="132"/>
      <c r="DA19" s="134"/>
      <c r="DB19" s="135"/>
      <c r="DC19" s="132"/>
      <c r="DD19" s="133"/>
      <c r="DE19" s="132"/>
      <c r="DF19" s="134"/>
      <c r="DG19" s="132"/>
      <c r="DH19" s="134"/>
      <c r="DI19" s="132"/>
      <c r="DJ19" s="134"/>
      <c r="DK19" s="132"/>
      <c r="DL19" s="134"/>
      <c r="DM19" s="135"/>
      <c r="DN19" s="132"/>
      <c r="DO19" s="133"/>
      <c r="DP19" s="132"/>
      <c r="DQ19" s="134"/>
      <c r="DR19" s="132"/>
      <c r="DS19" s="134"/>
      <c r="DT19" s="132"/>
      <c r="DU19" s="134"/>
      <c r="DV19" s="132"/>
      <c r="DW19" s="134"/>
      <c r="DX19" s="135"/>
      <c r="DY19" s="325"/>
      <c r="DZ19" s="325"/>
      <c r="EA19" s="325"/>
      <c r="EB19" s="325"/>
      <c r="EC19" s="325"/>
      <c r="ED19" s="287"/>
    </row>
    <row r="20" spans="1:134" s="51" customFormat="1" ht="15" customHeight="1">
      <c r="A20" s="78"/>
      <c r="B20" s="78"/>
      <c r="C20" s="10" t="s">
        <v>178</v>
      </c>
      <c r="D20" s="70"/>
      <c r="E20" s="642"/>
      <c r="F20" s="654"/>
      <c r="G20" s="654"/>
      <c r="H20" s="654"/>
      <c r="I20" s="654"/>
      <c r="J20" s="654"/>
      <c r="K20" s="654"/>
      <c r="L20" s="654"/>
      <c r="M20" s="654"/>
      <c r="N20" s="654"/>
      <c r="O20" s="654"/>
      <c r="P20" s="11"/>
      <c r="Q20" s="95"/>
      <c r="R20" s="119"/>
      <c r="S20" s="132"/>
      <c r="T20" s="133"/>
      <c r="U20" s="132"/>
      <c r="V20" s="134"/>
      <c r="W20" s="132"/>
      <c r="X20" s="134"/>
      <c r="Y20" s="132"/>
      <c r="Z20" s="134"/>
      <c r="AA20" s="132"/>
      <c r="AB20" s="134"/>
      <c r="AC20" s="135"/>
      <c r="AD20" s="132"/>
      <c r="AE20" s="133"/>
      <c r="AF20" s="132"/>
      <c r="AG20" s="134"/>
      <c r="AH20" s="132"/>
      <c r="AI20" s="134"/>
      <c r="AJ20" s="132"/>
      <c r="AK20" s="134"/>
      <c r="AL20" s="132"/>
      <c r="AM20" s="134"/>
      <c r="AN20" s="135"/>
      <c r="AO20" s="132"/>
      <c r="AP20" s="133"/>
      <c r="AQ20" s="132"/>
      <c r="AR20" s="134"/>
      <c r="AS20" s="132"/>
      <c r="AT20" s="134"/>
      <c r="AU20" s="132"/>
      <c r="AV20" s="134"/>
      <c r="AW20" s="132"/>
      <c r="AX20" s="134"/>
      <c r="AY20" s="135"/>
      <c r="AZ20" s="132"/>
      <c r="BA20" s="133"/>
      <c r="BB20" s="132"/>
      <c r="BC20" s="134"/>
      <c r="BD20" s="132"/>
      <c r="BE20" s="134"/>
      <c r="BF20" s="132"/>
      <c r="BG20" s="134"/>
      <c r="BH20" s="132"/>
      <c r="BI20" s="134"/>
      <c r="BJ20" s="135"/>
      <c r="BK20" s="132"/>
      <c r="BL20" s="133"/>
      <c r="BM20" s="132"/>
      <c r="BN20" s="134"/>
      <c r="BO20" s="132"/>
      <c r="BP20" s="134"/>
      <c r="BQ20" s="132"/>
      <c r="BR20" s="134"/>
      <c r="BS20" s="132"/>
      <c r="BT20" s="134"/>
      <c r="BU20" s="135"/>
      <c r="BV20" s="132"/>
      <c r="BW20" s="133"/>
      <c r="BX20" s="132"/>
      <c r="BY20" s="134"/>
      <c r="BZ20" s="132"/>
      <c r="CA20" s="134"/>
      <c r="CB20" s="132"/>
      <c r="CC20" s="134"/>
      <c r="CD20" s="132"/>
      <c r="CE20" s="134"/>
      <c r="CF20" s="135"/>
      <c r="CG20" s="132"/>
      <c r="CH20" s="133"/>
      <c r="CI20" s="132"/>
      <c r="CJ20" s="134"/>
      <c r="CK20" s="132"/>
      <c r="CL20" s="134"/>
      <c r="CM20" s="132"/>
      <c r="CN20" s="134"/>
      <c r="CO20" s="132"/>
      <c r="CP20" s="134"/>
      <c r="CQ20" s="135"/>
      <c r="CR20" s="132"/>
      <c r="CS20" s="133"/>
      <c r="CT20" s="132"/>
      <c r="CU20" s="134"/>
      <c r="CV20" s="132"/>
      <c r="CW20" s="134"/>
      <c r="CX20" s="132"/>
      <c r="CY20" s="134"/>
      <c r="CZ20" s="132"/>
      <c r="DA20" s="134"/>
      <c r="DB20" s="135"/>
      <c r="DC20" s="132"/>
      <c r="DD20" s="133"/>
      <c r="DE20" s="132"/>
      <c r="DF20" s="134"/>
      <c r="DG20" s="132"/>
      <c r="DH20" s="134"/>
      <c r="DI20" s="132"/>
      <c r="DJ20" s="134"/>
      <c r="DK20" s="132"/>
      <c r="DL20" s="134"/>
      <c r="DM20" s="135"/>
      <c r="DN20" s="132"/>
      <c r="DO20" s="133"/>
      <c r="DP20" s="132"/>
      <c r="DQ20" s="134"/>
      <c r="DR20" s="132"/>
      <c r="DS20" s="134"/>
      <c r="DT20" s="132"/>
      <c r="DU20" s="134"/>
      <c r="DV20" s="132"/>
      <c r="DW20" s="134"/>
      <c r="DX20" s="135"/>
      <c r="DY20" s="325"/>
      <c r="DZ20" s="325"/>
      <c r="EA20" s="325"/>
      <c r="EB20" s="325"/>
      <c r="EC20" s="325"/>
      <c r="ED20" s="287"/>
    </row>
    <row r="21" spans="1:134" s="51" customFormat="1" ht="15" customHeight="1">
      <c r="A21" s="78"/>
      <c r="B21" s="78"/>
      <c r="C21" s="122">
        <f t="shared" ref="C21:C27" si="63">S21+U21+W21+Y21+AA21+AD21+AF21+AH21+AJ21+AL21+AO21+AQ21+AS21+AU21+AW21+AZ21+BB21+BD21+BF21+BH21+BK21+BM21+BO21+BQ21+BS21+BV21+BX21+BZ21+CB21+CD21+CG21+CI21+CK21+CM21+CO21+CR21+CT21+CV21+CX21+CZ21+DC21+DE21+DG21+DI21+DK21+DN21+DP21+DR21+DT21+DV21</f>
        <v>0</v>
      </c>
      <c r="D21" s="70"/>
      <c r="E21" s="634" t="s">
        <v>337</v>
      </c>
      <c r="F21" s="634"/>
      <c r="G21" s="634"/>
      <c r="H21" s="634"/>
      <c r="I21" s="634"/>
      <c r="J21" s="634"/>
      <c r="K21" s="634"/>
      <c r="L21" s="634"/>
      <c r="M21" s="634"/>
      <c r="N21" s="634"/>
      <c r="O21" s="634"/>
      <c r="P21" s="123">
        <v>0</v>
      </c>
      <c r="Q21" s="124">
        <f t="shared" ref="Q21:Q27" si="64">VLOOKUP(E21,Leave_Benefits,2,0)</f>
        <v>0</v>
      </c>
      <c r="R21" s="71">
        <f t="shared" ref="R21:R27" si="65">VLOOKUP(E21,Leave_Benefits,4,0)</f>
        <v>0</v>
      </c>
      <c r="S21" s="125">
        <v>0</v>
      </c>
      <c r="T21" s="126">
        <f>$P21*(1+$Q21)*(S21)</f>
        <v>0</v>
      </c>
      <c r="U21" s="125">
        <v>0</v>
      </c>
      <c r="V21" s="126">
        <f>$P21*(1+$Q21)*(U21)*$R21</f>
        <v>0</v>
      </c>
      <c r="W21" s="125">
        <v>0</v>
      </c>
      <c r="X21" s="126">
        <f>$P21*(1+$Q21)*(W21)*($R21^2)</f>
        <v>0</v>
      </c>
      <c r="Y21" s="125">
        <v>0</v>
      </c>
      <c r="Z21" s="126">
        <f>$P21*(1+$Q21)*(Y21)*($R21^3)</f>
        <v>0</v>
      </c>
      <c r="AA21" s="125">
        <v>0</v>
      </c>
      <c r="AB21" s="126">
        <f>$P21*(1+$Q21)*(AA21)*($R21^4)</f>
        <v>0</v>
      </c>
      <c r="AC21" s="127">
        <f>T21+V21+X21+Z21+AB21</f>
        <v>0</v>
      </c>
      <c r="AD21" s="291">
        <v>0</v>
      </c>
      <c r="AE21" s="292">
        <f>$P21*(1+$Q21)*(AD21)</f>
        <v>0</v>
      </c>
      <c r="AF21" s="291">
        <v>0</v>
      </c>
      <c r="AG21" s="292">
        <f>$P21*(1+$Q21)*(AF21)*$R21</f>
        <v>0</v>
      </c>
      <c r="AH21" s="291">
        <v>0</v>
      </c>
      <c r="AI21" s="292">
        <f>$P21*(1+$Q21)*(AH21)*($R21^2)</f>
        <v>0</v>
      </c>
      <c r="AJ21" s="291">
        <v>0</v>
      </c>
      <c r="AK21" s="292">
        <f>$P21*(1+$Q21)*(AJ21)*($R21^3)</f>
        <v>0</v>
      </c>
      <c r="AL21" s="291">
        <v>0</v>
      </c>
      <c r="AM21" s="292">
        <f>$P21*(1+$Q21)*(AL21)*($R21^4)</f>
        <v>0</v>
      </c>
      <c r="AN21" s="293">
        <f t="shared" ref="AN21:AN27" si="66">AE21+AG21+AI21+AK21+AM21</f>
        <v>0</v>
      </c>
      <c r="AO21" s="294">
        <v>0</v>
      </c>
      <c r="AP21" s="295">
        <f>$P21*(1+$Q21)*(AO21)</f>
        <v>0</v>
      </c>
      <c r="AQ21" s="294">
        <v>0</v>
      </c>
      <c r="AR21" s="295">
        <f>$P21*(1+$Q21)*(AQ21)*$R21</f>
        <v>0</v>
      </c>
      <c r="AS21" s="294">
        <v>0</v>
      </c>
      <c r="AT21" s="295">
        <f>$P21*(1+$Q21)*(AS21)*($R21^2)</f>
        <v>0</v>
      </c>
      <c r="AU21" s="294">
        <v>0</v>
      </c>
      <c r="AV21" s="295">
        <f>$P21*(1+$Q21)*(AU21)*($R21^3)</f>
        <v>0</v>
      </c>
      <c r="AW21" s="294">
        <v>0</v>
      </c>
      <c r="AX21" s="295">
        <f>$P21*(1+$Q21)*(AW21)*($R21^4)</f>
        <v>0</v>
      </c>
      <c r="AY21" s="296">
        <f>AP21+AR21+AT21+AV21+AX21</f>
        <v>0</v>
      </c>
      <c r="AZ21" s="297">
        <v>0</v>
      </c>
      <c r="BA21" s="298">
        <f>$P21*(1+$Q21)*(AZ21)</f>
        <v>0</v>
      </c>
      <c r="BB21" s="297">
        <v>0</v>
      </c>
      <c r="BC21" s="298">
        <f>$P21*(1+$Q21)*(BB21)*$R21</f>
        <v>0</v>
      </c>
      <c r="BD21" s="297">
        <v>0</v>
      </c>
      <c r="BE21" s="298">
        <f>$P21*(1+$Q21)*(BD21)*($R21^2)</f>
        <v>0</v>
      </c>
      <c r="BF21" s="297">
        <v>0</v>
      </c>
      <c r="BG21" s="298">
        <f>$P21*(1+$Q21)*(BF21)*($R21^3)</f>
        <v>0</v>
      </c>
      <c r="BH21" s="297">
        <v>0</v>
      </c>
      <c r="BI21" s="298">
        <f>$P21*(1+$Q21)*(BH21)*($R21^4)</f>
        <v>0</v>
      </c>
      <c r="BJ21" s="299">
        <f t="shared" ref="BJ21:BJ27" si="67">BA21+BC21+BE21+BG21+BI21</f>
        <v>0</v>
      </c>
      <c r="BK21" s="300">
        <v>0</v>
      </c>
      <c r="BL21" s="301">
        <f>$P21*(1+$Q21)*(BK21)</f>
        <v>0</v>
      </c>
      <c r="BM21" s="300">
        <v>0</v>
      </c>
      <c r="BN21" s="301">
        <f>$P21*(1+$Q21)*(BM21)*$R21</f>
        <v>0</v>
      </c>
      <c r="BO21" s="300">
        <v>0</v>
      </c>
      <c r="BP21" s="301">
        <f>$P21*(1+$Q21)*(BO21)*($R21^2)</f>
        <v>0</v>
      </c>
      <c r="BQ21" s="300">
        <v>0</v>
      </c>
      <c r="BR21" s="301">
        <f>$P21*(1+$Q21)*(BQ21)*($R21^3)</f>
        <v>0</v>
      </c>
      <c r="BS21" s="300">
        <v>0</v>
      </c>
      <c r="BT21" s="301">
        <f>$P21*(1+$Q21)*(BS21)*($R21^4)</f>
        <v>0</v>
      </c>
      <c r="BU21" s="302">
        <f>BL21+BN21+BP21+BR21+BT21</f>
        <v>0</v>
      </c>
      <c r="BV21" s="303">
        <v>0</v>
      </c>
      <c r="BW21" s="304">
        <f>$P21*(1+$Q21)*(BV21)</f>
        <v>0</v>
      </c>
      <c r="BX21" s="303">
        <v>0</v>
      </c>
      <c r="BY21" s="304">
        <f>$P21*(1+$Q21)*(BX21)*$R21</f>
        <v>0</v>
      </c>
      <c r="BZ21" s="303">
        <v>0</v>
      </c>
      <c r="CA21" s="304">
        <f>$P21*(1+$Q21)*(BZ21)*($R21^2)</f>
        <v>0</v>
      </c>
      <c r="CB21" s="303">
        <v>0</v>
      </c>
      <c r="CC21" s="304">
        <f>$P21*(1+$Q21)*(CB21)*($R21^3)</f>
        <v>0</v>
      </c>
      <c r="CD21" s="303">
        <v>0</v>
      </c>
      <c r="CE21" s="304">
        <f>$P21*(1+$Q21)*(CD21)*($R21^4)</f>
        <v>0</v>
      </c>
      <c r="CF21" s="305">
        <f t="shared" ref="CF21:CF27" si="68">BW21+BY21+CA21+CC21+CE21</f>
        <v>0</v>
      </c>
      <c r="CG21" s="306">
        <v>0</v>
      </c>
      <c r="CH21" s="307">
        <f>$P21*(1+$Q21)*(CG21)</f>
        <v>0</v>
      </c>
      <c r="CI21" s="306">
        <v>0</v>
      </c>
      <c r="CJ21" s="307">
        <f>$P21*(1+$Q21)*(CI21)*$R21</f>
        <v>0</v>
      </c>
      <c r="CK21" s="306">
        <v>0</v>
      </c>
      <c r="CL21" s="307">
        <f>$P21*(1+$Q21)*(CK21)*($R21^2)</f>
        <v>0</v>
      </c>
      <c r="CM21" s="306">
        <v>0</v>
      </c>
      <c r="CN21" s="307">
        <f>$P21*(1+$Q21)*(CM21)*($R21^3)</f>
        <v>0</v>
      </c>
      <c r="CO21" s="306">
        <v>0</v>
      </c>
      <c r="CP21" s="307">
        <f>$P21*(1+$Q21)*(CO21)*($R21^4)</f>
        <v>0</v>
      </c>
      <c r="CQ21" s="308">
        <f t="shared" ref="CQ21:CQ27" si="69">CH21+CJ21+CL21+CN21+CP21</f>
        <v>0</v>
      </c>
      <c r="CR21" s="309">
        <v>0</v>
      </c>
      <c r="CS21" s="310">
        <f>$P21*(1+$Q21)*(CR21)</f>
        <v>0</v>
      </c>
      <c r="CT21" s="309">
        <v>0</v>
      </c>
      <c r="CU21" s="310">
        <f>$P21*(1+$Q21)*(CT21)*$R21</f>
        <v>0</v>
      </c>
      <c r="CV21" s="309">
        <v>0</v>
      </c>
      <c r="CW21" s="310">
        <f>$P21*(1+$Q21)*(CV21)*($R21^2)</f>
        <v>0</v>
      </c>
      <c r="CX21" s="309">
        <v>0</v>
      </c>
      <c r="CY21" s="310">
        <f>$P21*(1+$Q21)*(CX21)*($R21^3)</f>
        <v>0</v>
      </c>
      <c r="CZ21" s="309">
        <v>0</v>
      </c>
      <c r="DA21" s="310">
        <f>$P21*(1+$Q21)*(CZ21)*($R21^4)</f>
        <v>0</v>
      </c>
      <c r="DB21" s="311">
        <f>CS21+CU21+CW21+CY21+DA21</f>
        <v>0</v>
      </c>
      <c r="DC21" s="312">
        <v>0</v>
      </c>
      <c r="DD21" s="313">
        <f>$P21*(1+$Q21)*(DC21)</f>
        <v>0</v>
      </c>
      <c r="DE21" s="312">
        <v>0</v>
      </c>
      <c r="DF21" s="313">
        <f>$P21*(1+$Q21)*(DE21)*$R21</f>
        <v>0</v>
      </c>
      <c r="DG21" s="312">
        <v>0</v>
      </c>
      <c r="DH21" s="313">
        <f>$P21*(1+$Q21)*(DG21)*($R21^2)</f>
        <v>0</v>
      </c>
      <c r="DI21" s="312">
        <v>0</v>
      </c>
      <c r="DJ21" s="313">
        <f>$P21*(1+$Q21)*(DI21)*($R21^3)</f>
        <v>0</v>
      </c>
      <c r="DK21" s="312">
        <v>0</v>
      </c>
      <c r="DL21" s="313">
        <f>$P21*(1+$Q21)*(DK21)*($R21^4)</f>
        <v>0</v>
      </c>
      <c r="DM21" s="314">
        <f>DD21+DF21+DH21+DJ21+DL21</f>
        <v>0</v>
      </c>
      <c r="DN21" s="315">
        <v>0</v>
      </c>
      <c r="DO21" s="316">
        <f>$P21*(1+$Q21)*(DN21)</f>
        <v>0</v>
      </c>
      <c r="DP21" s="315">
        <v>0</v>
      </c>
      <c r="DQ21" s="316">
        <f>$P21*(1+$Q21)*(DP21)*$R21</f>
        <v>0</v>
      </c>
      <c r="DR21" s="315">
        <v>0</v>
      </c>
      <c r="DS21" s="316">
        <f>$P21*(1+$Q21)*(DR21)*($R21^2)</f>
        <v>0</v>
      </c>
      <c r="DT21" s="315">
        <v>0</v>
      </c>
      <c r="DU21" s="316">
        <f>$P21*(1+$Q21)*(DT21)*($R21^3)</f>
        <v>0</v>
      </c>
      <c r="DV21" s="315">
        <v>0</v>
      </c>
      <c r="DW21" s="316">
        <f>$P21*(1+$Q21)*(DV21)*($R21^4)</f>
        <v>0</v>
      </c>
      <c r="DX21" s="317">
        <f t="shared" ref="DX21:DX27" si="70">DO21+DQ21+DS21+DU21+DW21</f>
        <v>0</v>
      </c>
      <c r="DY21" s="320">
        <f t="shared" ref="DY21:DY27" si="71">T21+AE21+AP21+BA21+BL21+BW21+CH21+CS21+DD21+DO21</f>
        <v>0</v>
      </c>
      <c r="DZ21" s="320">
        <f t="shared" ref="DZ21:DZ27" si="72">V21+AG21+AR21+BC21+BN21+BY21+CJ21+CU21+DF21+DQ21</f>
        <v>0</v>
      </c>
      <c r="EA21" s="320">
        <f t="shared" ref="EA21:EA27" si="73">X21+AI21+AT21+BE21+BP21+CA21+CL21+CW21+DH21+DS21</f>
        <v>0</v>
      </c>
      <c r="EB21" s="320">
        <f t="shared" ref="EB21:EB27" si="74">Z21+AK21+AV21+BG21+BR21+CC21+CN21+CY21+DJ21+DU21</f>
        <v>0</v>
      </c>
      <c r="EC21" s="320">
        <f t="shared" ref="EC21:EC27" si="75">AB21+AM21+AX21+BI21+BT21+CE21+CP21+DA21+DL21+DW21</f>
        <v>0</v>
      </c>
      <c r="ED21" s="327">
        <f t="shared" ref="ED21:ED27" si="76">SUM(DY21:EC21)</f>
        <v>0</v>
      </c>
    </row>
    <row r="22" spans="1:134" s="51" customFormat="1" ht="15" customHeight="1">
      <c r="A22" s="78"/>
      <c r="B22" s="78"/>
      <c r="C22" s="122">
        <f t="shared" si="63"/>
        <v>0</v>
      </c>
      <c r="D22" s="70"/>
      <c r="E22" s="634" t="s">
        <v>337</v>
      </c>
      <c r="F22" s="634"/>
      <c r="G22" s="634"/>
      <c r="H22" s="634"/>
      <c r="I22" s="634"/>
      <c r="J22" s="634"/>
      <c r="K22" s="634"/>
      <c r="L22" s="634"/>
      <c r="M22" s="634"/>
      <c r="N22" s="634"/>
      <c r="O22" s="634"/>
      <c r="P22" s="123">
        <v>0</v>
      </c>
      <c r="Q22" s="124">
        <f t="shared" si="64"/>
        <v>0</v>
      </c>
      <c r="R22" s="71">
        <f t="shared" si="65"/>
        <v>0</v>
      </c>
      <c r="S22" s="125">
        <v>0</v>
      </c>
      <c r="T22" s="126">
        <f t="shared" ref="T22:T27" si="77">$P22*(1+$Q22)*(S22)</f>
        <v>0</v>
      </c>
      <c r="U22" s="125">
        <v>0</v>
      </c>
      <c r="V22" s="126">
        <f t="shared" ref="V22:V27" si="78">$P22*(1+$Q22)*(U22)*$R22</f>
        <v>0</v>
      </c>
      <c r="W22" s="125">
        <v>0</v>
      </c>
      <c r="X22" s="126">
        <f t="shared" ref="X22:X27" si="79">$P22*(1+$Q22)*(W22)*($R22^2)</f>
        <v>0</v>
      </c>
      <c r="Y22" s="125">
        <v>0</v>
      </c>
      <c r="Z22" s="126">
        <f t="shared" ref="Z22:Z27" si="80">$P22*(1+$Q22)*(Y22)*($R22^3)</f>
        <v>0</v>
      </c>
      <c r="AA22" s="125">
        <v>0</v>
      </c>
      <c r="AB22" s="126">
        <f t="shared" ref="AB22:AB27" si="81">$P22*(1+$Q22)*(AA22)*($R22^4)</f>
        <v>0</v>
      </c>
      <c r="AC22" s="127">
        <f t="shared" ref="AC22:AC27" si="82">T22+V22+X22+Z22+AB22</f>
        <v>0</v>
      </c>
      <c r="AD22" s="291">
        <v>0</v>
      </c>
      <c r="AE22" s="292">
        <f t="shared" ref="AE22:AE27" si="83">$P22*(1+$Q22)*(AD22)</f>
        <v>0</v>
      </c>
      <c r="AF22" s="291">
        <v>0</v>
      </c>
      <c r="AG22" s="292">
        <f t="shared" ref="AG22:AG27" si="84">$P22*(1+$Q22)*(AF22)*$R22</f>
        <v>0</v>
      </c>
      <c r="AH22" s="291">
        <v>0</v>
      </c>
      <c r="AI22" s="292">
        <f t="shared" ref="AI22:AI27" si="85">$P22*(1+$Q22)*(AH22)*($R22^2)</f>
        <v>0</v>
      </c>
      <c r="AJ22" s="291">
        <v>0</v>
      </c>
      <c r="AK22" s="292">
        <f t="shared" ref="AK22:AK27" si="86">$P22*(1+$Q22)*(AJ22)*($R22^3)</f>
        <v>0</v>
      </c>
      <c r="AL22" s="291">
        <v>0</v>
      </c>
      <c r="AM22" s="292">
        <f t="shared" ref="AM22:AM27" si="87">$P22*(1+$Q22)*(AL22)*($R22^4)</f>
        <v>0</v>
      </c>
      <c r="AN22" s="293">
        <f t="shared" si="66"/>
        <v>0</v>
      </c>
      <c r="AO22" s="294">
        <v>0</v>
      </c>
      <c r="AP22" s="295">
        <f t="shared" ref="AP22:AP27" si="88">$P22*(1+$Q22)*(AO22)</f>
        <v>0</v>
      </c>
      <c r="AQ22" s="294">
        <v>0</v>
      </c>
      <c r="AR22" s="295">
        <f t="shared" ref="AR22:AR27" si="89">$P22*(1+$Q22)*(AQ22)*$R22</f>
        <v>0</v>
      </c>
      <c r="AS22" s="294">
        <v>0</v>
      </c>
      <c r="AT22" s="295">
        <f t="shared" ref="AT22:AT27" si="90">$P22*(1+$Q22)*(AS22)*($R22^2)</f>
        <v>0</v>
      </c>
      <c r="AU22" s="294">
        <v>0</v>
      </c>
      <c r="AV22" s="295">
        <f t="shared" ref="AV22:AV27" si="91">$P22*(1+$Q22)*(AU22)*($R22^3)</f>
        <v>0</v>
      </c>
      <c r="AW22" s="294">
        <v>0</v>
      </c>
      <c r="AX22" s="295">
        <f t="shared" ref="AX22:AX27" si="92">$P22*(1+$Q22)*(AW22)*($R22^4)</f>
        <v>0</v>
      </c>
      <c r="AY22" s="296">
        <f t="shared" ref="AY22:AY27" si="93">AP22+AR22+AT22+AV22+AX22</f>
        <v>0</v>
      </c>
      <c r="AZ22" s="297">
        <v>0</v>
      </c>
      <c r="BA22" s="298">
        <f t="shared" ref="BA22:BA27" si="94">$P22*(1+$Q22)*(AZ22)</f>
        <v>0</v>
      </c>
      <c r="BB22" s="297">
        <v>0</v>
      </c>
      <c r="BC22" s="298">
        <f t="shared" ref="BC22:BC27" si="95">$P22*(1+$Q22)*(BB22)*$R22</f>
        <v>0</v>
      </c>
      <c r="BD22" s="297">
        <v>0</v>
      </c>
      <c r="BE22" s="298">
        <f t="shared" ref="BE22:BE27" si="96">$P22*(1+$Q22)*(BD22)*($R22^2)</f>
        <v>0</v>
      </c>
      <c r="BF22" s="297">
        <v>0</v>
      </c>
      <c r="BG22" s="298">
        <f t="shared" ref="BG22:BG27" si="97">$P22*(1+$Q22)*(BF22)*($R22^3)</f>
        <v>0</v>
      </c>
      <c r="BH22" s="297">
        <v>0</v>
      </c>
      <c r="BI22" s="298">
        <f t="shared" ref="BI22:BI27" si="98">$P22*(1+$Q22)*(BH22)*($R22^4)</f>
        <v>0</v>
      </c>
      <c r="BJ22" s="299">
        <f t="shared" si="67"/>
        <v>0</v>
      </c>
      <c r="BK22" s="300">
        <v>0</v>
      </c>
      <c r="BL22" s="301">
        <f t="shared" ref="BL22:BL27" si="99">$P22*(1+$Q22)*(BK22)</f>
        <v>0</v>
      </c>
      <c r="BM22" s="300">
        <v>0</v>
      </c>
      <c r="BN22" s="301">
        <f t="shared" ref="BN22:BN27" si="100">$P22*(1+$Q22)*(BM22)*$R22</f>
        <v>0</v>
      </c>
      <c r="BO22" s="300">
        <v>0</v>
      </c>
      <c r="BP22" s="301">
        <f t="shared" ref="BP22:BP27" si="101">$P22*(1+$Q22)*(BO22)*($R22^2)</f>
        <v>0</v>
      </c>
      <c r="BQ22" s="300">
        <v>0</v>
      </c>
      <c r="BR22" s="301">
        <f t="shared" ref="BR22:BR27" si="102">$P22*(1+$Q22)*(BQ22)*($R22^3)</f>
        <v>0</v>
      </c>
      <c r="BS22" s="300">
        <v>0</v>
      </c>
      <c r="BT22" s="301">
        <f t="shared" ref="BT22:BT27" si="103">$P22*(1+$Q22)*(BS22)*($R22^4)</f>
        <v>0</v>
      </c>
      <c r="BU22" s="302">
        <f t="shared" ref="BU22:BU27" si="104">BL22+BN22+BP22+BR22+BT22</f>
        <v>0</v>
      </c>
      <c r="BV22" s="303">
        <v>0</v>
      </c>
      <c r="BW22" s="304">
        <f t="shared" ref="BW22:BW27" si="105">$P22*(1+$Q22)*(BV22)</f>
        <v>0</v>
      </c>
      <c r="BX22" s="303">
        <v>0</v>
      </c>
      <c r="BY22" s="304">
        <f t="shared" ref="BY22:BY27" si="106">$P22*(1+$Q22)*(BX22)*$R22</f>
        <v>0</v>
      </c>
      <c r="BZ22" s="303">
        <v>0</v>
      </c>
      <c r="CA22" s="304">
        <f t="shared" ref="CA22:CA27" si="107">$P22*(1+$Q22)*(BZ22)*($R22^2)</f>
        <v>0</v>
      </c>
      <c r="CB22" s="303">
        <v>0</v>
      </c>
      <c r="CC22" s="304">
        <f t="shared" ref="CC22:CC27" si="108">$P22*(1+$Q22)*(CB22)*($R22^3)</f>
        <v>0</v>
      </c>
      <c r="CD22" s="303">
        <v>0</v>
      </c>
      <c r="CE22" s="304">
        <f t="shared" ref="CE22:CE27" si="109">$P22*(1+$Q22)*(CD22)*($R22^4)</f>
        <v>0</v>
      </c>
      <c r="CF22" s="305">
        <f t="shared" si="68"/>
        <v>0</v>
      </c>
      <c r="CG22" s="306">
        <v>0</v>
      </c>
      <c r="CH22" s="307">
        <f t="shared" ref="CH22:CH27" si="110">$P22*(1+$Q22)*(CG22)</f>
        <v>0</v>
      </c>
      <c r="CI22" s="306">
        <v>0</v>
      </c>
      <c r="CJ22" s="307">
        <f t="shared" ref="CJ22:CJ27" si="111">$P22*(1+$Q22)*(CI22)*$R22</f>
        <v>0</v>
      </c>
      <c r="CK22" s="306">
        <v>0</v>
      </c>
      <c r="CL22" s="307">
        <f t="shared" ref="CL22:CL27" si="112">$P22*(1+$Q22)*(CK22)*($R22^2)</f>
        <v>0</v>
      </c>
      <c r="CM22" s="306">
        <v>0</v>
      </c>
      <c r="CN22" s="307">
        <f t="shared" ref="CN22:CN27" si="113">$P22*(1+$Q22)*(CM22)*($R22^3)</f>
        <v>0</v>
      </c>
      <c r="CO22" s="306">
        <v>0</v>
      </c>
      <c r="CP22" s="307">
        <f t="shared" ref="CP22:CP27" si="114">$P22*(1+$Q22)*(CO22)*($R22^4)</f>
        <v>0</v>
      </c>
      <c r="CQ22" s="308">
        <f t="shared" si="69"/>
        <v>0</v>
      </c>
      <c r="CR22" s="309">
        <v>0</v>
      </c>
      <c r="CS22" s="310">
        <f t="shared" ref="CS22:CS27" si="115">$P22*(1+$Q22)*(CR22)</f>
        <v>0</v>
      </c>
      <c r="CT22" s="309">
        <v>0</v>
      </c>
      <c r="CU22" s="310">
        <f t="shared" ref="CU22:CU27" si="116">$P22*(1+$Q22)*(CT22)*$R22</f>
        <v>0</v>
      </c>
      <c r="CV22" s="309">
        <v>0</v>
      </c>
      <c r="CW22" s="310">
        <f t="shared" ref="CW22:CW27" si="117">$P22*(1+$Q22)*(CV22)*($R22^2)</f>
        <v>0</v>
      </c>
      <c r="CX22" s="309">
        <v>0</v>
      </c>
      <c r="CY22" s="310">
        <f t="shared" ref="CY22:CY27" si="118">$P22*(1+$Q22)*(CX22)*($R22^3)</f>
        <v>0</v>
      </c>
      <c r="CZ22" s="309">
        <v>0</v>
      </c>
      <c r="DA22" s="310">
        <f t="shared" ref="DA22:DA27" si="119">$P22*(1+$Q22)*(CZ22)*($R22^4)</f>
        <v>0</v>
      </c>
      <c r="DB22" s="311">
        <f t="shared" ref="DB22:DB27" si="120">CS22+CU22+CW22+CY22+DA22</f>
        <v>0</v>
      </c>
      <c r="DC22" s="312">
        <v>0</v>
      </c>
      <c r="DD22" s="313">
        <f t="shared" ref="DD22:DD27" si="121">$P22*(1+$Q22)*(DC22)</f>
        <v>0</v>
      </c>
      <c r="DE22" s="312">
        <v>0</v>
      </c>
      <c r="DF22" s="313">
        <f t="shared" ref="DF22:DF27" si="122">$P22*(1+$Q22)*(DE22)*$R22</f>
        <v>0</v>
      </c>
      <c r="DG22" s="312">
        <v>0</v>
      </c>
      <c r="DH22" s="313">
        <f t="shared" ref="DH22:DH27" si="123">$P22*(1+$Q22)*(DG22)*($R22^2)</f>
        <v>0</v>
      </c>
      <c r="DI22" s="312">
        <v>0</v>
      </c>
      <c r="DJ22" s="313">
        <f t="shared" ref="DJ22:DJ27" si="124">$P22*(1+$Q22)*(DI22)*($R22^3)</f>
        <v>0</v>
      </c>
      <c r="DK22" s="312">
        <v>0</v>
      </c>
      <c r="DL22" s="313">
        <f t="shared" ref="DL22:DL27" si="125">$P22*(1+$Q22)*(DK22)*($R22^4)</f>
        <v>0</v>
      </c>
      <c r="DM22" s="314">
        <f t="shared" ref="DM22:DM27" si="126">DD22+DF22+DH22+DJ22+DL22</f>
        <v>0</v>
      </c>
      <c r="DN22" s="315">
        <v>0</v>
      </c>
      <c r="DO22" s="316">
        <f t="shared" ref="DO22:DO27" si="127">$P22*(1+$Q22)*(DN22)</f>
        <v>0</v>
      </c>
      <c r="DP22" s="315">
        <v>0</v>
      </c>
      <c r="DQ22" s="316">
        <f t="shared" ref="DQ22:DQ27" si="128">$P22*(1+$Q22)*(DP22)*$R22</f>
        <v>0</v>
      </c>
      <c r="DR22" s="315">
        <v>0</v>
      </c>
      <c r="DS22" s="316">
        <f t="shared" ref="DS22:DS27" si="129">$P22*(1+$Q22)*(DR22)*($R22^2)</f>
        <v>0</v>
      </c>
      <c r="DT22" s="315">
        <v>0</v>
      </c>
      <c r="DU22" s="316">
        <f t="shared" ref="DU22:DU27" si="130">$P22*(1+$Q22)*(DT22)*($R22^3)</f>
        <v>0</v>
      </c>
      <c r="DV22" s="315">
        <v>0</v>
      </c>
      <c r="DW22" s="316">
        <f t="shared" ref="DW22:DW27" si="131">$P22*(1+$Q22)*(DV22)*($R22^4)</f>
        <v>0</v>
      </c>
      <c r="DX22" s="317">
        <f t="shared" si="70"/>
        <v>0</v>
      </c>
      <c r="DY22" s="320">
        <f t="shared" si="71"/>
        <v>0</v>
      </c>
      <c r="DZ22" s="320">
        <f t="shared" si="72"/>
        <v>0</v>
      </c>
      <c r="EA22" s="320">
        <f t="shared" si="73"/>
        <v>0</v>
      </c>
      <c r="EB22" s="320">
        <f t="shared" si="74"/>
        <v>0</v>
      </c>
      <c r="EC22" s="320">
        <f t="shared" si="75"/>
        <v>0</v>
      </c>
      <c r="ED22" s="327">
        <f t="shared" si="76"/>
        <v>0</v>
      </c>
    </row>
    <row r="23" spans="1:134" s="51" customFormat="1" ht="15" customHeight="1">
      <c r="A23" s="78"/>
      <c r="B23" s="78"/>
      <c r="C23" s="122">
        <f t="shared" si="63"/>
        <v>0</v>
      </c>
      <c r="D23" s="70"/>
      <c r="E23" s="634" t="s">
        <v>337</v>
      </c>
      <c r="F23" s="634"/>
      <c r="G23" s="634"/>
      <c r="H23" s="634"/>
      <c r="I23" s="634"/>
      <c r="J23" s="634"/>
      <c r="K23" s="634"/>
      <c r="L23" s="634"/>
      <c r="M23" s="634"/>
      <c r="N23" s="634"/>
      <c r="O23" s="634"/>
      <c r="P23" s="123">
        <v>0</v>
      </c>
      <c r="Q23" s="124">
        <f t="shared" si="64"/>
        <v>0</v>
      </c>
      <c r="R23" s="71">
        <f t="shared" si="65"/>
        <v>0</v>
      </c>
      <c r="S23" s="125">
        <v>0</v>
      </c>
      <c r="T23" s="126">
        <f t="shared" si="77"/>
        <v>0</v>
      </c>
      <c r="U23" s="125">
        <v>0</v>
      </c>
      <c r="V23" s="126">
        <f t="shared" si="78"/>
        <v>0</v>
      </c>
      <c r="W23" s="125">
        <v>0</v>
      </c>
      <c r="X23" s="126">
        <f t="shared" si="79"/>
        <v>0</v>
      </c>
      <c r="Y23" s="125">
        <v>0</v>
      </c>
      <c r="Z23" s="126">
        <f t="shared" si="80"/>
        <v>0</v>
      </c>
      <c r="AA23" s="125">
        <v>0</v>
      </c>
      <c r="AB23" s="126">
        <f t="shared" si="81"/>
        <v>0</v>
      </c>
      <c r="AC23" s="127">
        <f t="shared" si="82"/>
        <v>0</v>
      </c>
      <c r="AD23" s="291">
        <v>0</v>
      </c>
      <c r="AE23" s="292">
        <f t="shared" si="83"/>
        <v>0</v>
      </c>
      <c r="AF23" s="291">
        <v>0</v>
      </c>
      <c r="AG23" s="292">
        <f t="shared" si="84"/>
        <v>0</v>
      </c>
      <c r="AH23" s="291">
        <v>0</v>
      </c>
      <c r="AI23" s="292">
        <f t="shared" si="85"/>
        <v>0</v>
      </c>
      <c r="AJ23" s="291">
        <v>0</v>
      </c>
      <c r="AK23" s="292">
        <f t="shared" si="86"/>
        <v>0</v>
      </c>
      <c r="AL23" s="291">
        <v>0</v>
      </c>
      <c r="AM23" s="292">
        <f t="shared" si="87"/>
        <v>0</v>
      </c>
      <c r="AN23" s="293">
        <f t="shared" si="66"/>
        <v>0</v>
      </c>
      <c r="AO23" s="294">
        <v>0</v>
      </c>
      <c r="AP23" s="295">
        <f t="shared" si="88"/>
        <v>0</v>
      </c>
      <c r="AQ23" s="294">
        <v>0</v>
      </c>
      <c r="AR23" s="295">
        <f t="shared" si="89"/>
        <v>0</v>
      </c>
      <c r="AS23" s="294">
        <v>0</v>
      </c>
      <c r="AT23" s="295">
        <f t="shared" si="90"/>
        <v>0</v>
      </c>
      <c r="AU23" s="294">
        <v>0</v>
      </c>
      <c r="AV23" s="295">
        <f t="shared" si="91"/>
        <v>0</v>
      </c>
      <c r="AW23" s="294">
        <v>0</v>
      </c>
      <c r="AX23" s="295">
        <f t="shared" si="92"/>
        <v>0</v>
      </c>
      <c r="AY23" s="296">
        <f t="shared" si="93"/>
        <v>0</v>
      </c>
      <c r="AZ23" s="297">
        <v>0</v>
      </c>
      <c r="BA23" s="298">
        <f t="shared" si="94"/>
        <v>0</v>
      </c>
      <c r="BB23" s="297">
        <v>0</v>
      </c>
      <c r="BC23" s="298">
        <f t="shared" si="95"/>
        <v>0</v>
      </c>
      <c r="BD23" s="297">
        <v>0</v>
      </c>
      <c r="BE23" s="298">
        <f t="shared" si="96"/>
        <v>0</v>
      </c>
      <c r="BF23" s="297">
        <v>0</v>
      </c>
      <c r="BG23" s="298">
        <f t="shared" si="97"/>
        <v>0</v>
      </c>
      <c r="BH23" s="297">
        <v>0</v>
      </c>
      <c r="BI23" s="298">
        <f t="shared" si="98"/>
        <v>0</v>
      </c>
      <c r="BJ23" s="299">
        <f t="shared" si="67"/>
        <v>0</v>
      </c>
      <c r="BK23" s="300">
        <v>0</v>
      </c>
      <c r="BL23" s="301">
        <f t="shared" si="99"/>
        <v>0</v>
      </c>
      <c r="BM23" s="300">
        <v>0</v>
      </c>
      <c r="BN23" s="301">
        <f t="shared" si="100"/>
        <v>0</v>
      </c>
      <c r="BO23" s="300">
        <v>0</v>
      </c>
      <c r="BP23" s="301">
        <f t="shared" si="101"/>
        <v>0</v>
      </c>
      <c r="BQ23" s="300">
        <v>0</v>
      </c>
      <c r="BR23" s="301">
        <f t="shared" si="102"/>
        <v>0</v>
      </c>
      <c r="BS23" s="300">
        <v>0</v>
      </c>
      <c r="BT23" s="301">
        <f t="shared" si="103"/>
        <v>0</v>
      </c>
      <c r="BU23" s="302">
        <f t="shared" si="104"/>
        <v>0</v>
      </c>
      <c r="BV23" s="303">
        <v>0</v>
      </c>
      <c r="BW23" s="304">
        <f t="shared" si="105"/>
        <v>0</v>
      </c>
      <c r="BX23" s="303">
        <v>0</v>
      </c>
      <c r="BY23" s="304">
        <f t="shared" si="106"/>
        <v>0</v>
      </c>
      <c r="BZ23" s="303">
        <v>0</v>
      </c>
      <c r="CA23" s="304">
        <f t="shared" si="107"/>
        <v>0</v>
      </c>
      <c r="CB23" s="303">
        <v>0</v>
      </c>
      <c r="CC23" s="304">
        <f t="shared" si="108"/>
        <v>0</v>
      </c>
      <c r="CD23" s="303">
        <v>0</v>
      </c>
      <c r="CE23" s="304">
        <f t="shared" si="109"/>
        <v>0</v>
      </c>
      <c r="CF23" s="305">
        <f t="shared" si="68"/>
        <v>0</v>
      </c>
      <c r="CG23" s="306">
        <v>0</v>
      </c>
      <c r="CH23" s="307">
        <f t="shared" si="110"/>
        <v>0</v>
      </c>
      <c r="CI23" s="306">
        <v>0</v>
      </c>
      <c r="CJ23" s="307">
        <f t="shared" si="111"/>
        <v>0</v>
      </c>
      <c r="CK23" s="306">
        <v>0</v>
      </c>
      <c r="CL23" s="307">
        <f t="shared" si="112"/>
        <v>0</v>
      </c>
      <c r="CM23" s="306">
        <v>0</v>
      </c>
      <c r="CN23" s="307">
        <f t="shared" si="113"/>
        <v>0</v>
      </c>
      <c r="CO23" s="306">
        <v>0</v>
      </c>
      <c r="CP23" s="307">
        <f t="shared" si="114"/>
        <v>0</v>
      </c>
      <c r="CQ23" s="308">
        <f t="shared" si="69"/>
        <v>0</v>
      </c>
      <c r="CR23" s="309">
        <v>0</v>
      </c>
      <c r="CS23" s="310">
        <f t="shared" si="115"/>
        <v>0</v>
      </c>
      <c r="CT23" s="309">
        <v>0</v>
      </c>
      <c r="CU23" s="310">
        <f t="shared" si="116"/>
        <v>0</v>
      </c>
      <c r="CV23" s="309">
        <v>0</v>
      </c>
      <c r="CW23" s="310">
        <f t="shared" si="117"/>
        <v>0</v>
      </c>
      <c r="CX23" s="309">
        <v>0</v>
      </c>
      <c r="CY23" s="310">
        <f t="shared" si="118"/>
        <v>0</v>
      </c>
      <c r="CZ23" s="309">
        <v>0</v>
      </c>
      <c r="DA23" s="310">
        <f t="shared" si="119"/>
        <v>0</v>
      </c>
      <c r="DB23" s="311">
        <f t="shared" si="120"/>
        <v>0</v>
      </c>
      <c r="DC23" s="312">
        <v>0</v>
      </c>
      <c r="DD23" s="313">
        <f t="shared" si="121"/>
        <v>0</v>
      </c>
      <c r="DE23" s="312">
        <v>0</v>
      </c>
      <c r="DF23" s="313">
        <f t="shared" si="122"/>
        <v>0</v>
      </c>
      <c r="DG23" s="312">
        <v>0</v>
      </c>
      <c r="DH23" s="313">
        <f t="shared" si="123"/>
        <v>0</v>
      </c>
      <c r="DI23" s="312">
        <v>0</v>
      </c>
      <c r="DJ23" s="313">
        <f t="shared" si="124"/>
        <v>0</v>
      </c>
      <c r="DK23" s="312">
        <v>0</v>
      </c>
      <c r="DL23" s="313">
        <f t="shared" si="125"/>
        <v>0</v>
      </c>
      <c r="DM23" s="314">
        <f t="shared" si="126"/>
        <v>0</v>
      </c>
      <c r="DN23" s="315">
        <v>0</v>
      </c>
      <c r="DO23" s="316">
        <f t="shared" si="127"/>
        <v>0</v>
      </c>
      <c r="DP23" s="315">
        <v>0</v>
      </c>
      <c r="DQ23" s="316">
        <f t="shared" si="128"/>
        <v>0</v>
      </c>
      <c r="DR23" s="315">
        <v>0</v>
      </c>
      <c r="DS23" s="316">
        <f t="shared" si="129"/>
        <v>0</v>
      </c>
      <c r="DT23" s="315">
        <v>0</v>
      </c>
      <c r="DU23" s="316">
        <f t="shared" si="130"/>
        <v>0</v>
      </c>
      <c r="DV23" s="315">
        <v>0</v>
      </c>
      <c r="DW23" s="316">
        <f t="shared" si="131"/>
        <v>0</v>
      </c>
      <c r="DX23" s="317">
        <f t="shared" si="70"/>
        <v>0</v>
      </c>
      <c r="DY23" s="320">
        <f t="shared" si="71"/>
        <v>0</v>
      </c>
      <c r="DZ23" s="320">
        <f t="shared" si="72"/>
        <v>0</v>
      </c>
      <c r="EA23" s="320">
        <f t="shared" si="73"/>
        <v>0</v>
      </c>
      <c r="EB23" s="320">
        <f t="shared" si="74"/>
        <v>0</v>
      </c>
      <c r="EC23" s="320">
        <f t="shared" si="75"/>
        <v>0</v>
      </c>
      <c r="ED23" s="327">
        <f t="shared" si="76"/>
        <v>0</v>
      </c>
    </row>
    <row r="24" spans="1:134" s="51" customFormat="1" ht="15" customHeight="1">
      <c r="A24" s="78"/>
      <c r="B24" s="78"/>
      <c r="C24" s="122">
        <f t="shared" si="63"/>
        <v>0</v>
      </c>
      <c r="D24" s="70"/>
      <c r="E24" s="634" t="s">
        <v>337</v>
      </c>
      <c r="F24" s="634"/>
      <c r="G24" s="634"/>
      <c r="H24" s="634"/>
      <c r="I24" s="634"/>
      <c r="J24" s="634"/>
      <c r="K24" s="634"/>
      <c r="L24" s="634"/>
      <c r="M24" s="634"/>
      <c r="N24" s="634"/>
      <c r="O24" s="634"/>
      <c r="P24" s="123">
        <v>0</v>
      </c>
      <c r="Q24" s="124">
        <f t="shared" si="64"/>
        <v>0</v>
      </c>
      <c r="R24" s="71">
        <f t="shared" si="65"/>
        <v>0</v>
      </c>
      <c r="S24" s="125">
        <v>0</v>
      </c>
      <c r="T24" s="126">
        <f t="shared" si="77"/>
        <v>0</v>
      </c>
      <c r="U24" s="125">
        <v>0</v>
      </c>
      <c r="V24" s="126">
        <f t="shared" si="78"/>
        <v>0</v>
      </c>
      <c r="W24" s="125">
        <v>0</v>
      </c>
      <c r="X24" s="126">
        <f t="shared" si="79"/>
        <v>0</v>
      </c>
      <c r="Y24" s="125">
        <v>0</v>
      </c>
      <c r="Z24" s="126">
        <f t="shared" si="80"/>
        <v>0</v>
      </c>
      <c r="AA24" s="125">
        <v>0</v>
      </c>
      <c r="AB24" s="126">
        <f t="shared" si="81"/>
        <v>0</v>
      </c>
      <c r="AC24" s="127">
        <f t="shared" si="82"/>
        <v>0</v>
      </c>
      <c r="AD24" s="291">
        <v>0</v>
      </c>
      <c r="AE24" s="292">
        <f t="shared" si="83"/>
        <v>0</v>
      </c>
      <c r="AF24" s="291">
        <v>0</v>
      </c>
      <c r="AG24" s="292">
        <f t="shared" si="84"/>
        <v>0</v>
      </c>
      <c r="AH24" s="291">
        <v>0</v>
      </c>
      <c r="AI24" s="292">
        <f t="shared" si="85"/>
        <v>0</v>
      </c>
      <c r="AJ24" s="291">
        <v>0</v>
      </c>
      <c r="AK24" s="292">
        <f t="shared" si="86"/>
        <v>0</v>
      </c>
      <c r="AL24" s="291">
        <v>0</v>
      </c>
      <c r="AM24" s="292">
        <f t="shared" si="87"/>
        <v>0</v>
      </c>
      <c r="AN24" s="293">
        <f t="shared" si="66"/>
        <v>0</v>
      </c>
      <c r="AO24" s="294">
        <v>0</v>
      </c>
      <c r="AP24" s="295">
        <f t="shared" si="88"/>
        <v>0</v>
      </c>
      <c r="AQ24" s="294">
        <v>0</v>
      </c>
      <c r="AR24" s="295">
        <f t="shared" si="89"/>
        <v>0</v>
      </c>
      <c r="AS24" s="294">
        <v>0</v>
      </c>
      <c r="AT24" s="295">
        <f t="shared" si="90"/>
        <v>0</v>
      </c>
      <c r="AU24" s="294">
        <v>0</v>
      </c>
      <c r="AV24" s="295">
        <f t="shared" si="91"/>
        <v>0</v>
      </c>
      <c r="AW24" s="294">
        <v>0</v>
      </c>
      <c r="AX24" s="295">
        <f t="shared" si="92"/>
        <v>0</v>
      </c>
      <c r="AY24" s="296">
        <f t="shared" si="93"/>
        <v>0</v>
      </c>
      <c r="AZ24" s="297">
        <v>0</v>
      </c>
      <c r="BA24" s="298">
        <f t="shared" si="94"/>
        <v>0</v>
      </c>
      <c r="BB24" s="297">
        <v>0</v>
      </c>
      <c r="BC24" s="298">
        <f t="shared" si="95"/>
        <v>0</v>
      </c>
      <c r="BD24" s="297">
        <v>0</v>
      </c>
      <c r="BE24" s="298">
        <f t="shared" si="96"/>
        <v>0</v>
      </c>
      <c r="BF24" s="297">
        <v>0</v>
      </c>
      <c r="BG24" s="298">
        <f t="shared" si="97"/>
        <v>0</v>
      </c>
      <c r="BH24" s="297">
        <v>0</v>
      </c>
      <c r="BI24" s="298">
        <f t="shared" si="98"/>
        <v>0</v>
      </c>
      <c r="BJ24" s="299">
        <f t="shared" si="67"/>
        <v>0</v>
      </c>
      <c r="BK24" s="300">
        <v>0</v>
      </c>
      <c r="BL24" s="301">
        <f t="shared" si="99"/>
        <v>0</v>
      </c>
      <c r="BM24" s="300">
        <v>0</v>
      </c>
      <c r="BN24" s="301">
        <f t="shared" si="100"/>
        <v>0</v>
      </c>
      <c r="BO24" s="300">
        <v>0</v>
      </c>
      <c r="BP24" s="301">
        <f t="shared" si="101"/>
        <v>0</v>
      </c>
      <c r="BQ24" s="300">
        <v>0</v>
      </c>
      <c r="BR24" s="301">
        <f t="shared" si="102"/>
        <v>0</v>
      </c>
      <c r="BS24" s="300">
        <v>0</v>
      </c>
      <c r="BT24" s="301">
        <f t="shared" si="103"/>
        <v>0</v>
      </c>
      <c r="BU24" s="302">
        <f t="shared" si="104"/>
        <v>0</v>
      </c>
      <c r="BV24" s="303">
        <v>0</v>
      </c>
      <c r="BW24" s="304">
        <f t="shared" si="105"/>
        <v>0</v>
      </c>
      <c r="BX24" s="303">
        <v>0</v>
      </c>
      <c r="BY24" s="304">
        <f t="shared" si="106"/>
        <v>0</v>
      </c>
      <c r="BZ24" s="303">
        <v>0</v>
      </c>
      <c r="CA24" s="304">
        <f t="shared" si="107"/>
        <v>0</v>
      </c>
      <c r="CB24" s="303">
        <v>0</v>
      </c>
      <c r="CC24" s="304">
        <f t="shared" si="108"/>
        <v>0</v>
      </c>
      <c r="CD24" s="303">
        <v>0</v>
      </c>
      <c r="CE24" s="304">
        <f t="shared" si="109"/>
        <v>0</v>
      </c>
      <c r="CF24" s="305">
        <f t="shared" si="68"/>
        <v>0</v>
      </c>
      <c r="CG24" s="306">
        <v>0</v>
      </c>
      <c r="CH24" s="307">
        <f t="shared" si="110"/>
        <v>0</v>
      </c>
      <c r="CI24" s="306">
        <v>0</v>
      </c>
      <c r="CJ24" s="307">
        <f t="shared" si="111"/>
        <v>0</v>
      </c>
      <c r="CK24" s="306">
        <v>0</v>
      </c>
      <c r="CL24" s="307">
        <f t="shared" si="112"/>
        <v>0</v>
      </c>
      <c r="CM24" s="306">
        <v>0</v>
      </c>
      <c r="CN24" s="307">
        <f t="shared" si="113"/>
        <v>0</v>
      </c>
      <c r="CO24" s="306">
        <v>0</v>
      </c>
      <c r="CP24" s="307">
        <f t="shared" si="114"/>
        <v>0</v>
      </c>
      <c r="CQ24" s="308">
        <f t="shared" si="69"/>
        <v>0</v>
      </c>
      <c r="CR24" s="309">
        <v>0</v>
      </c>
      <c r="CS24" s="310">
        <f t="shared" si="115"/>
        <v>0</v>
      </c>
      <c r="CT24" s="309">
        <v>0</v>
      </c>
      <c r="CU24" s="310">
        <f t="shared" si="116"/>
        <v>0</v>
      </c>
      <c r="CV24" s="309">
        <v>0</v>
      </c>
      <c r="CW24" s="310">
        <f t="shared" si="117"/>
        <v>0</v>
      </c>
      <c r="CX24" s="309">
        <v>0</v>
      </c>
      <c r="CY24" s="310">
        <f t="shared" si="118"/>
        <v>0</v>
      </c>
      <c r="CZ24" s="309">
        <v>0</v>
      </c>
      <c r="DA24" s="310">
        <f t="shared" si="119"/>
        <v>0</v>
      </c>
      <c r="DB24" s="311">
        <f t="shared" si="120"/>
        <v>0</v>
      </c>
      <c r="DC24" s="312">
        <v>0</v>
      </c>
      <c r="DD24" s="313">
        <f t="shared" si="121"/>
        <v>0</v>
      </c>
      <c r="DE24" s="312">
        <v>0</v>
      </c>
      <c r="DF24" s="313">
        <f t="shared" si="122"/>
        <v>0</v>
      </c>
      <c r="DG24" s="312">
        <v>0</v>
      </c>
      <c r="DH24" s="313">
        <f t="shared" si="123"/>
        <v>0</v>
      </c>
      <c r="DI24" s="312">
        <v>0</v>
      </c>
      <c r="DJ24" s="313">
        <f t="shared" si="124"/>
        <v>0</v>
      </c>
      <c r="DK24" s="312">
        <v>0</v>
      </c>
      <c r="DL24" s="313">
        <f t="shared" si="125"/>
        <v>0</v>
      </c>
      <c r="DM24" s="314">
        <f t="shared" si="126"/>
        <v>0</v>
      </c>
      <c r="DN24" s="315">
        <v>0</v>
      </c>
      <c r="DO24" s="316">
        <f t="shared" si="127"/>
        <v>0</v>
      </c>
      <c r="DP24" s="315">
        <v>0</v>
      </c>
      <c r="DQ24" s="316">
        <f t="shared" si="128"/>
        <v>0</v>
      </c>
      <c r="DR24" s="315">
        <v>0</v>
      </c>
      <c r="DS24" s="316">
        <f t="shared" si="129"/>
        <v>0</v>
      </c>
      <c r="DT24" s="315">
        <v>0</v>
      </c>
      <c r="DU24" s="316">
        <f t="shared" si="130"/>
        <v>0</v>
      </c>
      <c r="DV24" s="315">
        <v>0</v>
      </c>
      <c r="DW24" s="316">
        <f t="shared" si="131"/>
        <v>0</v>
      </c>
      <c r="DX24" s="317">
        <f t="shared" si="70"/>
        <v>0</v>
      </c>
      <c r="DY24" s="320">
        <f t="shared" si="71"/>
        <v>0</v>
      </c>
      <c r="DZ24" s="320">
        <f t="shared" si="72"/>
        <v>0</v>
      </c>
      <c r="EA24" s="320">
        <f t="shared" si="73"/>
        <v>0</v>
      </c>
      <c r="EB24" s="320">
        <f t="shared" si="74"/>
        <v>0</v>
      </c>
      <c r="EC24" s="320">
        <f t="shared" si="75"/>
        <v>0</v>
      </c>
      <c r="ED24" s="327">
        <f t="shared" si="76"/>
        <v>0</v>
      </c>
    </row>
    <row r="25" spans="1:134" ht="15" customHeight="1">
      <c r="C25" s="122">
        <f t="shared" si="63"/>
        <v>0</v>
      </c>
      <c r="D25" s="70"/>
      <c r="E25" s="634" t="s">
        <v>337</v>
      </c>
      <c r="F25" s="634"/>
      <c r="G25" s="634"/>
      <c r="H25" s="634"/>
      <c r="I25" s="634"/>
      <c r="J25" s="634"/>
      <c r="K25" s="634"/>
      <c r="L25" s="634"/>
      <c r="M25" s="634"/>
      <c r="N25" s="634"/>
      <c r="O25" s="634"/>
      <c r="P25" s="123">
        <v>0</v>
      </c>
      <c r="Q25" s="124">
        <f t="shared" si="64"/>
        <v>0</v>
      </c>
      <c r="R25" s="71">
        <f t="shared" si="65"/>
        <v>0</v>
      </c>
      <c r="S25" s="125">
        <v>0</v>
      </c>
      <c r="T25" s="126">
        <f t="shared" si="77"/>
        <v>0</v>
      </c>
      <c r="U25" s="125">
        <v>0</v>
      </c>
      <c r="V25" s="126">
        <f t="shared" si="78"/>
        <v>0</v>
      </c>
      <c r="W25" s="125">
        <v>0</v>
      </c>
      <c r="X25" s="126">
        <f t="shared" si="79"/>
        <v>0</v>
      </c>
      <c r="Y25" s="125">
        <v>0</v>
      </c>
      <c r="Z25" s="126">
        <f t="shared" si="80"/>
        <v>0</v>
      </c>
      <c r="AA25" s="125">
        <v>0</v>
      </c>
      <c r="AB25" s="126">
        <f t="shared" si="81"/>
        <v>0</v>
      </c>
      <c r="AC25" s="127">
        <f t="shared" si="82"/>
        <v>0</v>
      </c>
      <c r="AD25" s="291">
        <v>0</v>
      </c>
      <c r="AE25" s="292">
        <f t="shared" si="83"/>
        <v>0</v>
      </c>
      <c r="AF25" s="291">
        <v>0</v>
      </c>
      <c r="AG25" s="292">
        <f t="shared" si="84"/>
        <v>0</v>
      </c>
      <c r="AH25" s="291">
        <v>0</v>
      </c>
      <c r="AI25" s="292">
        <f t="shared" si="85"/>
        <v>0</v>
      </c>
      <c r="AJ25" s="291">
        <v>0</v>
      </c>
      <c r="AK25" s="292">
        <f t="shared" si="86"/>
        <v>0</v>
      </c>
      <c r="AL25" s="291">
        <v>0</v>
      </c>
      <c r="AM25" s="292">
        <f t="shared" si="87"/>
        <v>0</v>
      </c>
      <c r="AN25" s="293">
        <f t="shared" si="66"/>
        <v>0</v>
      </c>
      <c r="AO25" s="294">
        <v>0</v>
      </c>
      <c r="AP25" s="295">
        <f t="shared" si="88"/>
        <v>0</v>
      </c>
      <c r="AQ25" s="294">
        <v>0</v>
      </c>
      <c r="AR25" s="295">
        <f t="shared" si="89"/>
        <v>0</v>
      </c>
      <c r="AS25" s="294">
        <v>0</v>
      </c>
      <c r="AT25" s="295">
        <f t="shared" si="90"/>
        <v>0</v>
      </c>
      <c r="AU25" s="294">
        <v>0</v>
      </c>
      <c r="AV25" s="295">
        <f t="shared" si="91"/>
        <v>0</v>
      </c>
      <c r="AW25" s="294">
        <v>0</v>
      </c>
      <c r="AX25" s="295">
        <f t="shared" si="92"/>
        <v>0</v>
      </c>
      <c r="AY25" s="296">
        <f t="shared" si="93"/>
        <v>0</v>
      </c>
      <c r="AZ25" s="297">
        <v>0</v>
      </c>
      <c r="BA25" s="298">
        <f t="shared" si="94"/>
        <v>0</v>
      </c>
      <c r="BB25" s="297">
        <v>0</v>
      </c>
      <c r="BC25" s="298">
        <f t="shared" si="95"/>
        <v>0</v>
      </c>
      <c r="BD25" s="297">
        <v>0</v>
      </c>
      <c r="BE25" s="298">
        <f t="shared" si="96"/>
        <v>0</v>
      </c>
      <c r="BF25" s="297">
        <v>0</v>
      </c>
      <c r="BG25" s="298">
        <f t="shared" si="97"/>
        <v>0</v>
      </c>
      <c r="BH25" s="297">
        <v>0</v>
      </c>
      <c r="BI25" s="298">
        <f t="shared" si="98"/>
        <v>0</v>
      </c>
      <c r="BJ25" s="299">
        <f t="shared" si="67"/>
        <v>0</v>
      </c>
      <c r="BK25" s="300">
        <v>0</v>
      </c>
      <c r="BL25" s="301">
        <f t="shared" si="99"/>
        <v>0</v>
      </c>
      <c r="BM25" s="300">
        <v>0</v>
      </c>
      <c r="BN25" s="301">
        <f t="shared" si="100"/>
        <v>0</v>
      </c>
      <c r="BO25" s="300">
        <v>0</v>
      </c>
      <c r="BP25" s="301">
        <f t="shared" si="101"/>
        <v>0</v>
      </c>
      <c r="BQ25" s="300">
        <v>0</v>
      </c>
      <c r="BR25" s="301">
        <f t="shared" si="102"/>
        <v>0</v>
      </c>
      <c r="BS25" s="300">
        <v>0</v>
      </c>
      <c r="BT25" s="301">
        <f t="shared" si="103"/>
        <v>0</v>
      </c>
      <c r="BU25" s="302">
        <f t="shared" si="104"/>
        <v>0</v>
      </c>
      <c r="BV25" s="303">
        <v>0</v>
      </c>
      <c r="BW25" s="304">
        <f t="shared" si="105"/>
        <v>0</v>
      </c>
      <c r="BX25" s="303">
        <v>0</v>
      </c>
      <c r="BY25" s="304">
        <f t="shared" si="106"/>
        <v>0</v>
      </c>
      <c r="BZ25" s="303">
        <v>0</v>
      </c>
      <c r="CA25" s="304">
        <f t="shared" si="107"/>
        <v>0</v>
      </c>
      <c r="CB25" s="303">
        <v>0</v>
      </c>
      <c r="CC25" s="304">
        <f t="shared" si="108"/>
        <v>0</v>
      </c>
      <c r="CD25" s="303">
        <v>0</v>
      </c>
      <c r="CE25" s="304">
        <f t="shared" si="109"/>
        <v>0</v>
      </c>
      <c r="CF25" s="305">
        <f t="shared" si="68"/>
        <v>0</v>
      </c>
      <c r="CG25" s="306">
        <v>0</v>
      </c>
      <c r="CH25" s="307">
        <f t="shared" si="110"/>
        <v>0</v>
      </c>
      <c r="CI25" s="306">
        <v>0</v>
      </c>
      <c r="CJ25" s="307">
        <f t="shared" si="111"/>
        <v>0</v>
      </c>
      <c r="CK25" s="306">
        <v>0</v>
      </c>
      <c r="CL25" s="307">
        <f t="shared" si="112"/>
        <v>0</v>
      </c>
      <c r="CM25" s="306">
        <v>0</v>
      </c>
      <c r="CN25" s="307">
        <f t="shared" si="113"/>
        <v>0</v>
      </c>
      <c r="CO25" s="306">
        <v>0</v>
      </c>
      <c r="CP25" s="307">
        <f t="shared" si="114"/>
        <v>0</v>
      </c>
      <c r="CQ25" s="308">
        <f t="shared" si="69"/>
        <v>0</v>
      </c>
      <c r="CR25" s="309">
        <v>0</v>
      </c>
      <c r="CS25" s="310">
        <f t="shared" si="115"/>
        <v>0</v>
      </c>
      <c r="CT25" s="309">
        <v>0</v>
      </c>
      <c r="CU25" s="310">
        <f t="shared" si="116"/>
        <v>0</v>
      </c>
      <c r="CV25" s="309">
        <v>0</v>
      </c>
      <c r="CW25" s="310">
        <f t="shared" si="117"/>
        <v>0</v>
      </c>
      <c r="CX25" s="309">
        <v>0</v>
      </c>
      <c r="CY25" s="310">
        <f t="shared" si="118"/>
        <v>0</v>
      </c>
      <c r="CZ25" s="309">
        <v>0</v>
      </c>
      <c r="DA25" s="310">
        <f t="shared" si="119"/>
        <v>0</v>
      </c>
      <c r="DB25" s="311">
        <f t="shared" si="120"/>
        <v>0</v>
      </c>
      <c r="DC25" s="312">
        <v>0</v>
      </c>
      <c r="DD25" s="313">
        <f t="shared" si="121"/>
        <v>0</v>
      </c>
      <c r="DE25" s="312">
        <v>0</v>
      </c>
      <c r="DF25" s="313">
        <f t="shared" si="122"/>
        <v>0</v>
      </c>
      <c r="DG25" s="312">
        <v>0</v>
      </c>
      <c r="DH25" s="313">
        <f t="shared" si="123"/>
        <v>0</v>
      </c>
      <c r="DI25" s="312">
        <v>0</v>
      </c>
      <c r="DJ25" s="313">
        <f t="shared" si="124"/>
        <v>0</v>
      </c>
      <c r="DK25" s="312">
        <v>0</v>
      </c>
      <c r="DL25" s="313">
        <f t="shared" si="125"/>
        <v>0</v>
      </c>
      <c r="DM25" s="314">
        <f t="shared" si="126"/>
        <v>0</v>
      </c>
      <c r="DN25" s="315">
        <v>0</v>
      </c>
      <c r="DO25" s="316">
        <f t="shared" si="127"/>
        <v>0</v>
      </c>
      <c r="DP25" s="315">
        <v>0</v>
      </c>
      <c r="DQ25" s="316">
        <f t="shared" si="128"/>
        <v>0</v>
      </c>
      <c r="DR25" s="315">
        <v>0</v>
      </c>
      <c r="DS25" s="316">
        <f t="shared" si="129"/>
        <v>0</v>
      </c>
      <c r="DT25" s="315">
        <v>0</v>
      </c>
      <c r="DU25" s="316">
        <f t="shared" si="130"/>
        <v>0</v>
      </c>
      <c r="DV25" s="315">
        <v>0</v>
      </c>
      <c r="DW25" s="316">
        <f t="shared" si="131"/>
        <v>0</v>
      </c>
      <c r="DX25" s="317">
        <f t="shared" si="70"/>
        <v>0</v>
      </c>
      <c r="DY25" s="320">
        <f t="shared" si="71"/>
        <v>0</v>
      </c>
      <c r="DZ25" s="320">
        <f t="shared" si="72"/>
        <v>0</v>
      </c>
      <c r="EA25" s="320">
        <f t="shared" si="73"/>
        <v>0</v>
      </c>
      <c r="EB25" s="320">
        <f t="shared" si="74"/>
        <v>0</v>
      </c>
      <c r="EC25" s="320">
        <f t="shared" si="75"/>
        <v>0</v>
      </c>
      <c r="ED25" s="327">
        <f t="shared" si="76"/>
        <v>0</v>
      </c>
    </row>
    <row r="26" spans="1:134" ht="15" customHeight="1">
      <c r="C26" s="122">
        <f t="shared" si="63"/>
        <v>0</v>
      </c>
      <c r="D26" s="48" t="s">
        <v>448</v>
      </c>
      <c r="E26" s="634" t="s">
        <v>434</v>
      </c>
      <c r="F26" s="634"/>
      <c r="G26" s="634"/>
      <c r="H26" s="634"/>
      <c r="I26" s="634"/>
      <c r="J26" s="634"/>
      <c r="K26" s="634"/>
      <c r="L26" s="634"/>
      <c r="M26" s="634"/>
      <c r="N26" s="634"/>
      <c r="O26" s="634"/>
      <c r="P26" s="123">
        <v>0</v>
      </c>
      <c r="Q26" s="124">
        <f t="shared" si="64"/>
        <v>6.2E-2</v>
      </c>
      <c r="R26" s="71">
        <f t="shared" si="65"/>
        <v>1</v>
      </c>
      <c r="S26" s="125">
        <v>0</v>
      </c>
      <c r="T26" s="126">
        <f t="shared" si="77"/>
        <v>0</v>
      </c>
      <c r="U26" s="125">
        <v>0</v>
      </c>
      <c r="V26" s="126">
        <f t="shared" si="78"/>
        <v>0</v>
      </c>
      <c r="W26" s="125">
        <v>0</v>
      </c>
      <c r="X26" s="126">
        <f t="shared" si="79"/>
        <v>0</v>
      </c>
      <c r="Y26" s="125">
        <v>0</v>
      </c>
      <c r="Z26" s="126">
        <f t="shared" si="80"/>
        <v>0</v>
      </c>
      <c r="AA26" s="125">
        <v>0</v>
      </c>
      <c r="AB26" s="126">
        <f t="shared" si="81"/>
        <v>0</v>
      </c>
      <c r="AC26" s="127">
        <f t="shared" si="82"/>
        <v>0</v>
      </c>
      <c r="AD26" s="291">
        <v>0</v>
      </c>
      <c r="AE26" s="292">
        <f t="shared" si="83"/>
        <v>0</v>
      </c>
      <c r="AF26" s="291">
        <v>0</v>
      </c>
      <c r="AG26" s="292">
        <f t="shared" si="84"/>
        <v>0</v>
      </c>
      <c r="AH26" s="291">
        <v>0</v>
      </c>
      <c r="AI26" s="292">
        <f t="shared" si="85"/>
        <v>0</v>
      </c>
      <c r="AJ26" s="291">
        <v>0</v>
      </c>
      <c r="AK26" s="292">
        <f t="shared" si="86"/>
        <v>0</v>
      </c>
      <c r="AL26" s="291">
        <v>0</v>
      </c>
      <c r="AM26" s="292">
        <f t="shared" si="87"/>
        <v>0</v>
      </c>
      <c r="AN26" s="293">
        <f t="shared" si="66"/>
        <v>0</v>
      </c>
      <c r="AO26" s="294">
        <v>0</v>
      </c>
      <c r="AP26" s="295">
        <f t="shared" si="88"/>
        <v>0</v>
      </c>
      <c r="AQ26" s="294">
        <v>0</v>
      </c>
      <c r="AR26" s="295">
        <f t="shared" si="89"/>
        <v>0</v>
      </c>
      <c r="AS26" s="294">
        <v>0</v>
      </c>
      <c r="AT26" s="295">
        <f t="shared" si="90"/>
        <v>0</v>
      </c>
      <c r="AU26" s="294">
        <v>0</v>
      </c>
      <c r="AV26" s="295">
        <f t="shared" si="91"/>
        <v>0</v>
      </c>
      <c r="AW26" s="294">
        <v>0</v>
      </c>
      <c r="AX26" s="295">
        <f t="shared" si="92"/>
        <v>0</v>
      </c>
      <c r="AY26" s="296">
        <f t="shared" si="93"/>
        <v>0</v>
      </c>
      <c r="AZ26" s="297">
        <v>0</v>
      </c>
      <c r="BA26" s="298">
        <f t="shared" si="94"/>
        <v>0</v>
      </c>
      <c r="BB26" s="297">
        <v>0</v>
      </c>
      <c r="BC26" s="298">
        <f t="shared" si="95"/>
        <v>0</v>
      </c>
      <c r="BD26" s="297">
        <v>0</v>
      </c>
      <c r="BE26" s="298">
        <f t="shared" si="96"/>
        <v>0</v>
      </c>
      <c r="BF26" s="297">
        <v>0</v>
      </c>
      <c r="BG26" s="298">
        <f t="shared" si="97"/>
        <v>0</v>
      </c>
      <c r="BH26" s="297">
        <v>0</v>
      </c>
      <c r="BI26" s="298">
        <f t="shared" si="98"/>
        <v>0</v>
      </c>
      <c r="BJ26" s="299">
        <f t="shared" si="67"/>
        <v>0</v>
      </c>
      <c r="BK26" s="300">
        <v>0</v>
      </c>
      <c r="BL26" s="301">
        <f t="shared" si="99"/>
        <v>0</v>
      </c>
      <c r="BM26" s="300">
        <v>0</v>
      </c>
      <c r="BN26" s="301">
        <f t="shared" si="100"/>
        <v>0</v>
      </c>
      <c r="BO26" s="300">
        <v>0</v>
      </c>
      <c r="BP26" s="301">
        <f t="shared" si="101"/>
        <v>0</v>
      </c>
      <c r="BQ26" s="300">
        <v>0</v>
      </c>
      <c r="BR26" s="301">
        <f t="shared" si="102"/>
        <v>0</v>
      </c>
      <c r="BS26" s="300">
        <v>0</v>
      </c>
      <c r="BT26" s="301">
        <f t="shared" si="103"/>
        <v>0</v>
      </c>
      <c r="BU26" s="302">
        <f t="shared" si="104"/>
        <v>0</v>
      </c>
      <c r="BV26" s="303">
        <v>0</v>
      </c>
      <c r="BW26" s="304">
        <f t="shared" si="105"/>
        <v>0</v>
      </c>
      <c r="BX26" s="303">
        <v>0</v>
      </c>
      <c r="BY26" s="304">
        <f t="shared" si="106"/>
        <v>0</v>
      </c>
      <c r="BZ26" s="303">
        <v>0</v>
      </c>
      <c r="CA26" s="304">
        <f t="shared" si="107"/>
        <v>0</v>
      </c>
      <c r="CB26" s="303">
        <v>0</v>
      </c>
      <c r="CC26" s="304">
        <f t="shared" si="108"/>
        <v>0</v>
      </c>
      <c r="CD26" s="303">
        <v>0</v>
      </c>
      <c r="CE26" s="304">
        <f t="shared" si="109"/>
        <v>0</v>
      </c>
      <c r="CF26" s="305">
        <f t="shared" si="68"/>
        <v>0</v>
      </c>
      <c r="CG26" s="306">
        <v>0</v>
      </c>
      <c r="CH26" s="307">
        <f t="shared" si="110"/>
        <v>0</v>
      </c>
      <c r="CI26" s="306">
        <v>0</v>
      </c>
      <c r="CJ26" s="307">
        <f t="shared" si="111"/>
        <v>0</v>
      </c>
      <c r="CK26" s="306">
        <v>0</v>
      </c>
      <c r="CL26" s="307">
        <f t="shared" si="112"/>
        <v>0</v>
      </c>
      <c r="CM26" s="306">
        <v>0</v>
      </c>
      <c r="CN26" s="307">
        <f t="shared" si="113"/>
        <v>0</v>
      </c>
      <c r="CO26" s="306">
        <v>0</v>
      </c>
      <c r="CP26" s="307">
        <f t="shared" si="114"/>
        <v>0</v>
      </c>
      <c r="CQ26" s="308">
        <f t="shared" si="69"/>
        <v>0</v>
      </c>
      <c r="CR26" s="309">
        <v>0</v>
      </c>
      <c r="CS26" s="310">
        <f t="shared" si="115"/>
        <v>0</v>
      </c>
      <c r="CT26" s="309">
        <v>0</v>
      </c>
      <c r="CU26" s="310">
        <f t="shared" si="116"/>
        <v>0</v>
      </c>
      <c r="CV26" s="309">
        <v>0</v>
      </c>
      <c r="CW26" s="310">
        <f t="shared" si="117"/>
        <v>0</v>
      </c>
      <c r="CX26" s="309">
        <v>0</v>
      </c>
      <c r="CY26" s="310">
        <f t="shared" si="118"/>
        <v>0</v>
      </c>
      <c r="CZ26" s="309">
        <v>0</v>
      </c>
      <c r="DA26" s="310">
        <f t="shared" si="119"/>
        <v>0</v>
      </c>
      <c r="DB26" s="311">
        <f t="shared" si="120"/>
        <v>0</v>
      </c>
      <c r="DC26" s="312">
        <v>0</v>
      </c>
      <c r="DD26" s="313">
        <f t="shared" si="121"/>
        <v>0</v>
      </c>
      <c r="DE26" s="312">
        <v>0</v>
      </c>
      <c r="DF26" s="313">
        <f t="shared" si="122"/>
        <v>0</v>
      </c>
      <c r="DG26" s="312">
        <v>0</v>
      </c>
      <c r="DH26" s="313">
        <f t="shared" si="123"/>
        <v>0</v>
      </c>
      <c r="DI26" s="312">
        <v>0</v>
      </c>
      <c r="DJ26" s="313">
        <f t="shared" si="124"/>
        <v>0</v>
      </c>
      <c r="DK26" s="312">
        <v>0</v>
      </c>
      <c r="DL26" s="313">
        <f t="shared" si="125"/>
        <v>0</v>
      </c>
      <c r="DM26" s="314">
        <f t="shared" si="126"/>
        <v>0</v>
      </c>
      <c r="DN26" s="315">
        <v>0</v>
      </c>
      <c r="DO26" s="316">
        <f t="shared" si="127"/>
        <v>0</v>
      </c>
      <c r="DP26" s="315">
        <v>0</v>
      </c>
      <c r="DQ26" s="316">
        <f t="shared" si="128"/>
        <v>0</v>
      </c>
      <c r="DR26" s="315">
        <v>0</v>
      </c>
      <c r="DS26" s="316">
        <f t="shared" si="129"/>
        <v>0</v>
      </c>
      <c r="DT26" s="315">
        <v>0</v>
      </c>
      <c r="DU26" s="316">
        <f t="shared" si="130"/>
        <v>0</v>
      </c>
      <c r="DV26" s="315">
        <v>0</v>
      </c>
      <c r="DW26" s="316">
        <f t="shared" si="131"/>
        <v>0</v>
      </c>
      <c r="DX26" s="317">
        <f t="shared" si="70"/>
        <v>0</v>
      </c>
      <c r="DY26" s="320">
        <f t="shared" si="71"/>
        <v>0</v>
      </c>
      <c r="DZ26" s="320">
        <f t="shared" si="72"/>
        <v>0</v>
      </c>
      <c r="EA26" s="320">
        <f t="shared" si="73"/>
        <v>0</v>
      </c>
      <c r="EB26" s="320">
        <f t="shared" si="74"/>
        <v>0</v>
      </c>
      <c r="EC26" s="320">
        <f t="shared" si="75"/>
        <v>0</v>
      </c>
      <c r="ED26" s="327">
        <f t="shared" si="76"/>
        <v>0</v>
      </c>
    </row>
    <row r="27" spans="1:134" ht="15" customHeight="1">
      <c r="C27" s="122">
        <f t="shared" si="63"/>
        <v>0</v>
      </c>
      <c r="D27" s="48" t="s">
        <v>449</v>
      </c>
      <c r="E27" s="634" t="s">
        <v>362</v>
      </c>
      <c r="F27" s="634"/>
      <c r="G27" s="634"/>
      <c r="H27" s="634"/>
      <c r="I27" s="634"/>
      <c r="J27" s="634"/>
      <c r="K27" s="634"/>
      <c r="L27" s="634"/>
      <c r="M27" s="634"/>
      <c r="N27" s="634"/>
      <c r="O27" s="634"/>
      <c r="P27" s="123">
        <v>0</v>
      </c>
      <c r="Q27" s="124">
        <f t="shared" si="64"/>
        <v>0.127</v>
      </c>
      <c r="R27" s="71">
        <f t="shared" si="65"/>
        <v>1.02</v>
      </c>
      <c r="S27" s="125">
        <v>0</v>
      </c>
      <c r="T27" s="126">
        <f t="shared" si="77"/>
        <v>0</v>
      </c>
      <c r="U27" s="125">
        <v>0</v>
      </c>
      <c r="V27" s="126">
        <f t="shared" si="78"/>
        <v>0</v>
      </c>
      <c r="W27" s="125">
        <v>0</v>
      </c>
      <c r="X27" s="126">
        <f t="shared" si="79"/>
        <v>0</v>
      </c>
      <c r="Y27" s="125">
        <v>0</v>
      </c>
      <c r="Z27" s="126">
        <f t="shared" si="80"/>
        <v>0</v>
      </c>
      <c r="AA27" s="125">
        <v>0</v>
      </c>
      <c r="AB27" s="126">
        <f t="shared" si="81"/>
        <v>0</v>
      </c>
      <c r="AC27" s="127">
        <f t="shared" si="82"/>
        <v>0</v>
      </c>
      <c r="AD27" s="291">
        <v>0</v>
      </c>
      <c r="AE27" s="292">
        <f t="shared" si="83"/>
        <v>0</v>
      </c>
      <c r="AF27" s="291">
        <v>0</v>
      </c>
      <c r="AG27" s="292">
        <f t="shared" si="84"/>
        <v>0</v>
      </c>
      <c r="AH27" s="291">
        <v>0</v>
      </c>
      <c r="AI27" s="292">
        <f t="shared" si="85"/>
        <v>0</v>
      </c>
      <c r="AJ27" s="291">
        <v>0</v>
      </c>
      <c r="AK27" s="292">
        <f t="shared" si="86"/>
        <v>0</v>
      </c>
      <c r="AL27" s="291">
        <v>0</v>
      </c>
      <c r="AM27" s="292">
        <f t="shared" si="87"/>
        <v>0</v>
      </c>
      <c r="AN27" s="293">
        <f t="shared" si="66"/>
        <v>0</v>
      </c>
      <c r="AO27" s="294">
        <v>0</v>
      </c>
      <c r="AP27" s="295">
        <f t="shared" si="88"/>
        <v>0</v>
      </c>
      <c r="AQ27" s="294">
        <v>0</v>
      </c>
      <c r="AR27" s="295">
        <f t="shared" si="89"/>
        <v>0</v>
      </c>
      <c r="AS27" s="294">
        <v>0</v>
      </c>
      <c r="AT27" s="295">
        <f t="shared" si="90"/>
        <v>0</v>
      </c>
      <c r="AU27" s="294">
        <v>0</v>
      </c>
      <c r="AV27" s="295">
        <f t="shared" si="91"/>
        <v>0</v>
      </c>
      <c r="AW27" s="294">
        <v>0</v>
      </c>
      <c r="AX27" s="295">
        <f t="shared" si="92"/>
        <v>0</v>
      </c>
      <c r="AY27" s="296">
        <f t="shared" si="93"/>
        <v>0</v>
      </c>
      <c r="AZ27" s="297">
        <v>0</v>
      </c>
      <c r="BA27" s="298">
        <f t="shared" si="94"/>
        <v>0</v>
      </c>
      <c r="BB27" s="297">
        <v>0</v>
      </c>
      <c r="BC27" s="298">
        <f t="shared" si="95"/>
        <v>0</v>
      </c>
      <c r="BD27" s="297">
        <v>0</v>
      </c>
      <c r="BE27" s="298">
        <f t="shared" si="96"/>
        <v>0</v>
      </c>
      <c r="BF27" s="297">
        <v>0</v>
      </c>
      <c r="BG27" s="298">
        <f t="shared" si="97"/>
        <v>0</v>
      </c>
      <c r="BH27" s="297">
        <v>0</v>
      </c>
      <c r="BI27" s="298">
        <f t="shared" si="98"/>
        <v>0</v>
      </c>
      <c r="BJ27" s="299">
        <f t="shared" si="67"/>
        <v>0</v>
      </c>
      <c r="BK27" s="300">
        <v>0</v>
      </c>
      <c r="BL27" s="301">
        <f t="shared" si="99"/>
        <v>0</v>
      </c>
      <c r="BM27" s="300">
        <v>0</v>
      </c>
      <c r="BN27" s="301">
        <f t="shared" si="100"/>
        <v>0</v>
      </c>
      <c r="BO27" s="300">
        <v>0</v>
      </c>
      <c r="BP27" s="301">
        <f t="shared" si="101"/>
        <v>0</v>
      </c>
      <c r="BQ27" s="300">
        <v>0</v>
      </c>
      <c r="BR27" s="301">
        <f t="shared" si="102"/>
        <v>0</v>
      </c>
      <c r="BS27" s="300">
        <v>0</v>
      </c>
      <c r="BT27" s="301">
        <f t="shared" si="103"/>
        <v>0</v>
      </c>
      <c r="BU27" s="302">
        <f t="shared" si="104"/>
        <v>0</v>
      </c>
      <c r="BV27" s="303">
        <v>0</v>
      </c>
      <c r="BW27" s="304">
        <f t="shared" si="105"/>
        <v>0</v>
      </c>
      <c r="BX27" s="303">
        <v>0</v>
      </c>
      <c r="BY27" s="304">
        <f t="shared" si="106"/>
        <v>0</v>
      </c>
      <c r="BZ27" s="303">
        <v>0</v>
      </c>
      <c r="CA27" s="304">
        <f t="shared" si="107"/>
        <v>0</v>
      </c>
      <c r="CB27" s="303">
        <v>0</v>
      </c>
      <c r="CC27" s="304">
        <f t="shared" si="108"/>
        <v>0</v>
      </c>
      <c r="CD27" s="303">
        <v>0</v>
      </c>
      <c r="CE27" s="304">
        <f t="shared" si="109"/>
        <v>0</v>
      </c>
      <c r="CF27" s="305">
        <f t="shared" si="68"/>
        <v>0</v>
      </c>
      <c r="CG27" s="306">
        <v>0</v>
      </c>
      <c r="CH27" s="307">
        <f t="shared" si="110"/>
        <v>0</v>
      </c>
      <c r="CI27" s="306">
        <v>0</v>
      </c>
      <c r="CJ27" s="307">
        <f t="shared" si="111"/>
        <v>0</v>
      </c>
      <c r="CK27" s="306">
        <v>0</v>
      </c>
      <c r="CL27" s="307">
        <f t="shared" si="112"/>
        <v>0</v>
      </c>
      <c r="CM27" s="306">
        <v>0</v>
      </c>
      <c r="CN27" s="307">
        <f t="shared" si="113"/>
        <v>0</v>
      </c>
      <c r="CO27" s="306">
        <v>0</v>
      </c>
      <c r="CP27" s="307">
        <f t="shared" si="114"/>
        <v>0</v>
      </c>
      <c r="CQ27" s="308">
        <f t="shared" si="69"/>
        <v>0</v>
      </c>
      <c r="CR27" s="309">
        <v>0</v>
      </c>
      <c r="CS27" s="310">
        <f t="shared" si="115"/>
        <v>0</v>
      </c>
      <c r="CT27" s="309">
        <v>0</v>
      </c>
      <c r="CU27" s="310">
        <f t="shared" si="116"/>
        <v>0</v>
      </c>
      <c r="CV27" s="309">
        <v>0</v>
      </c>
      <c r="CW27" s="310">
        <f t="shared" si="117"/>
        <v>0</v>
      </c>
      <c r="CX27" s="309">
        <v>0</v>
      </c>
      <c r="CY27" s="310">
        <f t="shared" si="118"/>
        <v>0</v>
      </c>
      <c r="CZ27" s="309">
        <v>0</v>
      </c>
      <c r="DA27" s="310">
        <f t="shared" si="119"/>
        <v>0</v>
      </c>
      <c r="DB27" s="311">
        <f t="shared" si="120"/>
        <v>0</v>
      </c>
      <c r="DC27" s="312">
        <v>0</v>
      </c>
      <c r="DD27" s="313">
        <f t="shared" si="121"/>
        <v>0</v>
      </c>
      <c r="DE27" s="312">
        <v>0</v>
      </c>
      <c r="DF27" s="313">
        <f t="shared" si="122"/>
        <v>0</v>
      </c>
      <c r="DG27" s="312">
        <v>0</v>
      </c>
      <c r="DH27" s="313">
        <f t="shared" si="123"/>
        <v>0</v>
      </c>
      <c r="DI27" s="312">
        <v>0</v>
      </c>
      <c r="DJ27" s="313">
        <f t="shared" si="124"/>
        <v>0</v>
      </c>
      <c r="DK27" s="312">
        <v>0</v>
      </c>
      <c r="DL27" s="313">
        <f t="shared" si="125"/>
        <v>0</v>
      </c>
      <c r="DM27" s="314">
        <f t="shared" si="126"/>
        <v>0</v>
      </c>
      <c r="DN27" s="315">
        <v>0</v>
      </c>
      <c r="DO27" s="316">
        <f t="shared" si="127"/>
        <v>0</v>
      </c>
      <c r="DP27" s="315">
        <v>0</v>
      </c>
      <c r="DQ27" s="316">
        <f t="shared" si="128"/>
        <v>0</v>
      </c>
      <c r="DR27" s="315">
        <v>0</v>
      </c>
      <c r="DS27" s="316">
        <f t="shared" si="129"/>
        <v>0</v>
      </c>
      <c r="DT27" s="315">
        <v>0</v>
      </c>
      <c r="DU27" s="316">
        <f t="shared" si="130"/>
        <v>0</v>
      </c>
      <c r="DV27" s="315">
        <v>0</v>
      </c>
      <c r="DW27" s="316">
        <f t="shared" si="131"/>
        <v>0</v>
      </c>
      <c r="DX27" s="317">
        <f t="shared" si="70"/>
        <v>0</v>
      </c>
      <c r="DY27" s="320">
        <f t="shared" si="71"/>
        <v>0</v>
      </c>
      <c r="DZ27" s="320">
        <f t="shared" si="72"/>
        <v>0</v>
      </c>
      <c r="EA27" s="320">
        <f t="shared" si="73"/>
        <v>0</v>
      </c>
      <c r="EB27" s="320">
        <f t="shared" si="74"/>
        <v>0</v>
      </c>
      <c r="EC27" s="320">
        <f t="shared" si="75"/>
        <v>0</v>
      </c>
      <c r="ED27" s="327">
        <f t="shared" si="76"/>
        <v>0</v>
      </c>
    </row>
    <row r="28" spans="1:134" ht="15" customHeight="1">
      <c r="A28" s="78">
        <v>1000</v>
      </c>
      <c r="C28" s="136" t="s">
        <v>47</v>
      </c>
      <c r="D28" s="70"/>
      <c r="E28" s="635"/>
      <c r="F28" s="635"/>
      <c r="G28" s="635"/>
      <c r="H28" s="635"/>
      <c r="I28" s="635"/>
      <c r="J28" s="635"/>
      <c r="K28" s="635"/>
      <c r="L28" s="635"/>
      <c r="M28" s="635"/>
      <c r="N28" s="635"/>
      <c r="O28" s="633"/>
      <c r="P28" s="70"/>
      <c r="Q28" s="70"/>
      <c r="R28" s="71"/>
      <c r="S28" s="137"/>
      <c r="T28" s="138"/>
      <c r="U28" s="137"/>
      <c r="V28" s="138"/>
      <c r="W28" s="137"/>
      <c r="X28" s="138"/>
      <c r="Y28" s="137"/>
      <c r="Z28" s="138"/>
      <c r="AA28" s="137"/>
      <c r="AB28" s="138"/>
      <c r="AC28" s="140"/>
      <c r="AD28" s="137"/>
      <c r="AE28" s="138"/>
      <c r="AF28" s="137"/>
      <c r="AG28" s="138"/>
      <c r="AH28" s="137"/>
      <c r="AI28" s="138"/>
      <c r="AJ28" s="137"/>
      <c r="AK28" s="138"/>
      <c r="AL28" s="137"/>
      <c r="AM28" s="138"/>
      <c r="AN28" s="140"/>
      <c r="AO28" s="137"/>
      <c r="AP28" s="138"/>
      <c r="AQ28" s="137"/>
      <c r="AR28" s="138"/>
      <c r="AS28" s="137"/>
      <c r="AT28" s="138"/>
      <c r="AU28" s="137"/>
      <c r="AV28" s="138"/>
      <c r="AW28" s="137"/>
      <c r="AX28" s="138"/>
      <c r="AY28" s="140"/>
      <c r="AZ28" s="137"/>
      <c r="BA28" s="138"/>
      <c r="BB28" s="137"/>
      <c r="BC28" s="138"/>
      <c r="BD28" s="137"/>
      <c r="BE28" s="138"/>
      <c r="BF28" s="137"/>
      <c r="BG28" s="138"/>
      <c r="BH28" s="137"/>
      <c r="BI28" s="138"/>
      <c r="BJ28" s="140"/>
      <c r="BK28" s="137"/>
      <c r="BL28" s="138"/>
      <c r="BM28" s="137"/>
      <c r="BN28" s="138"/>
      <c r="BO28" s="137"/>
      <c r="BP28" s="138"/>
      <c r="BQ28" s="137"/>
      <c r="BR28" s="138"/>
      <c r="BS28" s="137"/>
      <c r="BT28" s="138"/>
      <c r="BU28" s="140"/>
      <c r="BV28" s="137"/>
      <c r="BW28" s="138"/>
      <c r="BX28" s="137"/>
      <c r="BY28" s="138"/>
      <c r="BZ28" s="137"/>
      <c r="CA28" s="138"/>
      <c r="CB28" s="137"/>
      <c r="CC28" s="138"/>
      <c r="CD28" s="137"/>
      <c r="CE28" s="138"/>
      <c r="CF28" s="140"/>
      <c r="CG28" s="137"/>
      <c r="CH28" s="138"/>
      <c r="CI28" s="137"/>
      <c r="CJ28" s="138"/>
      <c r="CK28" s="137"/>
      <c r="CL28" s="138"/>
      <c r="CM28" s="137"/>
      <c r="CN28" s="138"/>
      <c r="CO28" s="137"/>
      <c r="CP28" s="138"/>
      <c r="CQ28" s="140"/>
      <c r="CR28" s="137"/>
      <c r="CS28" s="138"/>
      <c r="CT28" s="137"/>
      <c r="CU28" s="138"/>
      <c r="CV28" s="137"/>
      <c r="CW28" s="138"/>
      <c r="CX28" s="137"/>
      <c r="CY28" s="138"/>
      <c r="CZ28" s="137"/>
      <c r="DA28" s="138"/>
      <c r="DB28" s="140"/>
      <c r="DC28" s="137"/>
      <c r="DD28" s="138"/>
      <c r="DE28" s="137"/>
      <c r="DF28" s="138"/>
      <c r="DG28" s="137"/>
      <c r="DH28" s="138"/>
      <c r="DI28" s="137"/>
      <c r="DJ28" s="138"/>
      <c r="DK28" s="137"/>
      <c r="DL28" s="138"/>
      <c r="DM28" s="140"/>
      <c r="DN28" s="137"/>
      <c r="DO28" s="138"/>
      <c r="DP28" s="137"/>
      <c r="DQ28" s="138"/>
      <c r="DR28" s="137"/>
      <c r="DS28" s="138"/>
      <c r="DT28" s="137"/>
      <c r="DU28" s="138"/>
      <c r="DV28" s="137"/>
      <c r="DW28" s="138"/>
      <c r="DX28" s="140"/>
      <c r="DY28" s="325"/>
      <c r="DZ28" s="325"/>
      <c r="EA28" s="325"/>
      <c r="EB28" s="325"/>
      <c r="EC28" s="325"/>
      <c r="ED28" s="328"/>
    </row>
    <row r="29" spans="1:134" ht="30" customHeight="1">
      <c r="C29" s="329" t="s">
        <v>175</v>
      </c>
      <c r="D29" s="70"/>
      <c r="E29" s="567"/>
      <c r="F29" s="567"/>
      <c r="G29" s="567"/>
      <c r="H29" s="567"/>
      <c r="I29" s="567"/>
      <c r="J29" s="567"/>
      <c r="K29" s="567"/>
      <c r="L29" s="567"/>
      <c r="M29" s="567"/>
      <c r="N29" s="567"/>
      <c r="O29" s="654"/>
      <c r="P29" s="509" t="s">
        <v>379</v>
      </c>
      <c r="Q29" s="70"/>
      <c r="R29" s="71"/>
      <c r="S29" s="137"/>
      <c r="T29" s="138"/>
      <c r="U29" s="137"/>
      <c r="V29" s="138"/>
      <c r="W29" s="137"/>
      <c r="X29" s="138"/>
      <c r="Y29" s="137"/>
      <c r="Z29" s="138"/>
      <c r="AA29" s="137"/>
      <c r="AB29" s="138"/>
      <c r="AC29" s="140"/>
      <c r="AD29" s="137"/>
      <c r="AE29" s="138"/>
      <c r="AF29" s="137"/>
      <c r="AG29" s="138"/>
      <c r="AH29" s="137"/>
      <c r="AI29" s="138"/>
      <c r="AJ29" s="137"/>
      <c r="AK29" s="138"/>
      <c r="AL29" s="137"/>
      <c r="AM29" s="138"/>
      <c r="AN29" s="140"/>
      <c r="AO29" s="137"/>
      <c r="AP29" s="138"/>
      <c r="AQ29" s="137"/>
      <c r="AR29" s="138"/>
      <c r="AS29" s="137"/>
      <c r="AT29" s="138"/>
      <c r="AU29" s="137"/>
      <c r="AV29" s="138"/>
      <c r="AW29" s="137"/>
      <c r="AX29" s="138"/>
      <c r="AY29" s="140"/>
      <c r="AZ29" s="137"/>
      <c r="BA29" s="138"/>
      <c r="BB29" s="137"/>
      <c r="BC29" s="138"/>
      <c r="BD29" s="137"/>
      <c r="BE29" s="138"/>
      <c r="BF29" s="137"/>
      <c r="BG29" s="138"/>
      <c r="BH29" s="137"/>
      <c r="BI29" s="138"/>
      <c r="BJ29" s="140"/>
      <c r="BK29" s="137"/>
      <c r="BL29" s="138"/>
      <c r="BM29" s="137"/>
      <c r="BN29" s="138"/>
      <c r="BO29" s="137"/>
      <c r="BP29" s="138"/>
      <c r="BQ29" s="137"/>
      <c r="BR29" s="138"/>
      <c r="BS29" s="137"/>
      <c r="BT29" s="138"/>
      <c r="BU29" s="140"/>
      <c r="BV29" s="137"/>
      <c r="BW29" s="138"/>
      <c r="BX29" s="137"/>
      <c r="BY29" s="138"/>
      <c r="BZ29" s="137"/>
      <c r="CA29" s="138"/>
      <c r="CB29" s="137"/>
      <c r="CC29" s="138"/>
      <c r="CD29" s="137"/>
      <c r="CE29" s="138"/>
      <c r="CF29" s="140"/>
      <c r="CG29" s="137"/>
      <c r="CH29" s="138"/>
      <c r="CI29" s="137"/>
      <c r="CJ29" s="138"/>
      <c r="CK29" s="137"/>
      <c r="CL29" s="138"/>
      <c r="CM29" s="137"/>
      <c r="CN29" s="138"/>
      <c r="CO29" s="137"/>
      <c r="CP29" s="138"/>
      <c r="CQ29" s="140"/>
      <c r="CR29" s="137"/>
      <c r="CS29" s="138"/>
      <c r="CT29" s="137"/>
      <c r="CU29" s="138"/>
      <c r="CV29" s="137"/>
      <c r="CW29" s="138"/>
      <c r="CX29" s="137"/>
      <c r="CY29" s="138"/>
      <c r="CZ29" s="137"/>
      <c r="DA29" s="138"/>
      <c r="DB29" s="140"/>
      <c r="DC29" s="137"/>
      <c r="DD29" s="138"/>
      <c r="DE29" s="137"/>
      <c r="DF29" s="138"/>
      <c r="DG29" s="137"/>
      <c r="DH29" s="138"/>
      <c r="DI29" s="137"/>
      <c r="DJ29" s="138"/>
      <c r="DK29" s="137"/>
      <c r="DL29" s="138"/>
      <c r="DM29" s="140"/>
      <c r="DN29" s="137"/>
      <c r="DO29" s="138"/>
      <c r="DP29" s="137"/>
      <c r="DQ29" s="138"/>
      <c r="DR29" s="137"/>
      <c r="DS29" s="138"/>
      <c r="DT29" s="137"/>
      <c r="DU29" s="138"/>
      <c r="DV29" s="137"/>
      <c r="DW29" s="138"/>
      <c r="DX29" s="140"/>
      <c r="DY29" s="325"/>
      <c r="DZ29" s="325"/>
      <c r="EA29" s="325"/>
      <c r="EB29" s="325"/>
      <c r="EC29" s="325"/>
      <c r="ED29" s="328"/>
    </row>
    <row r="30" spans="1:134" ht="15" customHeight="1">
      <c r="C30" s="329">
        <v>0</v>
      </c>
      <c r="D30" s="48" t="s">
        <v>418</v>
      </c>
      <c r="E30" s="636" t="s">
        <v>337</v>
      </c>
      <c r="F30" s="637"/>
      <c r="G30" s="637"/>
      <c r="H30" s="637"/>
      <c r="I30" s="637"/>
      <c r="J30" s="637"/>
      <c r="K30" s="637"/>
      <c r="L30" s="637"/>
      <c r="M30" s="637"/>
      <c r="N30" s="637"/>
      <c r="O30" s="637"/>
      <c r="P30" s="141">
        <v>0</v>
      </c>
      <c r="Q30" s="142">
        <f t="shared" ref="Q30:Q35" si="132">VLOOKUP(E30,Leave_Benefits,2,0)</f>
        <v>0</v>
      </c>
      <c r="R30" s="71">
        <f t="shared" ref="R30:R35" si="133">VLOOKUP(E30,Leave_Benefits,4,0)</f>
        <v>0</v>
      </c>
      <c r="S30" s="125">
        <v>0</v>
      </c>
      <c r="T30" s="126">
        <f>$P30*(S30)*($C30)</f>
        <v>0</v>
      </c>
      <c r="U30" s="125">
        <v>0</v>
      </c>
      <c r="V30" s="126">
        <f>($P30)*(U30)*($C30)</f>
        <v>0</v>
      </c>
      <c r="W30" s="125">
        <v>0</v>
      </c>
      <c r="X30" s="126">
        <f>($P30)*(W30)*($C30)</f>
        <v>0</v>
      </c>
      <c r="Y30" s="125">
        <v>0</v>
      </c>
      <c r="Z30" s="126">
        <f>($P30)*(Y30)*($C30)</f>
        <v>0</v>
      </c>
      <c r="AA30" s="125">
        <v>0</v>
      </c>
      <c r="AB30" s="126">
        <f>($P30)*(AA30)*($C30)</f>
        <v>0</v>
      </c>
      <c r="AC30" s="127">
        <f>T30+V30+X30+Z30+AB30</f>
        <v>0</v>
      </c>
      <c r="AD30" s="291">
        <v>0</v>
      </c>
      <c r="AE30" s="292">
        <f>$P30*(AD30)*($C30)</f>
        <v>0</v>
      </c>
      <c r="AF30" s="291">
        <v>0</v>
      </c>
      <c r="AG30" s="292">
        <f>($P30)*(AF30)*($C30)</f>
        <v>0</v>
      </c>
      <c r="AH30" s="291">
        <v>0</v>
      </c>
      <c r="AI30" s="292">
        <f>($P30)*(AH30)*($C30)</f>
        <v>0</v>
      </c>
      <c r="AJ30" s="291">
        <v>0</v>
      </c>
      <c r="AK30" s="292">
        <f>($P30)*(AJ30)*($C30)</f>
        <v>0</v>
      </c>
      <c r="AL30" s="291">
        <v>0</v>
      </c>
      <c r="AM30" s="292">
        <f>($P30)*(AL30)*($C30)</f>
        <v>0</v>
      </c>
      <c r="AN30" s="293">
        <f>AE30+AG30+AI30+AK30+AM30</f>
        <v>0</v>
      </c>
      <c r="AO30" s="294">
        <v>0</v>
      </c>
      <c r="AP30" s="295">
        <f>$P30*(AO30)*($C30)</f>
        <v>0</v>
      </c>
      <c r="AQ30" s="294">
        <v>0</v>
      </c>
      <c r="AR30" s="295">
        <f>($P30)*(AQ30)*($C30)</f>
        <v>0</v>
      </c>
      <c r="AS30" s="294">
        <v>0</v>
      </c>
      <c r="AT30" s="295">
        <f>($P30)*(AS30)*($C30)</f>
        <v>0</v>
      </c>
      <c r="AU30" s="294">
        <v>0</v>
      </c>
      <c r="AV30" s="295">
        <f>($P30)*(AU30)*($C30)</f>
        <v>0</v>
      </c>
      <c r="AW30" s="294">
        <v>0</v>
      </c>
      <c r="AX30" s="295">
        <f>($P30)*(AW30)*($C30)</f>
        <v>0</v>
      </c>
      <c r="AY30" s="296">
        <f>AP30+AR30+AT30+AV30+AX30</f>
        <v>0</v>
      </c>
      <c r="AZ30" s="297">
        <v>0</v>
      </c>
      <c r="BA30" s="298">
        <f>$P30*(AZ30)*($C30)</f>
        <v>0</v>
      </c>
      <c r="BB30" s="297">
        <v>0</v>
      </c>
      <c r="BC30" s="298">
        <f>($P30)*(BB30)*($C30)</f>
        <v>0</v>
      </c>
      <c r="BD30" s="297">
        <v>0</v>
      </c>
      <c r="BE30" s="298">
        <f>($P30)*(BD30)*($C30)</f>
        <v>0</v>
      </c>
      <c r="BF30" s="297">
        <v>0</v>
      </c>
      <c r="BG30" s="298">
        <f>($P30)*(BF30)*($C30)</f>
        <v>0</v>
      </c>
      <c r="BH30" s="297">
        <v>0</v>
      </c>
      <c r="BI30" s="298">
        <f>($P30)*(BH30)*($C30)</f>
        <v>0</v>
      </c>
      <c r="BJ30" s="299">
        <f t="shared" ref="BJ30:BJ35" si="134">BA30+BC30+BE30+BG30+BI30</f>
        <v>0</v>
      </c>
      <c r="BK30" s="300">
        <v>0</v>
      </c>
      <c r="BL30" s="301">
        <f>$P30*(BK30)*($C30)</f>
        <v>0</v>
      </c>
      <c r="BM30" s="300">
        <v>0</v>
      </c>
      <c r="BN30" s="301">
        <f>($P30)*(BM30)*($C30)</f>
        <v>0</v>
      </c>
      <c r="BO30" s="300">
        <v>0</v>
      </c>
      <c r="BP30" s="301">
        <f>($P30)*(BO30)*($C30)</f>
        <v>0</v>
      </c>
      <c r="BQ30" s="300">
        <v>0</v>
      </c>
      <c r="BR30" s="301">
        <f>($P30)*(BQ30)*($C30)</f>
        <v>0</v>
      </c>
      <c r="BS30" s="300">
        <v>0</v>
      </c>
      <c r="BT30" s="301">
        <f>($P30)*(BS30)*($C30)</f>
        <v>0</v>
      </c>
      <c r="BU30" s="302">
        <f>BL30+BN30+BP30+BR30+BT30</f>
        <v>0</v>
      </c>
      <c r="BV30" s="303">
        <v>0</v>
      </c>
      <c r="BW30" s="304">
        <f>$P30*(BV30)*($C30)</f>
        <v>0</v>
      </c>
      <c r="BX30" s="303">
        <v>0</v>
      </c>
      <c r="BY30" s="304">
        <f>($P30)*(BX30)*($C30)</f>
        <v>0</v>
      </c>
      <c r="BZ30" s="303">
        <v>0</v>
      </c>
      <c r="CA30" s="304">
        <f>($P30)*(BZ30)*($C30)</f>
        <v>0</v>
      </c>
      <c r="CB30" s="303">
        <v>0</v>
      </c>
      <c r="CC30" s="304">
        <f>($P30)*(CB30)*($C30)</f>
        <v>0</v>
      </c>
      <c r="CD30" s="303">
        <v>0</v>
      </c>
      <c r="CE30" s="304">
        <f>($P30)*(CD30)*($C30)</f>
        <v>0</v>
      </c>
      <c r="CF30" s="305">
        <f t="shared" ref="CF30:CF35" si="135">BW30+BY30+CA30+CC30+CE30</f>
        <v>0</v>
      </c>
      <c r="CG30" s="306">
        <v>0</v>
      </c>
      <c r="CH30" s="307">
        <f>$P30*(CG30)*($C30)</f>
        <v>0</v>
      </c>
      <c r="CI30" s="306">
        <v>0</v>
      </c>
      <c r="CJ30" s="307">
        <f>($P30)*(CI30)*($C30)</f>
        <v>0</v>
      </c>
      <c r="CK30" s="306">
        <v>0</v>
      </c>
      <c r="CL30" s="307">
        <f>($P30)*(CK30)*($C30)</f>
        <v>0</v>
      </c>
      <c r="CM30" s="306">
        <v>0</v>
      </c>
      <c r="CN30" s="307">
        <f>($P30)*(CM30)*($C30)</f>
        <v>0</v>
      </c>
      <c r="CO30" s="306">
        <v>0</v>
      </c>
      <c r="CP30" s="307">
        <f>($P30)*(CO30)*($C30)</f>
        <v>0</v>
      </c>
      <c r="CQ30" s="308">
        <f t="shared" ref="CQ30:CQ35" si="136">CH30+CJ30+CL30+CN30+CP30</f>
        <v>0</v>
      </c>
      <c r="CR30" s="309">
        <v>0</v>
      </c>
      <c r="CS30" s="310">
        <f>$P30*(CR30)*($C30)</f>
        <v>0</v>
      </c>
      <c r="CT30" s="309">
        <v>0</v>
      </c>
      <c r="CU30" s="310">
        <f>($P30)*(CT30)*($C30)</f>
        <v>0</v>
      </c>
      <c r="CV30" s="309">
        <v>0</v>
      </c>
      <c r="CW30" s="310">
        <f>($P30)*(CV30)*($C30)</f>
        <v>0</v>
      </c>
      <c r="CX30" s="309">
        <v>0</v>
      </c>
      <c r="CY30" s="310">
        <f>($P30)*(CX30)*($C30)</f>
        <v>0</v>
      </c>
      <c r="CZ30" s="309">
        <v>0</v>
      </c>
      <c r="DA30" s="310">
        <f>($P30)*(CZ30)*($C30)</f>
        <v>0</v>
      </c>
      <c r="DB30" s="311">
        <f t="shared" ref="DB30:DB35" si="137">CS30+CU30+CW30+CY30+DA30</f>
        <v>0</v>
      </c>
      <c r="DC30" s="312">
        <v>0</v>
      </c>
      <c r="DD30" s="313">
        <f>$P30*(DC30)*($C30)</f>
        <v>0</v>
      </c>
      <c r="DE30" s="312">
        <v>0</v>
      </c>
      <c r="DF30" s="313">
        <f>($P30)*(DE30)*($C30)</f>
        <v>0</v>
      </c>
      <c r="DG30" s="312">
        <v>0</v>
      </c>
      <c r="DH30" s="313">
        <f>($P30)*(DG30)*($C30)</f>
        <v>0</v>
      </c>
      <c r="DI30" s="312">
        <v>0</v>
      </c>
      <c r="DJ30" s="313">
        <f>($P30)*(DI30)*($C30)</f>
        <v>0</v>
      </c>
      <c r="DK30" s="312">
        <v>0</v>
      </c>
      <c r="DL30" s="313">
        <f>($P30)*(DK30)*($C30)</f>
        <v>0</v>
      </c>
      <c r="DM30" s="314">
        <f>DD30+DF30+DH30+DJ30+DL30</f>
        <v>0</v>
      </c>
      <c r="DN30" s="315">
        <v>0</v>
      </c>
      <c r="DO30" s="316">
        <f>$P30*(DN30)*($C30)</f>
        <v>0</v>
      </c>
      <c r="DP30" s="315">
        <v>0</v>
      </c>
      <c r="DQ30" s="316">
        <f>($P30)*(DP30)*($C30)</f>
        <v>0</v>
      </c>
      <c r="DR30" s="315">
        <v>0</v>
      </c>
      <c r="DS30" s="316">
        <f>($P30)*(DR30)*($C30)</f>
        <v>0</v>
      </c>
      <c r="DT30" s="315">
        <v>0</v>
      </c>
      <c r="DU30" s="316">
        <f>($P30)*(DT30)*($C30)</f>
        <v>0</v>
      </c>
      <c r="DV30" s="315">
        <v>0</v>
      </c>
      <c r="DW30" s="316">
        <f>($P30)*(DV30)*($C30)</f>
        <v>0</v>
      </c>
      <c r="DX30" s="317">
        <f t="shared" ref="DX30:DX35" si="138">DO30+DQ30+DS30+DU30+DW30</f>
        <v>0</v>
      </c>
      <c r="DY30" s="320">
        <f t="shared" ref="DY30:DY35" si="139">T30+AE30+AP30+BA30+BL30+BW30+CH30+CS30+DD30+DO30</f>
        <v>0</v>
      </c>
      <c r="DZ30" s="320">
        <f t="shared" ref="DZ30:DZ35" si="140">V30+AG30+AR30+BC30+BN30+BY30+CJ30+CU30+DF30+DQ30</f>
        <v>0</v>
      </c>
      <c r="EA30" s="320">
        <f t="shared" ref="EA30:EA35" si="141">X30+AI30+AT30+BE30+BP30+CA30+CL30+CW30+DH30+DS30</f>
        <v>0</v>
      </c>
      <c r="EB30" s="320">
        <f t="shared" ref="EB30:EB35" si="142">Z30+AK30+AV30+BG30+BR30+CC30+CN30+CY30+DJ30+DU30</f>
        <v>0</v>
      </c>
      <c r="EC30" s="320">
        <f t="shared" ref="EC30:EC35" si="143">AB30+AM30+AX30+BI30+BT30+CE30+CP30+DA30+DL30+DW30</f>
        <v>0</v>
      </c>
      <c r="ED30" s="321">
        <f t="shared" ref="ED30:ED37" si="144">SUM(DY30:EC30)</f>
        <v>0</v>
      </c>
    </row>
    <row r="31" spans="1:134" ht="15" customHeight="1">
      <c r="C31" s="329">
        <v>0</v>
      </c>
      <c r="D31" s="48" t="s">
        <v>418</v>
      </c>
      <c r="E31" s="636" t="s">
        <v>337</v>
      </c>
      <c r="F31" s="637"/>
      <c r="G31" s="637"/>
      <c r="H31" s="637"/>
      <c r="I31" s="637"/>
      <c r="J31" s="637"/>
      <c r="K31" s="637"/>
      <c r="L31" s="637"/>
      <c r="M31" s="637"/>
      <c r="N31" s="637"/>
      <c r="O31" s="637"/>
      <c r="P31" s="141">
        <v>0</v>
      </c>
      <c r="Q31" s="142">
        <f t="shared" si="132"/>
        <v>0</v>
      </c>
      <c r="R31" s="71">
        <f t="shared" si="133"/>
        <v>0</v>
      </c>
      <c r="S31" s="125">
        <v>0</v>
      </c>
      <c r="T31" s="126">
        <f t="shared" ref="T31:T35" si="145">$P31*(S31)*($C31)</f>
        <v>0</v>
      </c>
      <c r="U31" s="125">
        <v>0</v>
      </c>
      <c r="V31" s="126">
        <f t="shared" ref="V31:V35" si="146">($P31)*(U31)*($C31)</f>
        <v>0</v>
      </c>
      <c r="W31" s="125">
        <v>0</v>
      </c>
      <c r="X31" s="126">
        <f t="shared" ref="X31:X35" si="147">($P31)*(W31)*($C31)</f>
        <v>0</v>
      </c>
      <c r="Y31" s="125">
        <v>0</v>
      </c>
      <c r="Z31" s="126">
        <f t="shared" ref="Z31:Z35" si="148">($P31)*(Y31)*($C31)</f>
        <v>0</v>
      </c>
      <c r="AA31" s="125">
        <v>0</v>
      </c>
      <c r="AB31" s="126">
        <f t="shared" ref="AB31:AB35" si="149">($P31)*(AA31)*($C31)</f>
        <v>0</v>
      </c>
      <c r="AC31" s="127">
        <f t="shared" ref="AC31:AC35" si="150">T31+V31+X31+Z31+AB31</f>
        <v>0</v>
      </c>
      <c r="AD31" s="291">
        <v>0</v>
      </c>
      <c r="AE31" s="292">
        <f t="shared" ref="AE31:AE35" si="151">$P31*(AD31)*($C31)</f>
        <v>0</v>
      </c>
      <c r="AF31" s="291">
        <v>0</v>
      </c>
      <c r="AG31" s="292">
        <f t="shared" ref="AG31:AG35" si="152">($P31)*(AF31)*($C31)</f>
        <v>0</v>
      </c>
      <c r="AH31" s="291">
        <v>0</v>
      </c>
      <c r="AI31" s="292">
        <f t="shared" ref="AI31:AI35" si="153">($P31)*(AH31)*($C31)</f>
        <v>0</v>
      </c>
      <c r="AJ31" s="291">
        <v>0</v>
      </c>
      <c r="AK31" s="292">
        <f t="shared" ref="AK31:AK35" si="154">($P31)*(AJ31)*($C31)</f>
        <v>0</v>
      </c>
      <c r="AL31" s="291">
        <v>0</v>
      </c>
      <c r="AM31" s="292">
        <f t="shared" ref="AM31:AM35" si="155">($P31)*(AL31)*($C31)</f>
        <v>0</v>
      </c>
      <c r="AN31" s="293">
        <f t="shared" ref="AN31:AN35" si="156">AE31+AG31+AI31+AK31+AM31</f>
        <v>0</v>
      </c>
      <c r="AO31" s="294">
        <v>0</v>
      </c>
      <c r="AP31" s="295">
        <f t="shared" ref="AP31:AP35" si="157">$P31*(AO31)*($C31)</f>
        <v>0</v>
      </c>
      <c r="AQ31" s="294">
        <v>0</v>
      </c>
      <c r="AR31" s="295">
        <f t="shared" ref="AR31:AR35" si="158">($P31)*(AQ31)*($C31)</f>
        <v>0</v>
      </c>
      <c r="AS31" s="294">
        <v>0</v>
      </c>
      <c r="AT31" s="295">
        <f t="shared" ref="AT31:AT35" si="159">($P31)*(AS31)*($C31)</f>
        <v>0</v>
      </c>
      <c r="AU31" s="294">
        <v>0</v>
      </c>
      <c r="AV31" s="295">
        <f t="shared" ref="AV31:AV35" si="160">($P31)*(AU31)*($C31)</f>
        <v>0</v>
      </c>
      <c r="AW31" s="294">
        <v>0</v>
      </c>
      <c r="AX31" s="295">
        <f t="shared" ref="AX31:AX35" si="161">($P31)*(AW31)*($C31)</f>
        <v>0</v>
      </c>
      <c r="AY31" s="296">
        <f t="shared" ref="AY31:AY35" si="162">AP31+AR31+AT31+AV31+AX31</f>
        <v>0</v>
      </c>
      <c r="AZ31" s="297">
        <v>0</v>
      </c>
      <c r="BA31" s="298">
        <f t="shared" ref="BA31:BA35" si="163">$P31*(AZ31)*($C31)</f>
        <v>0</v>
      </c>
      <c r="BB31" s="297">
        <v>0</v>
      </c>
      <c r="BC31" s="298">
        <f t="shared" ref="BC31:BC35" si="164">($P31)*(BB31)*($C31)</f>
        <v>0</v>
      </c>
      <c r="BD31" s="297">
        <v>0</v>
      </c>
      <c r="BE31" s="298">
        <f t="shared" ref="BE31:BE35" si="165">($P31)*(BD31)*($C31)</f>
        <v>0</v>
      </c>
      <c r="BF31" s="297">
        <v>0</v>
      </c>
      <c r="BG31" s="298">
        <f t="shared" ref="BG31:BG35" si="166">($P31)*(BF31)*($C31)</f>
        <v>0</v>
      </c>
      <c r="BH31" s="297">
        <v>0</v>
      </c>
      <c r="BI31" s="298">
        <f t="shared" ref="BI31:BI35" si="167">($P31)*(BH31)*($C31)</f>
        <v>0</v>
      </c>
      <c r="BJ31" s="299">
        <f t="shared" si="134"/>
        <v>0</v>
      </c>
      <c r="BK31" s="300">
        <v>0</v>
      </c>
      <c r="BL31" s="301">
        <f t="shared" ref="BL31:BL35" si="168">$P31*(BK31)*($C31)</f>
        <v>0</v>
      </c>
      <c r="BM31" s="300">
        <v>0</v>
      </c>
      <c r="BN31" s="301">
        <f t="shared" ref="BN31:BN35" si="169">($P31)*(BM31)*($C31)</f>
        <v>0</v>
      </c>
      <c r="BO31" s="300">
        <v>0</v>
      </c>
      <c r="BP31" s="301">
        <f t="shared" ref="BP31:BP35" si="170">($P31)*(BO31)*($C31)</f>
        <v>0</v>
      </c>
      <c r="BQ31" s="300">
        <v>0</v>
      </c>
      <c r="BR31" s="301">
        <f t="shared" ref="BR31:BR35" si="171">($P31)*(BQ31)*($C31)</f>
        <v>0</v>
      </c>
      <c r="BS31" s="300">
        <v>0</v>
      </c>
      <c r="BT31" s="301">
        <f t="shared" ref="BT31:BT35" si="172">($P31)*(BS31)*($C31)</f>
        <v>0</v>
      </c>
      <c r="BU31" s="302">
        <f t="shared" ref="BU31:BU35" si="173">BL31+BN31+BP31+BR31+BT31</f>
        <v>0</v>
      </c>
      <c r="BV31" s="303">
        <v>0</v>
      </c>
      <c r="BW31" s="304">
        <f t="shared" ref="BW31:BW35" si="174">$P31*(BV31)*($C31)</f>
        <v>0</v>
      </c>
      <c r="BX31" s="303">
        <v>0</v>
      </c>
      <c r="BY31" s="304">
        <f t="shared" ref="BY31:BY35" si="175">($P31)*(BX31)*($C31)</f>
        <v>0</v>
      </c>
      <c r="BZ31" s="303">
        <v>0</v>
      </c>
      <c r="CA31" s="304">
        <f t="shared" ref="CA31:CA35" si="176">($P31)*(BZ31)*($C31)</f>
        <v>0</v>
      </c>
      <c r="CB31" s="303">
        <v>0</v>
      </c>
      <c r="CC31" s="304">
        <f t="shared" ref="CC31:CC35" si="177">($P31)*(CB31)*($C31)</f>
        <v>0</v>
      </c>
      <c r="CD31" s="303">
        <v>0</v>
      </c>
      <c r="CE31" s="304">
        <f t="shared" ref="CE31:CE35" si="178">($P31)*(CD31)*($C31)</f>
        <v>0</v>
      </c>
      <c r="CF31" s="305">
        <f t="shared" si="135"/>
        <v>0</v>
      </c>
      <c r="CG31" s="306">
        <v>0</v>
      </c>
      <c r="CH31" s="307">
        <f t="shared" ref="CH31:CH35" si="179">$P31*(CG31)*($C31)</f>
        <v>0</v>
      </c>
      <c r="CI31" s="306">
        <v>0</v>
      </c>
      <c r="CJ31" s="307">
        <f t="shared" ref="CJ31:CJ35" si="180">($P31)*(CI31)*($C31)</f>
        <v>0</v>
      </c>
      <c r="CK31" s="306">
        <v>0</v>
      </c>
      <c r="CL31" s="307">
        <f t="shared" ref="CL31:CL35" si="181">($P31)*(CK31)*($C31)</f>
        <v>0</v>
      </c>
      <c r="CM31" s="306">
        <v>0</v>
      </c>
      <c r="CN31" s="307">
        <f t="shared" ref="CN31:CN35" si="182">($P31)*(CM31)*($C31)</f>
        <v>0</v>
      </c>
      <c r="CO31" s="306">
        <v>0</v>
      </c>
      <c r="CP31" s="307">
        <f t="shared" ref="CP31:CP35" si="183">($P31)*(CO31)*($C31)</f>
        <v>0</v>
      </c>
      <c r="CQ31" s="308">
        <f t="shared" si="136"/>
        <v>0</v>
      </c>
      <c r="CR31" s="309">
        <v>0</v>
      </c>
      <c r="CS31" s="310">
        <f t="shared" ref="CS31:CS35" si="184">$P31*(CR31)*($C31)</f>
        <v>0</v>
      </c>
      <c r="CT31" s="309">
        <v>0</v>
      </c>
      <c r="CU31" s="310">
        <f t="shared" ref="CU31:CU35" si="185">($P31)*(CT31)*($C31)</f>
        <v>0</v>
      </c>
      <c r="CV31" s="309">
        <v>0</v>
      </c>
      <c r="CW31" s="310">
        <f t="shared" ref="CW31:CW35" si="186">($P31)*(CV31)*($C31)</f>
        <v>0</v>
      </c>
      <c r="CX31" s="309">
        <v>0</v>
      </c>
      <c r="CY31" s="310">
        <f t="shared" ref="CY31:CY35" si="187">($P31)*(CX31)*($C31)</f>
        <v>0</v>
      </c>
      <c r="CZ31" s="309">
        <v>0</v>
      </c>
      <c r="DA31" s="310">
        <f t="shared" ref="DA31:DA35" si="188">($P31)*(CZ31)*($C31)</f>
        <v>0</v>
      </c>
      <c r="DB31" s="311">
        <f t="shared" si="137"/>
        <v>0</v>
      </c>
      <c r="DC31" s="312">
        <v>0</v>
      </c>
      <c r="DD31" s="313">
        <f t="shared" ref="DD31:DD35" si="189">$P31*(DC31)*($C31)</f>
        <v>0</v>
      </c>
      <c r="DE31" s="312">
        <v>0</v>
      </c>
      <c r="DF31" s="313">
        <f t="shared" ref="DF31:DF35" si="190">($P31)*(DE31)*($C31)</f>
        <v>0</v>
      </c>
      <c r="DG31" s="312">
        <v>0</v>
      </c>
      <c r="DH31" s="313">
        <f t="shared" ref="DH31:DH35" si="191">($P31)*(DG31)*($C31)</f>
        <v>0</v>
      </c>
      <c r="DI31" s="312">
        <v>0</v>
      </c>
      <c r="DJ31" s="313">
        <f t="shared" ref="DJ31:DJ35" si="192">($P31)*(DI31)*($C31)</f>
        <v>0</v>
      </c>
      <c r="DK31" s="312">
        <v>0</v>
      </c>
      <c r="DL31" s="313">
        <f t="shared" ref="DL31:DL35" si="193">($P31)*(DK31)*($C31)</f>
        <v>0</v>
      </c>
      <c r="DM31" s="314">
        <f t="shared" ref="DM31:DM35" si="194">DD31+DF31+DH31+DJ31+DL31</f>
        <v>0</v>
      </c>
      <c r="DN31" s="315">
        <v>0</v>
      </c>
      <c r="DO31" s="316">
        <f t="shared" ref="DO31:DO35" si="195">$P31*(DN31)*($C31)</f>
        <v>0</v>
      </c>
      <c r="DP31" s="315">
        <v>0</v>
      </c>
      <c r="DQ31" s="316">
        <f t="shared" ref="DQ31:DQ35" si="196">($P31)*(DP31)*($C31)</f>
        <v>0</v>
      </c>
      <c r="DR31" s="315">
        <v>0</v>
      </c>
      <c r="DS31" s="316">
        <f t="shared" ref="DS31:DS35" si="197">($P31)*(DR31)*($C31)</f>
        <v>0</v>
      </c>
      <c r="DT31" s="315">
        <v>0</v>
      </c>
      <c r="DU31" s="316">
        <f t="shared" ref="DU31:DU35" si="198">($P31)*(DT31)*($C31)</f>
        <v>0</v>
      </c>
      <c r="DV31" s="315">
        <v>0</v>
      </c>
      <c r="DW31" s="316">
        <f t="shared" ref="DW31:DW35" si="199">($P31)*(DV31)*($C31)</f>
        <v>0</v>
      </c>
      <c r="DX31" s="317">
        <f t="shared" si="138"/>
        <v>0</v>
      </c>
      <c r="DY31" s="320">
        <f t="shared" si="139"/>
        <v>0</v>
      </c>
      <c r="DZ31" s="320">
        <f t="shared" si="140"/>
        <v>0</v>
      </c>
      <c r="EA31" s="320">
        <f t="shared" si="141"/>
        <v>0</v>
      </c>
      <c r="EB31" s="320">
        <f t="shared" si="142"/>
        <v>0</v>
      </c>
      <c r="EC31" s="320">
        <f t="shared" si="143"/>
        <v>0</v>
      </c>
      <c r="ED31" s="321">
        <f t="shared" si="144"/>
        <v>0</v>
      </c>
    </row>
    <row r="32" spans="1:134" ht="15" customHeight="1">
      <c r="C32" s="329">
        <v>0</v>
      </c>
      <c r="D32" s="48" t="s">
        <v>418</v>
      </c>
      <c r="E32" s="636" t="s">
        <v>337</v>
      </c>
      <c r="F32" s="637"/>
      <c r="G32" s="637"/>
      <c r="H32" s="637"/>
      <c r="I32" s="637"/>
      <c r="J32" s="637"/>
      <c r="K32" s="637"/>
      <c r="L32" s="637"/>
      <c r="M32" s="637"/>
      <c r="N32" s="637"/>
      <c r="O32" s="637"/>
      <c r="P32" s="141">
        <v>0</v>
      </c>
      <c r="Q32" s="142">
        <f t="shared" si="132"/>
        <v>0</v>
      </c>
      <c r="R32" s="71">
        <f t="shared" si="133"/>
        <v>0</v>
      </c>
      <c r="S32" s="125">
        <v>0</v>
      </c>
      <c r="T32" s="126">
        <f t="shared" si="145"/>
        <v>0</v>
      </c>
      <c r="U32" s="125">
        <v>0</v>
      </c>
      <c r="V32" s="126">
        <f t="shared" si="146"/>
        <v>0</v>
      </c>
      <c r="W32" s="125">
        <v>0</v>
      </c>
      <c r="X32" s="126">
        <f t="shared" si="147"/>
        <v>0</v>
      </c>
      <c r="Y32" s="125">
        <v>0</v>
      </c>
      <c r="Z32" s="126">
        <f t="shared" si="148"/>
        <v>0</v>
      </c>
      <c r="AA32" s="125">
        <v>0</v>
      </c>
      <c r="AB32" s="126">
        <f t="shared" si="149"/>
        <v>0</v>
      </c>
      <c r="AC32" s="127">
        <f t="shared" si="150"/>
        <v>0</v>
      </c>
      <c r="AD32" s="291">
        <v>0</v>
      </c>
      <c r="AE32" s="292">
        <f t="shared" si="151"/>
        <v>0</v>
      </c>
      <c r="AF32" s="291">
        <v>0</v>
      </c>
      <c r="AG32" s="292">
        <f t="shared" si="152"/>
        <v>0</v>
      </c>
      <c r="AH32" s="291">
        <v>0</v>
      </c>
      <c r="AI32" s="292">
        <f t="shared" si="153"/>
        <v>0</v>
      </c>
      <c r="AJ32" s="291">
        <v>0</v>
      </c>
      <c r="AK32" s="292">
        <f t="shared" si="154"/>
        <v>0</v>
      </c>
      <c r="AL32" s="291">
        <v>0</v>
      </c>
      <c r="AM32" s="292">
        <f t="shared" si="155"/>
        <v>0</v>
      </c>
      <c r="AN32" s="293">
        <f t="shared" si="156"/>
        <v>0</v>
      </c>
      <c r="AO32" s="294">
        <v>0</v>
      </c>
      <c r="AP32" s="295">
        <f t="shared" si="157"/>
        <v>0</v>
      </c>
      <c r="AQ32" s="294">
        <v>0</v>
      </c>
      <c r="AR32" s="295">
        <f t="shared" si="158"/>
        <v>0</v>
      </c>
      <c r="AS32" s="294">
        <v>0</v>
      </c>
      <c r="AT32" s="295">
        <f t="shared" si="159"/>
        <v>0</v>
      </c>
      <c r="AU32" s="294">
        <v>0</v>
      </c>
      <c r="AV32" s="295">
        <f t="shared" si="160"/>
        <v>0</v>
      </c>
      <c r="AW32" s="294">
        <v>0</v>
      </c>
      <c r="AX32" s="295">
        <f t="shared" si="161"/>
        <v>0</v>
      </c>
      <c r="AY32" s="296">
        <f t="shared" si="162"/>
        <v>0</v>
      </c>
      <c r="AZ32" s="297">
        <v>0</v>
      </c>
      <c r="BA32" s="298">
        <f t="shared" si="163"/>
        <v>0</v>
      </c>
      <c r="BB32" s="297">
        <v>0</v>
      </c>
      <c r="BC32" s="298">
        <f t="shared" si="164"/>
        <v>0</v>
      </c>
      <c r="BD32" s="297">
        <v>0</v>
      </c>
      <c r="BE32" s="298">
        <f t="shared" si="165"/>
        <v>0</v>
      </c>
      <c r="BF32" s="297">
        <v>0</v>
      </c>
      <c r="BG32" s="298">
        <f t="shared" si="166"/>
        <v>0</v>
      </c>
      <c r="BH32" s="297">
        <v>0</v>
      </c>
      <c r="BI32" s="298">
        <f t="shared" si="167"/>
        <v>0</v>
      </c>
      <c r="BJ32" s="299">
        <f t="shared" si="134"/>
        <v>0</v>
      </c>
      <c r="BK32" s="300">
        <v>0</v>
      </c>
      <c r="BL32" s="301">
        <f t="shared" si="168"/>
        <v>0</v>
      </c>
      <c r="BM32" s="300">
        <v>0</v>
      </c>
      <c r="BN32" s="301">
        <f t="shared" si="169"/>
        <v>0</v>
      </c>
      <c r="BO32" s="300">
        <v>0</v>
      </c>
      <c r="BP32" s="301">
        <f t="shared" si="170"/>
        <v>0</v>
      </c>
      <c r="BQ32" s="300">
        <v>0</v>
      </c>
      <c r="BR32" s="301">
        <f t="shared" si="171"/>
        <v>0</v>
      </c>
      <c r="BS32" s="300">
        <v>0</v>
      </c>
      <c r="BT32" s="301">
        <f t="shared" si="172"/>
        <v>0</v>
      </c>
      <c r="BU32" s="302">
        <f t="shared" si="173"/>
        <v>0</v>
      </c>
      <c r="BV32" s="303">
        <v>0</v>
      </c>
      <c r="BW32" s="304">
        <f t="shared" si="174"/>
        <v>0</v>
      </c>
      <c r="BX32" s="303">
        <v>0</v>
      </c>
      <c r="BY32" s="304">
        <f t="shared" si="175"/>
        <v>0</v>
      </c>
      <c r="BZ32" s="303">
        <v>0</v>
      </c>
      <c r="CA32" s="304">
        <f t="shared" si="176"/>
        <v>0</v>
      </c>
      <c r="CB32" s="303">
        <v>0</v>
      </c>
      <c r="CC32" s="304">
        <f t="shared" si="177"/>
        <v>0</v>
      </c>
      <c r="CD32" s="303">
        <v>0</v>
      </c>
      <c r="CE32" s="304">
        <f t="shared" si="178"/>
        <v>0</v>
      </c>
      <c r="CF32" s="305">
        <f t="shared" si="135"/>
        <v>0</v>
      </c>
      <c r="CG32" s="306">
        <v>0</v>
      </c>
      <c r="CH32" s="307">
        <f t="shared" si="179"/>
        <v>0</v>
      </c>
      <c r="CI32" s="306">
        <v>0</v>
      </c>
      <c r="CJ32" s="307">
        <f t="shared" si="180"/>
        <v>0</v>
      </c>
      <c r="CK32" s="306">
        <v>0</v>
      </c>
      <c r="CL32" s="307">
        <f t="shared" si="181"/>
        <v>0</v>
      </c>
      <c r="CM32" s="306">
        <v>0</v>
      </c>
      <c r="CN32" s="307">
        <f t="shared" si="182"/>
        <v>0</v>
      </c>
      <c r="CO32" s="306">
        <v>0</v>
      </c>
      <c r="CP32" s="307">
        <f t="shared" si="183"/>
        <v>0</v>
      </c>
      <c r="CQ32" s="308">
        <f t="shared" si="136"/>
        <v>0</v>
      </c>
      <c r="CR32" s="309">
        <v>0</v>
      </c>
      <c r="CS32" s="310">
        <f t="shared" si="184"/>
        <v>0</v>
      </c>
      <c r="CT32" s="309">
        <v>0</v>
      </c>
      <c r="CU32" s="310">
        <f t="shared" si="185"/>
        <v>0</v>
      </c>
      <c r="CV32" s="309">
        <v>0</v>
      </c>
      <c r="CW32" s="310">
        <f t="shared" si="186"/>
        <v>0</v>
      </c>
      <c r="CX32" s="309">
        <v>0</v>
      </c>
      <c r="CY32" s="310">
        <f t="shared" si="187"/>
        <v>0</v>
      </c>
      <c r="CZ32" s="309">
        <v>0</v>
      </c>
      <c r="DA32" s="310">
        <f t="shared" si="188"/>
        <v>0</v>
      </c>
      <c r="DB32" s="311">
        <f t="shared" si="137"/>
        <v>0</v>
      </c>
      <c r="DC32" s="312">
        <v>0</v>
      </c>
      <c r="DD32" s="313">
        <f t="shared" si="189"/>
        <v>0</v>
      </c>
      <c r="DE32" s="312">
        <v>0</v>
      </c>
      <c r="DF32" s="313">
        <f t="shared" si="190"/>
        <v>0</v>
      </c>
      <c r="DG32" s="312">
        <v>0</v>
      </c>
      <c r="DH32" s="313">
        <f t="shared" si="191"/>
        <v>0</v>
      </c>
      <c r="DI32" s="312">
        <v>0</v>
      </c>
      <c r="DJ32" s="313">
        <f t="shared" si="192"/>
        <v>0</v>
      </c>
      <c r="DK32" s="312">
        <v>0</v>
      </c>
      <c r="DL32" s="313">
        <f t="shared" si="193"/>
        <v>0</v>
      </c>
      <c r="DM32" s="314">
        <f t="shared" si="194"/>
        <v>0</v>
      </c>
      <c r="DN32" s="315">
        <v>0</v>
      </c>
      <c r="DO32" s="316">
        <f t="shared" si="195"/>
        <v>0</v>
      </c>
      <c r="DP32" s="315">
        <v>0</v>
      </c>
      <c r="DQ32" s="316">
        <f t="shared" si="196"/>
        <v>0</v>
      </c>
      <c r="DR32" s="315">
        <v>0</v>
      </c>
      <c r="DS32" s="316">
        <f t="shared" si="197"/>
        <v>0</v>
      </c>
      <c r="DT32" s="315">
        <v>0</v>
      </c>
      <c r="DU32" s="316">
        <f t="shared" si="198"/>
        <v>0</v>
      </c>
      <c r="DV32" s="315">
        <v>0</v>
      </c>
      <c r="DW32" s="316">
        <f t="shared" si="199"/>
        <v>0</v>
      </c>
      <c r="DX32" s="317">
        <f t="shared" si="138"/>
        <v>0</v>
      </c>
      <c r="DY32" s="320">
        <f t="shared" si="139"/>
        <v>0</v>
      </c>
      <c r="DZ32" s="320">
        <f t="shared" si="140"/>
        <v>0</v>
      </c>
      <c r="EA32" s="320">
        <f t="shared" si="141"/>
        <v>0</v>
      </c>
      <c r="EB32" s="320">
        <f t="shared" si="142"/>
        <v>0</v>
      </c>
      <c r="EC32" s="320">
        <f t="shared" si="143"/>
        <v>0</v>
      </c>
      <c r="ED32" s="321">
        <f t="shared" si="144"/>
        <v>0</v>
      </c>
    </row>
    <row r="33" spans="1:134" ht="15" customHeight="1">
      <c r="C33" s="329">
        <v>0</v>
      </c>
      <c r="D33" s="48" t="s">
        <v>418</v>
      </c>
      <c r="E33" s="636" t="s">
        <v>337</v>
      </c>
      <c r="F33" s="637"/>
      <c r="G33" s="637"/>
      <c r="H33" s="637"/>
      <c r="I33" s="637"/>
      <c r="J33" s="637"/>
      <c r="K33" s="637"/>
      <c r="L33" s="637"/>
      <c r="M33" s="637"/>
      <c r="N33" s="637"/>
      <c r="O33" s="637"/>
      <c r="P33" s="141">
        <v>0</v>
      </c>
      <c r="Q33" s="142">
        <f t="shared" si="132"/>
        <v>0</v>
      </c>
      <c r="R33" s="71">
        <f t="shared" si="133"/>
        <v>0</v>
      </c>
      <c r="S33" s="125">
        <v>0</v>
      </c>
      <c r="T33" s="126">
        <f t="shared" si="145"/>
        <v>0</v>
      </c>
      <c r="U33" s="125">
        <v>0</v>
      </c>
      <c r="V33" s="126">
        <f t="shared" si="146"/>
        <v>0</v>
      </c>
      <c r="W33" s="125">
        <v>0</v>
      </c>
      <c r="X33" s="126">
        <f t="shared" si="147"/>
        <v>0</v>
      </c>
      <c r="Y33" s="125">
        <v>0</v>
      </c>
      <c r="Z33" s="126">
        <f t="shared" si="148"/>
        <v>0</v>
      </c>
      <c r="AA33" s="125">
        <v>0</v>
      </c>
      <c r="AB33" s="126">
        <f t="shared" si="149"/>
        <v>0</v>
      </c>
      <c r="AC33" s="127">
        <f t="shared" si="150"/>
        <v>0</v>
      </c>
      <c r="AD33" s="291">
        <v>0</v>
      </c>
      <c r="AE33" s="292">
        <f t="shared" si="151"/>
        <v>0</v>
      </c>
      <c r="AF33" s="291">
        <v>0</v>
      </c>
      <c r="AG33" s="292">
        <f t="shared" si="152"/>
        <v>0</v>
      </c>
      <c r="AH33" s="291">
        <v>0</v>
      </c>
      <c r="AI33" s="292">
        <f t="shared" si="153"/>
        <v>0</v>
      </c>
      <c r="AJ33" s="291">
        <v>0</v>
      </c>
      <c r="AK33" s="292">
        <f t="shared" si="154"/>
        <v>0</v>
      </c>
      <c r="AL33" s="291">
        <v>0</v>
      </c>
      <c r="AM33" s="292">
        <f t="shared" si="155"/>
        <v>0</v>
      </c>
      <c r="AN33" s="293">
        <f t="shared" si="156"/>
        <v>0</v>
      </c>
      <c r="AO33" s="294">
        <v>0</v>
      </c>
      <c r="AP33" s="295">
        <f t="shared" si="157"/>
        <v>0</v>
      </c>
      <c r="AQ33" s="294">
        <v>0</v>
      </c>
      <c r="AR33" s="295">
        <f t="shared" si="158"/>
        <v>0</v>
      </c>
      <c r="AS33" s="294">
        <v>0</v>
      </c>
      <c r="AT33" s="295">
        <f t="shared" si="159"/>
        <v>0</v>
      </c>
      <c r="AU33" s="294">
        <v>0</v>
      </c>
      <c r="AV33" s="295">
        <f t="shared" si="160"/>
        <v>0</v>
      </c>
      <c r="AW33" s="294">
        <v>0</v>
      </c>
      <c r="AX33" s="295">
        <f t="shared" si="161"/>
        <v>0</v>
      </c>
      <c r="AY33" s="296">
        <f t="shared" si="162"/>
        <v>0</v>
      </c>
      <c r="AZ33" s="297">
        <v>0</v>
      </c>
      <c r="BA33" s="298">
        <f t="shared" si="163"/>
        <v>0</v>
      </c>
      <c r="BB33" s="297">
        <v>0</v>
      </c>
      <c r="BC33" s="298">
        <f t="shared" si="164"/>
        <v>0</v>
      </c>
      <c r="BD33" s="297">
        <v>0</v>
      </c>
      <c r="BE33" s="298">
        <f t="shared" si="165"/>
        <v>0</v>
      </c>
      <c r="BF33" s="297">
        <v>0</v>
      </c>
      <c r="BG33" s="298">
        <f t="shared" si="166"/>
        <v>0</v>
      </c>
      <c r="BH33" s="297">
        <v>0</v>
      </c>
      <c r="BI33" s="298">
        <f t="shared" si="167"/>
        <v>0</v>
      </c>
      <c r="BJ33" s="299">
        <f t="shared" si="134"/>
        <v>0</v>
      </c>
      <c r="BK33" s="300">
        <v>0</v>
      </c>
      <c r="BL33" s="301">
        <f t="shared" si="168"/>
        <v>0</v>
      </c>
      <c r="BM33" s="300">
        <v>0</v>
      </c>
      <c r="BN33" s="301">
        <f t="shared" si="169"/>
        <v>0</v>
      </c>
      <c r="BO33" s="300">
        <v>0</v>
      </c>
      <c r="BP33" s="301">
        <f t="shared" si="170"/>
        <v>0</v>
      </c>
      <c r="BQ33" s="300">
        <v>0</v>
      </c>
      <c r="BR33" s="301">
        <f t="shared" si="171"/>
        <v>0</v>
      </c>
      <c r="BS33" s="300">
        <v>0</v>
      </c>
      <c r="BT33" s="301">
        <f t="shared" si="172"/>
        <v>0</v>
      </c>
      <c r="BU33" s="302">
        <f t="shared" si="173"/>
        <v>0</v>
      </c>
      <c r="BV33" s="303">
        <v>0</v>
      </c>
      <c r="BW33" s="304">
        <f t="shared" si="174"/>
        <v>0</v>
      </c>
      <c r="BX33" s="303">
        <v>0</v>
      </c>
      <c r="BY33" s="304">
        <f t="shared" si="175"/>
        <v>0</v>
      </c>
      <c r="BZ33" s="303">
        <v>0</v>
      </c>
      <c r="CA33" s="304">
        <f t="shared" si="176"/>
        <v>0</v>
      </c>
      <c r="CB33" s="303">
        <v>0</v>
      </c>
      <c r="CC33" s="304">
        <f t="shared" si="177"/>
        <v>0</v>
      </c>
      <c r="CD33" s="303">
        <v>0</v>
      </c>
      <c r="CE33" s="304">
        <f t="shared" si="178"/>
        <v>0</v>
      </c>
      <c r="CF33" s="305">
        <f t="shared" si="135"/>
        <v>0</v>
      </c>
      <c r="CG33" s="306">
        <v>0</v>
      </c>
      <c r="CH33" s="307">
        <f t="shared" si="179"/>
        <v>0</v>
      </c>
      <c r="CI33" s="306">
        <v>0</v>
      </c>
      <c r="CJ33" s="307">
        <f t="shared" si="180"/>
        <v>0</v>
      </c>
      <c r="CK33" s="306">
        <v>0</v>
      </c>
      <c r="CL33" s="307">
        <f t="shared" si="181"/>
        <v>0</v>
      </c>
      <c r="CM33" s="306">
        <v>0</v>
      </c>
      <c r="CN33" s="307">
        <f t="shared" si="182"/>
        <v>0</v>
      </c>
      <c r="CO33" s="306">
        <v>0</v>
      </c>
      <c r="CP33" s="307">
        <f t="shared" si="183"/>
        <v>0</v>
      </c>
      <c r="CQ33" s="308">
        <f t="shared" si="136"/>
        <v>0</v>
      </c>
      <c r="CR33" s="309">
        <v>0</v>
      </c>
      <c r="CS33" s="310">
        <f t="shared" si="184"/>
        <v>0</v>
      </c>
      <c r="CT33" s="309">
        <v>0</v>
      </c>
      <c r="CU33" s="310">
        <f t="shared" si="185"/>
        <v>0</v>
      </c>
      <c r="CV33" s="309">
        <v>0</v>
      </c>
      <c r="CW33" s="310">
        <f t="shared" si="186"/>
        <v>0</v>
      </c>
      <c r="CX33" s="309">
        <v>0</v>
      </c>
      <c r="CY33" s="310">
        <f t="shared" si="187"/>
        <v>0</v>
      </c>
      <c r="CZ33" s="309">
        <v>0</v>
      </c>
      <c r="DA33" s="310">
        <f t="shared" si="188"/>
        <v>0</v>
      </c>
      <c r="DB33" s="311">
        <f t="shared" si="137"/>
        <v>0</v>
      </c>
      <c r="DC33" s="312">
        <v>0</v>
      </c>
      <c r="DD33" s="313">
        <f t="shared" si="189"/>
        <v>0</v>
      </c>
      <c r="DE33" s="312">
        <v>0</v>
      </c>
      <c r="DF33" s="313">
        <f t="shared" si="190"/>
        <v>0</v>
      </c>
      <c r="DG33" s="312">
        <v>0</v>
      </c>
      <c r="DH33" s="313">
        <f t="shared" si="191"/>
        <v>0</v>
      </c>
      <c r="DI33" s="312">
        <v>0</v>
      </c>
      <c r="DJ33" s="313">
        <f t="shared" si="192"/>
        <v>0</v>
      </c>
      <c r="DK33" s="312">
        <v>0</v>
      </c>
      <c r="DL33" s="313">
        <f t="shared" si="193"/>
        <v>0</v>
      </c>
      <c r="DM33" s="314">
        <f t="shared" si="194"/>
        <v>0</v>
      </c>
      <c r="DN33" s="315">
        <v>0</v>
      </c>
      <c r="DO33" s="316">
        <f t="shared" si="195"/>
        <v>0</v>
      </c>
      <c r="DP33" s="315">
        <v>0</v>
      </c>
      <c r="DQ33" s="316">
        <f t="shared" si="196"/>
        <v>0</v>
      </c>
      <c r="DR33" s="315">
        <v>0</v>
      </c>
      <c r="DS33" s="316">
        <f t="shared" si="197"/>
        <v>0</v>
      </c>
      <c r="DT33" s="315">
        <v>0</v>
      </c>
      <c r="DU33" s="316">
        <f t="shared" si="198"/>
        <v>0</v>
      </c>
      <c r="DV33" s="315">
        <v>0</v>
      </c>
      <c r="DW33" s="316">
        <f t="shared" si="199"/>
        <v>0</v>
      </c>
      <c r="DX33" s="317">
        <f t="shared" si="138"/>
        <v>0</v>
      </c>
      <c r="DY33" s="320">
        <f t="shared" si="139"/>
        <v>0</v>
      </c>
      <c r="DZ33" s="320">
        <f t="shared" si="140"/>
        <v>0</v>
      </c>
      <c r="EA33" s="320">
        <f t="shared" si="141"/>
        <v>0</v>
      </c>
      <c r="EB33" s="320">
        <f t="shared" si="142"/>
        <v>0</v>
      </c>
      <c r="EC33" s="320">
        <f t="shared" si="143"/>
        <v>0</v>
      </c>
      <c r="ED33" s="321">
        <f t="shared" si="144"/>
        <v>0</v>
      </c>
    </row>
    <row r="34" spans="1:134" ht="15" customHeight="1">
      <c r="C34" s="329">
        <v>0</v>
      </c>
      <c r="D34" s="48" t="s">
        <v>418</v>
      </c>
      <c r="E34" s="636" t="s">
        <v>337</v>
      </c>
      <c r="F34" s="637"/>
      <c r="G34" s="637"/>
      <c r="H34" s="637"/>
      <c r="I34" s="637"/>
      <c r="J34" s="637"/>
      <c r="K34" s="637"/>
      <c r="L34" s="637"/>
      <c r="M34" s="637"/>
      <c r="N34" s="637"/>
      <c r="O34" s="637"/>
      <c r="P34" s="141">
        <v>0</v>
      </c>
      <c r="Q34" s="142">
        <f t="shared" si="132"/>
        <v>0</v>
      </c>
      <c r="R34" s="71">
        <f t="shared" si="133"/>
        <v>0</v>
      </c>
      <c r="S34" s="125">
        <v>0</v>
      </c>
      <c r="T34" s="126">
        <f t="shared" si="145"/>
        <v>0</v>
      </c>
      <c r="U34" s="125">
        <v>0</v>
      </c>
      <c r="V34" s="126">
        <f t="shared" si="146"/>
        <v>0</v>
      </c>
      <c r="W34" s="125">
        <v>0</v>
      </c>
      <c r="X34" s="126">
        <f t="shared" si="147"/>
        <v>0</v>
      </c>
      <c r="Y34" s="125">
        <v>0</v>
      </c>
      <c r="Z34" s="126">
        <f t="shared" si="148"/>
        <v>0</v>
      </c>
      <c r="AA34" s="125">
        <v>0</v>
      </c>
      <c r="AB34" s="126">
        <f t="shared" si="149"/>
        <v>0</v>
      </c>
      <c r="AC34" s="127">
        <f t="shared" si="150"/>
        <v>0</v>
      </c>
      <c r="AD34" s="291">
        <v>0</v>
      </c>
      <c r="AE34" s="292">
        <f t="shared" si="151"/>
        <v>0</v>
      </c>
      <c r="AF34" s="291">
        <v>0</v>
      </c>
      <c r="AG34" s="292">
        <f t="shared" si="152"/>
        <v>0</v>
      </c>
      <c r="AH34" s="291">
        <v>0</v>
      </c>
      <c r="AI34" s="292">
        <f t="shared" si="153"/>
        <v>0</v>
      </c>
      <c r="AJ34" s="291">
        <v>0</v>
      </c>
      <c r="AK34" s="292">
        <f t="shared" si="154"/>
        <v>0</v>
      </c>
      <c r="AL34" s="291">
        <v>0</v>
      </c>
      <c r="AM34" s="292">
        <f t="shared" si="155"/>
        <v>0</v>
      </c>
      <c r="AN34" s="293">
        <f t="shared" si="156"/>
        <v>0</v>
      </c>
      <c r="AO34" s="294">
        <v>0</v>
      </c>
      <c r="AP34" s="295">
        <f t="shared" si="157"/>
        <v>0</v>
      </c>
      <c r="AQ34" s="294">
        <v>0</v>
      </c>
      <c r="AR34" s="295">
        <f t="shared" si="158"/>
        <v>0</v>
      </c>
      <c r="AS34" s="294">
        <v>0</v>
      </c>
      <c r="AT34" s="295">
        <f t="shared" si="159"/>
        <v>0</v>
      </c>
      <c r="AU34" s="294">
        <v>0</v>
      </c>
      <c r="AV34" s="295">
        <f t="shared" si="160"/>
        <v>0</v>
      </c>
      <c r="AW34" s="294">
        <v>0</v>
      </c>
      <c r="AX34" s="295">
        <f t="shared" si="161"/>
        <v>0</v>
      </c>
      <c r="AY34" s="296">
        <f t="shared" si="162"/>
        <v>0</v>
      </c>
      <c r="AZ34" s="297">
        <v>0</v>
      </c>
      <c r="BA34" s="298">
        <f t="shared" si="163"/>
        <v>0</v>
      </c>
      <c r="BB34" s="297">
        <v>0</v>
      </c>
      <c r="BC34" s="298">
        <f t="shared" si="164"/>
        <v>0</v>
      </c>
      <c r="BD34" s="297">
        <v>0</v>
      </c>
      <c r="BE34" s="298">
        <f t="shared" si="165"/>
        <v>0</v>
      </c>
      <c r="BF34" s="297">
        <v>0</v>
      </c>
      <c r="BG34" s="298">
        <f t="shared" si="166"/>
        <v>0</v>
      </c>
      <c r="BH34" s="297">
        <v>0</v>
      </c>
      <c r="BI34" s="298">
        <f t="shared" si="167"/>
        <v>0</v>
      </c>
      <c r="BJ34" s="299">
        <f t="shared" si="134"/>
        <v>0</v>
      </c>
      <c r="BK34" s="300">
        <v>0</v>
      </c>
      <c r="BL34" s="301">
        <f t="shared" si="168"/>
        <v>0</v>
      </c>
      <c r="BM34" s="300">
        <v>0</v>
      </c>
      <c r="BN34" s="301">
        <f t="shared" si="169"/>
        <v>0</v>
      </c>
      <c r="BO34" s="300">
        <v>0</v>
      </c>
      <c r="BP34" s="301">
        <f t="shared" si="170"/>
        <v>0</v>
      </c>
      <c r="BQ34" s="300">
        <v>0</v>
      </c>
      <c r="BR34" s="301">
        <f t="shared" si="171"/>
        <v>0</v>
      </c>
      <c r="BS34" s="300">
        <v>0</v>
      </c>
      <c r="BT34" s="301">
        <f t="shared" si="172"/>
        <v>0</v>
      </c>
      <c r="BU34" s="302">
        <f t="shared" si="173"/>
        <v>0</v>
      </c>
      <c r="BV34" s="303">
        <v>0</v>
      </c>
      <c r="BW34" s="304">
        <f t="shared" si="174"/>
        <v>0</v>
      </c>
      <c r="BX34" s="303">
        <v>0</v>
      </c>
      <c r="BY34" s="304">
        <f t="shared" si="175"/>
        <v>0</v>
      </c>
      <c r="BZ34" s="303">
        <v>0</v>
      </c>
      <c r="CA34" s="304">
        <f t="shared" si="176"/>
        <v>0</v>
      </c>
      <c r="CB34" s="303">
        <v>0</v>
      </c>
      <c r="CC34" s="304">
        <f t="shared" si="177"/>
        <v>0</v>
      </c>
      <c r="CD34" s="303">
        <v>0</v>
      </c>
      <c r="CE34" s="304">
        <f t="shared" si="178"/>
        <v>0</v>
      </c>
      <c r="CF34" s="305">
        <f t="shared" si="135"/>
        <v>0</v>
      </c>
      <c r="CG34" s="306">
        <v>0</v>
      </c>
      <c r="CH34" s="307">
        <f t="shared" si="179"/>
        <v>0</v>
      </c>
      <c r="CI34" s="306">
        <v>0</v>
      </c>
      <c r="CJ34" s="307">
        <f t="shared" si="180"/>
        <v>0</v>
      </c>
      <c r="CK34" s="306">
        <v>0</v>
      </c>
      <c r="CL34" s="307">
        <f t="shared" si="181"/>
        <v>0</v>
      </c>
      <c r="CM34" s="306">
        <v>0</v>
      </c>
      <c r="CN34" s="307">
        <f t="shared" si="182"/>
        <v>0</v>
      </c>
      <c r="CO34" s="306">
        <v>0</v>
      </c>
      <c r="CP34" s="307">
        <f t="shared" si="183"/>
        <v>0</v>
      </c>
      <c r="CQ34" s="308">
        <f t="shared" si="136"/>
        <v>0</v>
      </c>
      <c r="CR34" s="309">
        <v>0</v>
      </c>
      <c r="CS34" s="310">
        <f t="shared" si="184"/>
        <v>0</v>
      </c>
      <c r="CT34" s="309">
        <v>0</v>
      </c>
      <c r="CU34" s="310">
        <f t="shared" si="185"/>
        <v>0</v>
      </c>
      <c r="CV34" s="309">
        <v>0</v>
      </c>
      <c r="CW34" s="310">
        <f t="shared" si="186"/>
        <v>0</v>
      </c>
      <c r="CX34" s="309">
        <v>0</v>
      </c>
      <c r="CY34" s="310">
        <f t="shared" si="187"/>
        <v>0</v>
      </c>
      <c r="CZ34" s="309">
        <v>0</v>
      </c>
      <c r="DA34" s="310">
        <f t="shared" si="188"/>
        <v>0</v>
      </c>
      <c r="DB34" s="311">
        <f t="shared" si="137"/>
        <v>0</v>
      </c>
      <c r="DC34" s="312">
        <v>0</v>
      </c>
      <c r="DD34" s="313">
        <f t="shared" si="189"/>
        <v>0</v>
      </c>
      <c r="DE34" s="312">
        <v>0</v>
      </c>
      <c r="DF34" s="313">
        <f t="shared" si="190"/>
        <v>0</v>
      </c>
      <c r="DG34" s="312">
        <v>0</v>
      </c>
      <c r="DH34" s="313">
        <f t="shared" si="191"/>
        <v>0</v>
      </c>
      <c r="DI34" s="312">
        <v>0</v>
      </c>
      <c r="DJ34" s="313">
        <f t="shared" si="192"/>
        <v>0</v>
      </c>
      <c r="DK34" s="312">
        <v>0</v>
      </c>
      <c r="DL34" s="313">
        <f t="shared" si="193"/>
        <v>0</v>
      </c>
      <c r="DM34" s="314">
        <f t="shared" si="194"/>
        <v>0</v>
      </c>
      <c r="DN34" s="315">
        <v>0</v>
      </c>
      <c r="DO34" s="316">
        <f t="shared" si="195"/>
        <v>0</v>
      </c>
      <c r="DP34" s="315">
        <v>0</v>
      </c>
      <c r="DQ34" s="316">
        <f t="shared" si="196"/>
        <v>0</v>
      </c>
      <c r="DR34" s="315">
        <v>0</v>
      </c>
      <c r="DS34" s="316">
        <f t="shared" si="197"/>
        <v>0</v>
      </c>
      <c r="DT34" s="315">
        <v>0</v>
      </c>
      <c r="DU34" s="316">
        <f t="shared" si="198"/>
        <v>0</v>
      </c>
      <c r="DV34" s="315">
        <v>0</v>
      </c>
      <c r="DW34" s="316">
        <f t="shared" si="199"/>
        <v>0</v>
      </c>
      <c r="DX34" s="317">
        <f t="shared" si="138"/>
        <v>0</v>
      </c>
      <c r="DY34" s="320">
        <f t="shared" si="139"/>
        <v>0</v>
      </c>
      <c r="DZ34" s="320">
        <f t="shared" si="140"/>
        <v>0</v>
      </c>
      <c r="EA34" s="320">
        <f t="shared" si="141"/>
        <v>0</v>
      </c>
      <c r="EB34" s="320">
        <f t="shared" si="142"/>
        <v>0</v>
      </c>
      <c r="EC34" s="320">
        <f t="shared" si="143"/>
        <v>0</v>
      </c>
      <c r="ED34" s="321">
        <f t="shared" si="144"/>
        <v>0</v>
      </c>
    </row>
    <row r="35" spans="1:134" ht="15" customHeight="1">
      <c r="C35" s="329">
        <v>0</v>
      </c>
      <c r="D35" s="48" t="s">
        <v>418</v>
      </c>
      <c r="E35" s="636" t="s">
        <v>337</v>
      </c>
      <c r="F35" s="637"/>
      <c r="G35" s="637"/>
      <c r="H35" s="637"/>
      <c r="I35" s="637"/>
      <c r="J35" s="637"/>
      <c r="K35" s="637"/>
      <c r="L35" s="637"/>
      <c r="M35" s="637"/>
      <c r="N35" s="637"/>
      <c r="O35" s="637"/>
      <c r="P35" s="141">
        <v>0</v>
      </c>
      <c r="Q35" s="142">
        <f t="shared" si="132"/>
        <v>0</v>
      </c>
      <c r="R35" s="71">
        <f t="shared" si="133"/>
        <v>0</v>
      </c>
      <c r="S35" s="125">
        <v>0</v>
      </c>
      <c r="T35" s="126">
        <f t="shared" si="145"/>
        <v>0</v>
      </c>
      <c r="U35" s="125">
        <v>0</v>
      </c>
      <c r="V35" s="126">
        <f t="shared" si="146"/>
        <v>0</v>
      </c>
      <c r="W35" s="125">
        <v>0</v>
      </c>
      <c r="X35" s="126">
        <f t="shared" si="147"/>
        <v>0</v>
      </c>
      <c r="Y35" s="125">
        <v>0</v>
      </c>
      <c r="Z35" s="126">
        <f t="shared" si="148"/>
        <v>0</v>
      </c>
      <c r="AA35" s="125">
        <v>0</v>
      </c>
      <c r="AB35" s="126">
        <f t="shared" si="149"/>
        <v>0</v>
      </c>
      <c r="AC35" s="127">
        <f t="shared" si="150"/>
        <v>0</v>
      </c>
      <c r="AD35" s="291">
        <v>0</v>
      </c>
      <c r="AE35" s="292">
        <f t="shared" si="151"/>
        <v>0</v>
      </c>
      <c r="AF35" s="291">
        <v>0</v>
      </c>
      <c r="AG35" s="292">
        <f t="shared" si="152"/>
        <v>0</v>
      </c>
      <c r="AH35" s="291">
        <v>0</v>
      </c>
      <c r="AI35" s="292">
        <f t="shared" si="153"/>
        <v>0</v>
      </c>
      <c r="AJ35" s="291">
        <v>0</v>
      </c>
      <c r="AK35" s="292">
        <f t="shared" si="154"/>
        <v>0</v>
      </c>
      <c r="AL35" s="291">
        <v>0</v>
      </c>
      <c r="AM35" s="292">
        <f t="shared" si="155"/>
        <v>0</v>
      </c>
      <c r="AN35" s="293">
        <f t="shared" si="156"/>
        <v>0</v>
      </c>
      <c r="AO35" s="294">
        <v>0</v>
      </c>
      <c r="AP35" s="295">
        <f t="shared" si="157"/>
        <v>0</v>
      </c>
      <c r="AQ35" s="294">
        <v>0</v>
      </c>
      <c r="AR35" s="295">
        <f t="shared" si="158"/>
        <v>0</v>
      </c>
      <c r="AS35" s="294">
        <v>0</v>
      </c>
      <c r="AT35" s="295">
        <f t="shared" si="159"/>
        <v>0</v>
      </c>
      <c r="AU35" s="294">
        <v>0</v>
      </c>
      <c r="AV35" s="295">
        <f t="shared" si="160"/>
        <v>0</v>
      </c>
      <c r="AW35" s="294">
        <v>0</v>
      </c>
      <c r="AX35" s="295">
        <f t="shared" si="161"/>
        <v>0</v>
      </c>
      <c r="AY35" s="296">
        <f t="shared" si="162"/>
        <v>0</v>
      </c>
      <c r="AZ35" s="297">
        <v>0</v>
      </c>
      <c r="BA35" s="298">
        <f t="shared" si="163"/>
        <v>0</v>
      </c>
      <c r="BB35" s="297">
        <v>0</v>
      </c>
      <c r="BC35" s="298">
        <f t="shared" si="164"/>
        <v>0</v>
      </c>
      <c r="BD35" s="297">
        <v>0</v>
      </c>
      <c r="BE35" s="298">
        <f t="shared" si="165"/>
        <v>0</v>
      </c>
      <c r="BF35" s="297">
        <v>0</v>
      </c>
      <c r="BG35" s="298">
        <f t="shared" si="166"/>
        <v>0</v>
      </c>
      <c r="BH35" s="297">
        <v>0</v>
      </c>
      <c r="BI35" s="298">
        <f t="shared" si="167"/>
        <v>0</v>
      </c>
      <c r="BJ35" s="299">
        <f t="shared" si="134"/>
        <v>0</v>
      </c>
      <c r="BK35" s="300">
        <v>0</v>
      </c>
      <c r="BL35" s="301">
        <f t="shared" si="168"/>
        <v>0</v>
      </c>
      <c r="BM35" s="300">
        <v>0</v>
      </c>
      <c r="BN35" s="301">
        <f t="shared" si="169"/>
        <v>0</v>
      </c>
      <c r="BO35" s="300">
        <v>0</v>
      </c>
      <c r="BP35" s="301">
        <f t="shared" si="170"/>
        <v>0</v>
      </c>
      <c r="BQ35" s="300">
        <v>0</v>
      </c>
      <c r="BR35" s="301">
        <f t="shared" si="171"/>
        <v>0</v>
      </c>
      <c r="BS35" s="300">
        <v>0</v>
      </c>
      <c r="BT35" s="301">
        <f t="shared" si="172"/>
        <v>0</v>
      </c>
      <c r="BU35" s="302">
        <f t="shared" si="173"/>
        <v>0</v>
      </c>
      <c r="BV35" s="303">
        <v>0</v>
      </c>
      <c r="BW35" s="304">
        <f t="shared" si="174"/>
        <v>0</v>
      </c>
      <c r="BX35" s="303">
        <v>0</v>
      </c>
      <c r="BY35" s="304">
        <f t="shared" si="175"/>
        <v>0</v>
      </c>
      <c r="BZ35" s="303">
        <v>0</v>
      </c>
      <c r="CA35" s="304">
        <f t="shared" si="176"/>
        <v>0</v>
      </c>
      <c r="CB35" s="303">
        <v>0</v>
      </c>
      <c r="CC35" s="304">
        <f t="shared" si="177"/>
        <v>0</v>
      </c>
      <c r="CD35" s="303">
        <v>0</v>
      </c>
      <c r="CE35" s="304">
        <f t="shared" si="178"/>
        <v>0</v>
      </c>
      <c r="CF35" s="305">
        <f t="shared" si="135"/>
        <v>0</v>
      </c>
      <c r="CG35" s="306">
        <v>0</v>
      </c>
      <c r="CH35" s="307">
        <f t="shared" si="179"/>
        <v>0</v>
      </c>
      <c r="CI35" s="306">
        <v>0</v>
      </c>
      <c r="CJ35" s="307">
        <f t="shared" si="180"/>
        <v>0</v>
      </c>
      <c r="CK35" s="306">
        <v>0</v>
      </c>
      <c r="CL35" s="307">
        <f t="shared" si="181"/>
        <v>0</v>
      </c>
      <c r="CM35" s="306">
        <v>0</v>
      </c>
      <c r="CN35" s="307">
        <f t="shared" si="182"/>
        <v>0</v>
      </c>
      <c r="CO35" s="306">
        <v>0</v>
      </c>
      <c r="CP35" s="307">
        <f t="shared" si="183"/>
        <v>0</v>
      </c>
      <c r="CQ35" s="308">
        <f t="shared" si="136"/>
        <v>0</v>
      </c>
      <c r="CR35" s="309">
        <v>0</v>
      </c>
      <c r="CS35" s="310">
        <f t="shared" si="184"/>
        <v>0</v>
      </c>
      <c r="CT35" s="309">
        <v>0</v>
      </c>
      <c r="CU35" s="310">
        <f t="shared" si="185"/>
        <v>0</v>
      </c>
      <c r="CV35" s="309">
        <v>0</v>
      </c>
      <c r="CW35" s="310">
        <f t="shared" si="186"/>
        <v>0</v>
      </c>
      <c r="CX35" s="309">
        <v>0</v>
      </c>
      <c r="CY35" s="310">
        <f t="shared" si="187"/>
        <v>0</v>
      </c>
      <c r="CZ35" s="309">
        <v>0</v>
      </c>
      <c r="DA35" s="310">
        <f t="shared" si="188"/>
        <v>0</v>
      </c>
      <c r="DB35" s="311">
        <f t="shared" si="137"/>
        <v>0</v>
      </c>
      <c r="DC35" s="312">
        <v>0</v>
      </c>
      <c r="DD35" s="313">
        <f t="shared" si="189"/>
        <v>0</v>
      </c>
      <c r="DE35" s="312">
        <v>0</v>
      </c>
      <c r="DF35" s="313">
        <f t="shared" si="190"/>
        <v>0</v>
      </c>
      <c r="DG35" s="312">
        <v>0</v>
      </c>
      <c r="DH35" s="313">
        <f t="shared" si="191"/>
        <v>0</v>
      </c>
      <c r="DI35" s="312">
        <v>0</v>
      </c>
      <c r="DJ35" s="313">
        <f t="shared" si="192"/>
        <v>0</v>
      </c>
      <c r="DK35" s="312">
        <v>0</v>
      </c>
      <c r="DL35" s="313">
        <f t="shared" si="193"/>
        <v>0</v>
      </c>
      <c r="DM35" s="314">
        <f t="shared" si="194"/>
        <v>0</v>
      </c>
      <c r="DN35" s="315">
        <v>0</v>
      </c>
      <c r="DO35" s="316">
        <f t="shared" si="195"/>
        <v>0</v>
      </c>
      <c r="DP35" s="315">
        <v>0</v>
      </c>
      <c r="DQ35" s="316">
        <f t="shared" si="196"/>
        <v>0</v>
      </c>
      <c r="DR35" s="315">
        <v>0</v>
      </c>
      <c r="DS35" s="316">
        <f t="shared" si="197"/>
        <v>0</v>
      </c>
      <c r="DT35" s="315">
        <v>0</v>
      </c>
      <c r="DU35" s="316">
        <f t="shared" si="198"/>
        <v>0</v>
      </c>
      <c r="DV35" s="315">
        <v>0</v>
      </c>
      <c r="DW35" s="316">
        <f t="shared" si="199"/>
        <v>0</v>
      </c>
      <c r="DX35" s="317">
        <f t="shared" si="138"/>
        <v>0</v>
      </c>
      <c r="DY35" s="320">
        <f t="shared" si="139"/>
        <v>0</v>
      </c>
      <c r="DZ35" s="320">
        <f t="shared" si="140"/>
        <v>0</v>
      </c>
      <c r="EA35" s="320">
        <f t="shared" si="141"/>
        <v>0</v>
      </c>
      <c r="EB35" s="320">
        <f t="shared" si="142"/>
        <v>0</v>
      </c>
      <c r="EC35" s="320">
        <f t="shared" si="143"/>
        <v>0</v>
      </c>
      <c r="ED35" s="321">
        <f t="shared" si="144"/>
        <v>0</v>
      </c>
    </row>
    <row r="36" spans="1:134" ht="15" customHeight="1">
      <c r="C36" s="144"/>
      <c r="D36" s="48"/>
      <c r="E36" s="571"/>
      <c r="F36" s="571"/>
      <c r="G36" s="571"/>
      <c r="H36" s="571"/>
      <c r="I36" s="571"/>
      <c r="J36" s="571"/>
      <c r="K36" s="571"/>
      <c r="L36" s="571"/>
      <c r="M36" s="571"/>
      <c r="N36" s="572"/>
      <c r="O36" s="648" t="s">
        <v>287</v>
      </c>
      <c r="P36" s="649"/>
      <c r="Q36" s="649"/>
      <c r="R36" s="650"/>
      <c r="S36" s="681">
        <f>SUM(T21:T35)</f>
        <v>0</v>
      </c>
      <c r="T36" s="682"/>
      <c r="U36" s="681">
        <f>SUM(V21:V35)</f>
        <v>0</v>
      </c>
      <c r="V36" s="682"/>
      <c r="W36" s="681">
        <f>SUM(X21:X35)</f>
        <v>0</v>
      </c>
      <c r="X36" s="682"/>
      <c r="Y36" s="681">
        <f>SUM(Z21:Z35)</f>
        <v>0</v>
      </c>
      <c r="Z36" s="682"/>
      <c r="AA36" s="681">
        <f>SUM(AB21:AB35)</f>
        <v>0</v>
      </c>
      <c r="AB36" s="682"/>
      <c r="AC36" s="130">
        <f>SUM(S36:AB36)</f>
        <v>0</v>
      </c>
      <c r="AD36" s="681">
        <f>SUM(AE21:AE35)</f>
        <v>0</v>
      </c>
      <c r="AE36" s="682"/>
      <c r="AF36" s="681">
        <f>SUM(AG21:AG35)</f>
        <v>0</v>
      </c>
      <c r="AG36" s="682"/>
      <c r="AH36" s="681">
        <f>SUM(AI21:AI35)</f>
        <v>0</v>
      </c>
      <c r="AI36" s="682"/>
      <c r="AJ36" s="681">
        <f>SUM(AK21:AK35)</f>
        <v>0</v>
      </c>
      <c r="AK36" s="682"/>
      <c r="AL36" s="681">
        <f>SUM(AM21:AM35)</f>
        <v>0</v>
      </c>
      <c r="AM36" s="682"/>
      <c r="AN36" s="130">
        <f>SUM(AD36:AM36)</f>
        <v>0</v>
      </c>
      <c r="AO36" s="681">
        <f>SUM(AP21:AP35)</f>
        <v>0</v>
      </c>
      <c r="AP36" s="682"/>
      <c r="AQ36" s="681">
        <f>SUM(AR21:AR35)</f>
        <v>0</v>
      </c>
      <c r="AR36" s="682"/>
      <c r="AS36" s="681">
        <f>SUM(AT21:AT35)</f>
        <v>0</v>
      </c>
      <c r="AT36" s="682"/>
      <c r="AU36" s="681">
        <f>SUM(AV21:AV35)</f>
        <v>0</v>
      </c>
      <c r="AV36" s="682"/>
      <c r="AW36" s="681">
        <f>SUM(AX21:AX35)</f>
        <v>0</v>
      </c>
      <c r="AX36" s="682"/>
      <c r="AY36" s="130">
        <f>SUM(AO36:AX36)</f>
        <v>0</v>
      </c>
      <c r="AZ36" s="681">
        <f>SUM(BA21:BA35)</f>
        <v>0</v>
      </c>
      <c r="BA36" s="682"/>
      <c r="BB36" s="681">
        <f>SUM(BC21:BC35)</f>
        <v>0</v>
      </c>
      <c r="BC36" s="682"/>
      <c r="BD36" s="681">
        <f>SUM(BE21:BE35)</f>
        <v>0</v>
      </c>
      <c r="BE36" s="682"/>
      <c r="BF36" s="681">
        <f>SUM(BG21:BG35)</f>
        <v>0</v>
      </c>
      <c r="BG36" s="682"/>
      <c r="BH36" s="681">
        <f>SUM(BI21:BI35)</f>
        <v>0</v>
      </c>
      <c r="BI36" s="682"/>
      <c r="BJ36" s="130">
        <f>SUM(AZ36:BI36)</f>
        <v>0</v>
      </c>
      <c r="BK36" s="681">
        <f>SUM(BL21:BL35)</f>
        <v>0</v>
      </c>
      <c r="BL36" s="682"/>
      <c r="BM36" s="681">
        <f>SUM(BN21:BN35)</f>
        <v>0</v>
      </c>
      <c r="BN36" s="682"/>
      <c r="BO36" s="681">
        <f>SUM(BP21:BP35)</f>
        <v>0</v>
      </c>
      <c r="BP36" s="682"/>
      <c r="BQ36" s="681">
        <f>SUM(BR21:BR35)</f>
        <v>0</v>
      </c>
      <c r="BR36" s="682"/>
      <c r="BS36" s="681">
        <f>SUM(BT21:BT35)</f>
        <v>0</v>
      </c>
      <c r="BT36" s="682"/>
      <c r="BU36" s="130">
        <f>SUM(BK36:BT36)</f>
        <v>0</v>
      </c>
      <c r="BV36" s="681">
        <f>SUM(BW21:BW35)</f>
        <v>0</v>
      </c>
      <c r="BW36" s="682"/>
      <c r="BX36" s="681">
        <f>SUM(BY21:BY35)</f>
        <v>0</v>
      </c>
      <c r="BY36" s="682"/>
      <c r="BZ36" s="681">
        <f>SUM(CA21:CA35)</f>
        <v>0</v>
      </c>
      <c r="CA36" s="682"/>
      <c r="CB36" s="681">
        <f>SUM(CC21:CC35)</f>
        <v>0</v>
      </c>
      <c r="CC36" s="682"/>
      <c r="CD36" s="681">
        <f>SUM(CE21:CE35)</f>
        <v>0</v>
      </c>
      <c r="CE36" s="682"/>
      <c r="CF36" s="130">
        <f>SUM(BV36:CE36)</f>
        <v>0</v>
      </c>
      <c r="CG36" s="681">
        <f>SUM(CH21:CH35)</f>
        <v>0</v>
      </c>
      <c r="CH36" s="682"/>
      <c r="CI36" s="681">
        <f>SUM(CJ21:CJ35)</f>
        <v>0</v>
      </c>
      <c r="CJ36" s="682"/>
      <c r="CK36" s="681">
        <f>SUM(CL21:CL35)</f>
        <v>0</v>
      </c>
      <c r="CL36" s="682"/>
      <c r="CM36" s="681">
        <f>SUM(CN21:CN35)</f>
        <v>0</v>
      </c>
      <c r="CN36" s="682"/>
      <c r="CO36" s="681">
        <f>SUM(CP21:CP35)</f>
        <v>0</v>
      </c>
      <c r="CP36" s="682"/>
      <c r="CQ36" s="130">
        <f>SUM(CG36:CP36)</f>
        <v>0</v>
      </c>
      <c r="CR36" s="681">
        <f>SUM(CS21:CS35)</f>
        <v>0</v>
      </c>
      <c r="CS36" s="682"/>
      <c r="CT36" s="681">
        <f>SUM(CU21:CU35)</f>
        <v>0</v>
      </c>
      <c r="CU36" s="682"/>
      <c r="CV36" s="681">
        <f>SUM(CW21:CW35)</f>
        <v>0</v>
      </c>
      <c r="CW36" s="682"/>
      <c r="CX36" s="681">
        <f>SUM(CY21:CY35)</f>
        <v>0</v>
      </c>
      <c r="CY36" s="682"/>
      <c r="CZ36" s="681">
        <f>SUM(DA21:DA35)</f>
        <v>0</v>
      </c>
      <c r="DA36" s="682"/>
      <c r="DB36" s="130">
        <f>SUM(CR36:DA36)</f>
        <v>0</v>
      </c>
      <c r="DC36" s="681">
        <f>SUM(DD21:DD35)</f>
        <v>0</v>
      </c>
      <c r="DD36" s="682"/>
      <c r="DE36" s="681">
        <f>SUM(DF21:DF35)</f>
        <v>0</v>
      </c>
      <c r="DF36" s="682"/>
      <c r="DG36" s="681">
        <f>SUM(DH21:DH35)</f>
        <v>0</v>
      </c>
      <c r="DH36" s="682"/>
      <c r="DI36" s="681">
        <f>SUM(DJ21:DJ35)</f>
        <v>0</v>
      </c>
      <c r="DJ36" s="682"/>
      <c r="DK36" s="681">
        <f>SUM(DL21:DL35)</f>
        <v>0</v>
      </c>
      <c r="DL36" s="682"/>
      <c r="DM36" s="130">
        <f>SUM(DC36:DL36)</f>
        <v>0</v>
      </c>
      <c r="DN36" s="681">
        <f>SUM(DO21:DO35)</f>
        <v>0</v>
      </c>
      <c r="DO36" s="682"/>
      <c r="DP36" s="681">
        <f>SUM(DQ21:DQ35)</f>
        <v>0</v>
      </c>
      <c r="DQ36" s="682"/>
      <c r="DR36" s="681">
        <f>SUM(DS21:DS35)</f>
        <v>0</v>
      </c>
      <c r="DS36" s="682"/>
      <c r="DT36" s="681">
        <f>SUM(DU21:DU35)</f>
        <v>0</v>
      </c>
      <c r="DU36" s="682"/>
      <c r="DV36" s="681">
        <f>SUM(DW21:DW35)</f>
        <v>0</v>
      </c>
      <c r="DW36" s="682"/>
      <c r="DX36" s="130">
        <f>SUM(DN36:DW36)</f>
        <v>0</v>
      </c>
      <c r="DY36" s="324">
        <f>SUM(DY21:DY35)</f>
        <v>0</v>
      </c>
      <c r="DZ36" s="324">
        <f>SUM(DZ21:DZ35)</f>
        <v>0</v>
      </c>
      <c r="EA36" s="324">
        <f>SUM(EA21:EA35)</f>
        <v>0</v>
      </c>
      <c r="EB36" s="324">
        <f>SUM(EB21:EB35)</f>
        <v>0</v>
      </c>
      <c r="EC36" s="324">
        <f>SUM(EC21:EC35)</f>
        <v>0</v>
      </c>
      <c r="ED36" s="324">
        <f t="shared" si="144"/>
        <v>0</v>
      </c>
    </row>
    <row r="37" spans="1:134" s="51" customFormat="1" ht="15" customHeight="1">
      <c r="A37" s="78"/>
      <c r="B37" s="78"/>
      <c r="C37" s="629" t="s">
        <v>289</v>
      </c>
      <c r="D37" s="630"/>
      <c r="E37" s="630"/>
      <c r="F37" s="630"/>
      <c r="G37" s="630"/>
      <c r="H37" s="630"/>
      <c r="I37" s="630"/>
      <c r="J37" s="630"/>
      <c r="K37" s="630"/>
      <c r="L37" s="630"/>
      <c r="M37" s="630"/>
      <c r="N37" s="630"/>
      <c r="O37" s="630"/>
      <c r="P37" s="630"/>
      <c r="Q37" s="630"/>
      <c r="R37" s="631"/>
      <c r="S37" s="674">
        <f>SUM(S18,S36)</f>
        <v>0</v>
      </c>
      <c r="T37" s="675"/>
      <c r="U37" s="674">
        <f>SUM(U18,U36)</f>
        <v>0</v>
      </c>
      <c r="V37" s="675"/>
      <c r="W37" s="674">
        <f>SUM(W18,W36)</f>
        <v>0</v>
      </c>
      <c r="X37" s="675"/>
      <c r="Y37" s="674">
        <f>SUM(Y18,Y36)</f>
        <v>0</v>
      </c>
      <c r="Z37" s="675"/>
      <c r="AA37" s="674">
        <f>SUM(AA18,AA36)</f>
        <v>0</v>
      </c>
      <c r="AB37" s="675"/>
      <c r="AC37" s="145">
        <f>SUM(S37:AB37)</f>
        <v>0</v>
      </c>
      <c r="AD37" s="674">
        <f>SUM(AD18,AD36)</f>
        <v>0</v>
      </c>
      <c r="AE37" s="675"/>
      <c r="AF37" s="674">
        <f>SUM(AF18,AF36)</f>
        <v>0</v>
      </c>
      <c r="AG37" s="675"/>
      <c r="AH37" s="674">
        <f>SUM(AH18,AH36)</f>
        <v>0</v>
      </c>
      <c r="AI37" s="675"/>
      <c r="AJ37" s="674">
        <f>SUM(AJ18,AJ36)</f>
        <v>0</v>
      </c>
      <c r="AK37" s="675"/>
      <c r="AL37" s="674">
        <f>SUM(AL18,AL36)</f>
        <v>0</v>
      </c>
      <c r="AM37" s="675"/>
      <c r="AN37" s="145">
        <f>SUM(AD37:AM37)</f>
        <v>0</v>
      </c>
      <c r="AO37" s="674">
        <f>SUM(AO18,AO36)</f>
        <v>0</v>
      </c>
      <c r="AP37" s="675"/>
      <c r="AQ37" s="674">
        <f>SUM(AQ18,AQ36)</f>
        <v>0</v>
      </c>
      <c r="AR37" s="675"/>
      <c r="AS37" s="674">
        <f>SUM(AS18,AS36)</f>
        <v>0</v>
      </c>
      <c r="AT37" s="675"/>
      <c r="AU37" s="674">
        <f>SUM(AU18,AU36)</f>
        <v>0</v>
      </c>
      <c r="AV37" s="675"/>
      <c r="AW37" s="674">
        <f>SUM(AW18,AW36)</f>
        <v>0</v>
      </c>
      <c r="AX37" s="675"/>
      <c r="AY37" s="145">
        <f>SUM(AO37:AX37)</f>
        <v>0</v>
      </c>
      <c r="AZ37" s="674">
        <f>SUM(AZ18,AZ36)</f>
        <v>0</v>
      </c>
      <c r="BA37" s="675"/>
      <c r="BB37" s="674">
        <f>SUM(BB18,BB36)</f>
        <v>0</v>
      </c>
      <c r="BC37" s="675"/>
      <c r="BD37" s="674">
        <f>SUM(BD18,BD36)</f>
        <v>0</v>
      </c>
      <c r="BE37" s="675"/>
      <c r="BF37" s="674">
        <f>SUM(BF18,BF36)</f>
        <v>0</v>
      </c>
      <c r="BG37" s="675"/>
      <c r="BH37" s="674">
        <f>SUM(BH18,BH36)</f>
        <v>0</v>
      </c>
      <c r="BI37" s="675"/>
      <c r="BJ37" s="145">
        <f>SUM(AZ37:BI37)</f>
        <v>0</v>
      </c>
      <c r="BK37" s="674">
        <f>SUM(BK18,BK36)</f>
        <v>0</v>
      </c>
      <c r="BL37" s="675"/>
      <c r="BM37" s="674">
        <f>SUM(BM18,BM36)</f>
        <v>0</v>
      </c>
      <c r="BN37" s="675"/>
      <c r="BO37" s="674">
        <f>SUM(BO18,BO36)</f>
        <v>0</v>
      </c>
      <c r="BP37" s="675"/>
      <c r="BQ37" s="674">
        <f>SUM(BQ18,BQ36)</f>
        <v>0</v>
      </c>
      <c r="BR37" s="675"/>
      <c r="BS37" s="674">
        <f>SUM(BS18,BS36)</f>
        <v>0</v>
      </c>
      <c r="BT37" s="675"/>
      <c r="BU37" s="145">
        <f>SUM(BK37:BT37)</f>
        <v>0</v>
      </c>
      <c r="BV37" s="674">
        <f>SUM(BV18,BV36)</f>
        <v>0</v>
      </c>
      <c r="BW37" s="675"/>
      <c r="BX37" s="674">
        <f>SUM(BX18,BX36)</f>
        <v>0</v>
      </c>
      <c r="BY37" s="675"/>
      <c r="BZ37" s="674">
        <f>SUM(BZ18,BZ36)</f>
        <v>0</v>
      </c>
      <c r="CA37" s="675"/>
      <c r="CB37" s="674">
        <f>SUM(CB18,CB36)</f>
        <v>0</v>
      </c>
      <c r="CC37" s="675"/>
      <c r="CD37" s="674">
        <f>SUM(CD18,CD36)</f>
        <v>0</v>
      </c>
      <c r="CE37" s="675"/>
      <c r="CF37" s="145">
        <f>SUM(BV37:CE37)</f>
        <v>0</v>
      </c>
      <c r="CG37" s="674">
        <f>SUM(CG18,CG36)</f>
        <v>0</v>
      </c>
      <c r="CH37" s="675"/>
      <c r="CI37" s="674">
        <f>SUM(CI18,CI36)</f>
        <v>0</v>
      </c>
      <c r="CJ37" s="675"/>
      <c r="CK37" s="674">
        <f>SUM(CK18,CK36)</f>
        <v>0</v>
      </c>
      <c r="CL37" s="675"/>
      <c r="CM37" s="674">
        <f>SUM(CM18,CM36)</f>
        <v>0</v>
      </c>
      <c r="CN37" s="675"/>
      <c r="CO37" s="674">
        <f>SUM(CO18,CO36)</f>
        <v>0</v>
      </c>
      <c r="CP37" s="675"/>
      <c r="CQ37" s="145">
        <f>SUM(CG37:CP37)</f>
        <v>0</v>
      </c>
      <c r="CR37" s="674">
        <f>SUM(CR18,CR36)</f>
        <v>0</v>
      </c>
      <c r="CS37" s="675"/>
      <c r="CT37" s="674">
        <f>SUM(CT18,CT36)</f>
        <v>0</v>
      </c>
      <c r="CU37" s="675"/>
      <c r="CV37" s="674">
        <f>SUM(CV18,CV36)</f>
        <v>0</v>
      </c>
      <c r="CW37" s="675"/>
      <c r="CX37" s="674">
        <f>SUM(CX18,CX36)</f>
        <v>0</v>
      </c>
      <c r="CY37" s="675"/>
      <c r="CZ37" s="674">
        <f>SUM(CZ18,CZ36)</f>
        <v>0</v>
      </c>
      <c r="DA37" s="675"/>
      <c r="DB37" s="145">
        <f>SUM(CR37:DA37)</f>
        <v>0</v>
      </c>
      <c r="DC37" s="674">
        <f>SUM(DC18,DC36)</f>
        <v>0</v>
      </c>
      <c r="DD37" s="675"/>
      <c r="DE37" s="674">
        <f>SUM(DE18,DE36)</f>
        <v>0</v>
      </c>
      <c r="DF37" s="675"/>
      <c r="DG37" s="674">
        <f>SUM(DG18,DG36)</f>
        <v>0</v>
      </c>
      <c r="DH37" s="675"/>
      <c r="DI37" s="674">
        <f>SUM(DI18,DI36)</f>
        <v>0</v>
      </c>
      <c r="DJ37" s="675"/>
      <c r="DK37" s="674">
        <f>SUM(DK18,DK36)</f>
        <v>0</v>
      </c>
      <c r="DL37" s="675"/>
      <c r="DM37" s="145">
        <f>SUM(DC37:DL37)</f>
        <v>0</v>
      </c>
      <c r="DN37" s="674">
        <f>SUM(DN18,DN36)</f>
        <v>0</v>
      </c>
      <c r="DO37" s="675"/>
      <c r="DP37" s="674">
        <f>SUM(DP18,DP36)</f>
        <v>0</v>
      </c>
      <c r="DQ37" s="675"/>
      <c r="DR37" s="674">
        <f>SUM(DR18,DR36)</f>
        <v>0</v>
      </c>
      <c r="DS37" s="675"/>
      <c r="DT37" s="674">
        <f>SUM(DT18,DT36)</f>
        <v>0</v>
      </c>
      <c r="DU37" s="675"/>
      <c r="DV37" s="674">
        <f>SUM(DV18,DV36)</f>
        <v>0</v>
      </c>
      <c r="DW37" s="675"/>
      <c r="DX37" s="145">
        <f>SUM(DN37:DW37)</f>
        <v>0</v>
      </c>
      <c r="DY37" s="145">
        <f>SUM(DY18+DY36)</f>
        <v>0</v>
      </c>
      <c r="DZ37" s="145">
        <f>SUM(DZ18+DZ36)</f>
        <v>0</v>
      </c>
      <c r="EA37" s="145">
        <f>SUM(EA18+EA36)</f>
        <v>0</v>
      </c>
      <c r="EB37" s="145">
        <f>SUM(EB18+EB36)</f>
        <v>0</v>
      </c>
      <c r="EC37" s="145">
        <f>SUM(EC18+EC36)</f>
        <v>0</v>
      </c>
      <c r="ED37" s="145">
        <f t="shared" si="144"/>
        <v>0</v>
      </c>
    </row>
    <row r="38" spans="1:134" s="51" customFormat="1" ht="15" customHeight="1">
      <c r="A38" s="78">
        <v>1900</v>
      </c>
      <c r="B38" s="78"/>
      <c r="C38" s="115" t="s">
        <v>290</v>
      </c>
      <c r="D38" s="82"/>
      <c r="E38" s="656"/>
      <c r="F38" s="656"/>
      <c r="G38" s="656"/>
      <c r="H38" s="656"/>
      <c r="I38" s="656"/>
      <c r="J38" s="656"/>
      <c r="K38" s="656"/>
      <c r="L38" s="656"/>
      <c r="M38" s="656"/>
      <c r="N38" s="656"/>
      <c r="O38" s="656"/>
      <c r="P38" s="82"/>
      <c r="Q38" s="79"/>
      <c r="R38" s="32"/>
      <c r="S38" s="116"/>
      <c r="T38" s="133"/>
      <c r="U38" s="116"/>
      <c r="V38" s="133"/>
      <c r="W38" s="116"/>
      <c r="X38" s="133"/>
      <c r="Y38" s="116"/>
      <c r="Z38" s="133"/>
      <c r="AA38" s="116"/>
      <c r="AB38" s="133"/>
      <c r="AC38" s="135"/>
      <c r="AD38" s="116"/>
      <c r="AE38" s="133"/>
      <c r="AF38" s="116"/>
      <c r="AG38" s="133"/>
      <c r="AH38" s="116"/>
      <c r="AI38" s="133"/>
      <c r="AJ38" s="116"/>
      <c r="AK38" s="133"/>
      <c r="AL38" s="116"/>
      <c r="AM38" s="133"/>
      <c r="AN38" s="135"/>
      <c r="AO38" s="116"/>
      <c r="AP38" s="133"/>
      <c r="AQ38" s="116"/>
      <c r="AR38" s="133"/>
      <c r="AS38" s="116"/>
      <c r="AT38" s="133"/>
      <c r="AU38" s="116"/>
      <c r="AV38" s="133"/>
      <c r="AW38" s="116"/>
      <c r="AX38" s="133"/>
      <c r="AY38" s="135"/>
      <c r="AZ38" s="116"/>
      <c r="BA38" s="133"/>
      <c r="BB38" s="116"/>
      <c r="BC38" s="133"/>
      <c r="BD38" s="116"/>
      <c r="BE38" s="133"/>
      <c r="BF38" s="116"/>
      <c r="BG38" s="133"/>
      <c r="BH38" s="116"/>
      <c r="BI38" s="133"/>
      <c r="BJ38" s="135"/>
      <c r="BK38" s="116"/>
      <c r="BL38" s="133"/>
      <c r="BM38" s="116"/>
      <c r="BN38" s="133"/>
      <c r="BO38" s="116"/>
      <c r="BP38" s="133"/>
      <c r="BQ38" s="116"/>
      <c r="BR38" s="133"/>
      <c r="BS38" s="116"/>
      <c r="BT38" s="133"/>
      <c r="BU38" s="135"/>
      <c r="BV38" s="116"/>
      <c r="BW38" s="133"/>
      <c r="BX38" s="116"/>
      <c r="BY38" s="133"/>
      <c r="BZ38" s="116"/>
      <c r="CA38" s="133"/>
      <c r="CB38" s="116"/>
      <c r="CC38" s="133"/>
      <c r="CD38" s="116"/>
      <c r="CE38" s="133"/>
      <c r="CF38" s="135"/>
      <c r="CG38" s="116"/>
      <c r="CH38" s="133"/>
      <c r="CI38" s="116"/>
      <c r="CJ38" s="133"/>
      <c r="CK38" s="116"/>
      <c r="CL38" s="133"/>
      <c r="CM38" s="116"/>
      <c r="CN38" s="133"/>
      <c r="CO38" s="116"/>
      <c r="CP38" s="133"/>
      <c r="CQ38" s="135"/>
      <c r="CR38" s="116"/>
      <c r="CS38" s="133"/>
      <c r="CT38" s="116"/>
      <c r="CU38" s="133"/>
      <c r="CV38" s="116"/>
      <c r="CW38" s="133"/>
      <c r="CX38" s="116"/>
      <c r="CY38" s="133"/>
      <c r="CZ38" s="116"/>
      <c r="DA38" s="133"/>
      <c r="DB38" s="135"/>
      <c r="DC38" s="116"/>
      <c r="DD38" s="133"/>
      <c r="DE38" s="116"/>
      <c r="DF38" s="133"/>
      <c r="DG38" s="116"/>
      <c r="DH38" s="133"/>
      <c r="DI38" s="116"/>
      <c r="DJ38" s="133"/>
      <c r="DK38" s="116"/>
      <c r="DL38" s="133"/>
      <c r="DM38" s="135"/>
      <c r="DN38" s="116"/>
      <c r="DO38" s="133"/>
      <c r="DP38" s="116"/>
      <c r="DQ38" s="133"/>
      <c r="DR38" s="116"/>
      <c r="DS38" s="133"/>
      <c r="DT38" s="116"/>
      <c r="DU38" s="133"/>
      <c r="DV38" s="116"/>
      <c r="DW38" s="133"/>
      <c r="DX38" s="135"/>
      <c r="DY38" s="211"/>
      <c r="DZ38" s="211"/>
      <c r="EA38" s="211"/>
      <c r="EB38" s="211"/>
      <c r="EC38" s="211"/>
      <c r="ED38" s="287"/>
    </row>
    <row r="39" spans="1:134" s="51" customFormat="1" ht="15" customHeight="1">
      <c r="A39" s="78"/>
      <c r="B39" s="78"/>
      <c r="C39" s="115" t="s">
        <v>45</v>
      </c>
      <c r="D39" s="12">
        <f t="shared" ref="D39:E43" si="200">D13</f>
        <v>0</v>
      </c>
      <c r="E39" s="653" t="str">
        <f t="shared" si="200"/>
        <v>Select E-Class</v>
      </c>
      <c r="F39" s="653"/>
      <c r="G39" s="653"/>
      <c r="H39" s="653"/>
      <c r="I39" s="653"/>
      <c r="J39" s="653"/>
      <c r="K39" s="653"/>
      <c r="L39" s="653"/>
      <c r="M39" s="653"/>
      <c r="N39" s="653"/>
      <c r="O39" s="653"/>
      <c r="P39" s="146"/>
      <c r="Q39" s="147">
        <f t="shared" ref="Q39:Q43" si="201">VLOOKUP(E39,Leave_Benefits,3,0)</f>
        <v>0</v>
      </c>
      <c r="R39" s="71"/>
      <c r="S39" s="148"/>
      <c r="T39" s="126">
        <f>T13*$Q39</f>
        <v>0</v>
      </c>
      <c r="U39" s="148"/>
      <c r="V39" s="126">
        <f>V13*$Q39</f>
        <v>0</v>
      </c>
      <c r="W39" s="148"/>
      <c r="X39" s="126">
        <f>X13*$Q39</f>
        <v>0</v>
      </c>
      <c r="Y39" s="148"/>
      <c r="Z39" s="126">
        <f>Z13*$Q39</f>
        <v>0</v>
      </c>
      <c r="AA39" s="148"/>
      <c r="AB39" s="126">
        <f>AB13*$Q39</f>
        <v>0</v>
      </c>
      <c r="AC39" s="127">
        <f>SUM(T39+V39+X39+Z39+AB39)</f>
        <v>0</v>
      </c>
      <c r="AD39" s="330"/>
      <c r="AE39" s="292">
        <f>AE13*$Q39</f>
        <v>0</v>
      </c>
      <c r="AF39" s="330"/>
      <c r="AG39" s="292">
        <f>AG13*$Q39</f>
        <v>0</v>
      </c>
      <c r="AH39" s="330"/>
      <c r="AI39" s="292">
        <f>AI13*$Q39</f>
        <v>0</v>
      </c>
      <c r="AJ39" s="330"/>
      <c r="AK39" s="292">
        <f>AK13*$Q39</f>
        <v>0</v>
      </c>
      <c r="AL39" s="330"/>
      <c r="AM39" s="292">
        <f>AM13*$Q39</f>
        <v>0</v>
      </c>
      <c r="AN39" s="293">
        <f>SUM(AE39+AG39+AI39+AK39+AM39)</f>
        <v>0</v>
      </c>
      <c r="AO39" s="331"/>
      <c r="AP39" s="295">
        <f>AP13*$Q39</f>
        <v>0</v>
      </c>
      <c r="AQ39" s="331"/>
      <c r="AR39" s="295">
        <f>AR13*$Q39</f>
        <v>0</v>
      </c>
      <c r="AS39" s="331"/>
      <c r="AT39" s="295">
        <f>AT13*$Q39</f>
        <v>0</v>
      </c>
      <c r="AU39" s="331"/>
      <c r="AV39" s="295">
        <f>AV13*$Q39</f>
        <v>0</v>
      </c>
      <c r="AW39" s="331"/>
      <c r="AX39" s="295">
        <f>AX13*$Q39</f>
        <v>0</v>
      </c>
      <c r="AY39" s="296">
        <f>SUM(AP39+AR39+AT39+AV39+AX39)</f>
        <v>0</v>
      </c>
      <c r="AZ39" s="332"/>
      <c r="BA39" s="298">
        <f>BA13*$Q39</f>
        <v>0</v>
      </c>
      <c r="BB39" s="332"/>
      <c r="BC39" s="298">
        <f>BC13*$Q39</f>
        <v>0</v>
      </c>
      <c r="BD39" s="332"/>
      <c r="BE39" s="298">
        <f>BE13*$Q39</f>
        <v>0</v>
      </c>
      <c r="BF39" s="332"/>
      <c r="BG39" s="298">
        <f>BG13*$Q39</f>
        <v>0</v>
      </c>
      <c r="BH39" s="332"/>
      <c r="BI39" s="298">
        <f>BI13*$Q39</f>
        <v>0</v>
      </c>
      <c r="BJ39" s="299">
        <f t="shared" ref="BJ39:BJ43" si="202">BA39+BC39+BE39+BG39+BI39</f>
        <v>0</v>
      </c>
      <c r="BK39" s="333"/>
      <c r="BL39" s="301">
        <f>BL13*$Q39</f>
        <v>0</v>
      </c>
      <c r="BM39" s="333"/>
      <c r="BN39" s="301">
        <f>BN13*$Q39</f>
        <v>0</v>
      </c>
      <c r="BO39" s="333"/>
      <c r="BP39" s="301">
        <f>BP13*$Q39</f>
        <v>0</v>
      </c>
      <c r="BQ39" s="333"/>
      <c r="BR39" s="301">
        <f>BR13*$Q39</f>
        <v>0</v>
      </c>
      <c r="BS39" s="333"/>
      <c r="BT39" s="301">
        <f>BT13*$Q39</f>
        <v>0</v>
      </c>
      <c r="BU39" s="302">
        <f>SUM(BL39+BN39+BP39+BR39+BT39)</f>
        <v>0</v>
      </c>
      <c r="BV39" s="334"/>
      <c r="BW39" s="304">
        <f>BW13*$Q39</f>
        <v>0</v>
      </c>
      <c r="BX39" s="334"/>
      <c r="BY39" s="304">
        <f>BY13*$Q39</f>
        <v>0</v>
      </c>
      <c r="BZ39" s="334"/>
      <c r="CA39" s="304">
        <f>CA13*$Q39</f>
        <v>0</v>
      </c>
      <c r="CB39" s="334"/>
      <c r="CC39" s="304">
        <f>CC13*$Q39</f>
        <v>0</v>
      </c>
      <c r="CD39" s="334"/>
      <c r="CE39" s="304">
        <f>CE13*$Q39</f>
        <v>0</v>
      </c>
      <c r="CF39" s="305">
        <f>SUM(BW39+BY39+CA39+CC39+CE39)</f>
        <v>0</v>
      </c>
      <c r="CG39" s="335"/>
      <c r="CH39" s="307">
        <f>CH13*$Q39</f>
        <v>0</v>
      </c>
      <c r="CI39" s="335"/>
      <c r="CJ39" s="307">
        <f>CJ13*$Q39</f>
        <v>0</v>
      </c>
      <c r="CK39" s="335"/>
      <c r="CL39" s="307">
        <f>CL13*$Q39</f>
        <v>0</v>
      </c>
      <c r="CM39" s="335"/>
      <c r="CN39" s="307">
        <f>CN13*$Q39</f>
        <v>0</v>
      </c>
      <c r="CO39" s="335"/>
      <c r="CP39" s="307">
        <f>CP13*$Q39</f>
        <v>0</v>
      </c>
      <c r="CQ39" s="308">
        <f>SUM(CH39+CJ39+CL39+CN39+CP39)</f>
        <v>0</v>
      </c>
      <c r="CR39" s="336"/>
      <c r="CS39" s="310">
        <f>CS13*$Q39</f>
        <v>0</v>
      </c>
      <c r="CT39" s="336"/>
      <c r="CU39" s="310">
        <f>CU13*$Q39</f>
        <v>0</v>
      </c>
      <c r="CV39" s="336"/>
      <c r="CW39" s="310">
        <f>CW13*$Q39</f>
        <v>0</v>
      </c>
      <c r="CX39" s="336"/>
      <c r="CY39" s="310">
        <f>CY13*$Q39</f>
        <v>0</v>
      </c>
      <c r="CZ39" s="336"/>
      <c r="DA39" s="310">
        <f>DA13*$Q39</f>
        <v>0</v>
      </c>
      <c r="DB39" s="311">
        <f t="shared" ref="DB39:DB43" si="203">CS39+CU39+CW39+CY39+DA39</f>
        <v>0</v>
      </c>
      <c r="DC39" s="337"/>
      <c r="DD39" s="313">
        <f>DD13*$Q39</f>
        <v>0</v>
      </c>
      <c r="DE39" s="337"/>
      <c r="DF39" s="313">
        <f>DF13*$Q39</f>
        <v>0</v>
      </c>
      <c r="DG39" s="337"/>
      <c r="DH39" s="313">
        <f>DH13*$Q39</f>
        <v>0</v>
      </c>
      <c r="DI39" s="337"/>
      <c r="DJ39" s="313">
        <f>DJ13*$Q39</f>
        <v>0</v>
      </c>
      <c r="DK39" s="337"/>
      <c r="DL39" s="313">
        <f>DL13*$Q39</f>
        <v>0</v>
      </c>
      <c r="DM39" s="314">
        <f>SUM(DD39+DF39+DH39+DJ39+DL39)</f>
        <v>0</v>
      </c>
      <c r="DN39" s="338"/>
      <c r="DO39" s="316">
        <f>DO13*$Q39</f>
        <v>0</v>
      </c>
      <c r="DP39" s="338"/>
      <c r="DQ39" s="316">
        <f>DQ13*$Q39</f>
        <v>0</v>
      </c>
      <c r="DR39" s="338"/>
      <c r="DS39" s="316">
        <f>DS13*$Q39</f>
        <v>0</v>
      </c>
      <c r="DT39" s="338"/>
      <c r="DU39" s="316">
        <f>DU13*$Q39</f>
        <v>0</v>
      </c>
      <c r="DV39" s="338"/>
      <c r="DW39" s="316">
        <f>DW13*$Q39</f>
        <v>0</v>
      </c>
      <c r="DX39" s="326">
        <f>SUM(DO39+DQ39+DS39+DU39+DW39)</f>
        <v>0</v>
      </c>
      <c r="DY39" s="339">
        <f>T39+AE39+AP39+BA39+BL39+BW39+CH39+CS39+DD39+DO39</f>
        <v>0</v>
      </c>
      <c r="DZ39" s="339">
        <f>V39+AG39+AR39+BC39+BN39+BY39+CJ39+CU39+DF39+DQ39</f>
        <v>0</v>
      </c>
      <c r="EA39" s="339">
        <f>DS39+DH39+X39+AI39+AT39+BE39+BP39+CA39+CL39+CW39</f>
        <v>0</v>
      </c>
      <c r="EB39" s="339">
        <f>DU39+DJ39+CY39+CN39+CC39+BG39+BR39+AV39+Z39+AK39</f>
        <v>0</v>
      </c>
      <c r="EC39" s="339">
        <f>DW39+DL39+DA39+CP39+CE39+BT39+BI39+AX39+AB39+AM39</f>
        <v>0</v>
      </c>
      <c r="ED39" s="327">
        <f t="shared" ref="ED39:ED44" si="204">SUM(DY39:EC39)</f>
        <v>0</v>
      </c>
    </row>
    <row r="40" spans="1:134" s="51" customFormat="1" ht="15" customHeight="1">
      <c r="A40" s="78"/>
      <c r="B40" s="78"/>
      <c r="C40" s="115"/>
      <c r="D40" s="12">
        <f t="shared" si="200"/>
        <v>0</v>
      </c>
      <c r="E40" s="653" t="str">
        <f t="shared" si="200"/>
        <v>Select E-Class</v>
      </c>
      <c r="F40" s="653"/>
      <c r="G40" s="653"/>
      <c r="H40" s="653"/>
      <c r="I40" s="653"/>
      <c r="J40" s="653"/>
      <c r="K40" s="653"/>
      <c r="L40" s="653"/>
      <c r="M40" s="653"/>
      <c r="N40" s="653"/>
      <c r="O40" s="653"/>
      <c r="P40" s="146"/>
      <c r="Q40" s="147">
        <f t="shared" si="201"/>
        <v>0</v>
      </c>
      <c r="R40" s="71"/>
      <c r="S40" s="148"/>
      <c r="T40" s="126">
        <f>T14*$Q40</f>
        <v>0</v>
      </c>
      <c r="U40" s="148"/>
      <c r="V40" s="126">
        <f>V14*$Q40</f>
        <v>0</v>
      </c>
      <c r="W40" s="148"/>
      <c r="X40" s="126">
        <f>X14*$Q40</f>
        <v>0</v>
      </c>
      <c r="Y40" s="148"/>
      <c r="Z40" s="126">
        <f>Z14*$Q40</f>
        <v>0</v>
      </c>
      <c r="AA40" s="148"/>
      <c r="AB40" s="126">
        <f>AB14*$Q40</f>
        <v>0</v>
      </c>
      <c r="AC40" s="127">
        <f t="shared" ref="AC40:AC42" si="205">SUM(T40+V40+X40+Z40+AB40)</f>
        <v>0</v>
      </c>
      <c r="AD40" s="330"/>
      <c r="AE40" s="292">
        <f>AE14*$Q40</f>
        <v>0</v>
      </c>
      <c r="AF40" s="330"/>
      <c r="AG40" s="292">
        <f>AG14*$Q40</f>
        <v>0</v>
      </c>
      <c r="AH40" s="330"/>
      <c r="AI40" s="292">
        <f>AI14*$Q40</f>
        <v>0</v>
      </c>
      <c r="AJ40" s="330"/>
      <c r="AK40" s="292">
        <f>AK14*$Q40</f>
        <v>0</v>
      </c>
      <c r="AL40" s="330"/>
      <c r="AM40" s="292">
        <f>AM14*$Q40</f>
        <v>0</v>
      </c>
      <c r="AN40" s="293">
        <f t="shared" ref="AN40:AN43" si="206">SUM(AE40+AG40+AI40+AK40+AM40)</f>
        <v>0</v>
      </c>
      <c r="AO40" s="331"/>
      <c r="AP40" s="295">
        <f>AP14*$Q40</f>
        <v>0</v>
      </c>
      <c r="AQ40" s="331"/>
      <c r="AR40" s="295">
        <f>AR14*$Q40</f>
        <v>0</v>
      </c>
      <c r="AS40" s="331"/>
      <c r="AT40" s="295">
        <f>AT14*$Q40</f>
        <v>0</v>
      </c>
      <c r="AU40" s="331"/>
      <c r="AV40" s="295">
        <f>AV14*$Q40</f>
        <v>0</v>
      </c>
      <c r="AW40" s="331"/>
      <c r="AX40" s="295">
        <f>AX14*$Q40</f>
        <v>0</v>
      </c>
      <c r="AY40" s="296">
        <f t="shared" ref="AY40:AY43" si="207">SUM(AP40+AR40+AT40+AV40+AX40)</f>
        <v>0</v>
      </c>
      <c r="AZ40" s="332"/>
      <c r="BA40" s="298">
        <f>BA14*$Q40</f>
        <v>0</v>
      </c>
      <c r="BB40" s="332"/>
      <c r="BC40" s="298">
        <f>BC14*$Q40</f>
        <v>0</v>
      </c>
      <c r="BD40" s="332"/>
      <c r="BE40" s="298">
        <f>BE14*$Q40</f>
        <v>0</v>
      </c>
      <c r="BF40" s="332"/>
      <c r="BG40" s="298">
        <f>BG14*$Q40</f>
        <v>0</v>
      </c>
      <c r="BH40" s="332"/>
      <c r="BI40" s="298">
        <f>BI14*$Q40</f>
        <v>0</v>
      </c>
      <c r="BJ40" s="299">
        <f t="shared" si="202"/>
        <v>0</v>
      </c>
      <c r="BK40" s="333"/>
      <c r="BL40" s="301">
        <f>BL14*$Q40</f>
        <v>0</v>
      </c>
      <c r="BM40" s="333"/>
      <c r="BN40" s="301">
        <f>BN14*$Q40</f>
        <v>0</v>
      </c>
      <c r="BO40" s="333"/>
      <c r="BP40" s="301">
        <f>BP14*$Q40</f>
        <v>0</v>
      </c>
      <c r="BQ40" s="333"/>
      <c r="BR40" s="301">
        <f>BR14*$Q40</f>
        <v>0</v>
      </c>
      <c r="BS40" s="333"/>
      <c r="BT40" s="301">
        <f>BT14*$Q40</f>
        <v>0</v>
      </c>
      <c r="BU40" s="302">
        <f t="shared" ref="BU40:BU43" si="208">SUM(BL40+BN40+BP40+BR40+BT40)</f>
        <v>0</v>
      </c>
      <c r="BV40" s="334"/>
      <c r="BW40" s="304">
        <f>BW14*$Q40</f>
        <v>0</v>
      </c>
      <c r="BX40" s="334"/>
      <c r="BY40" s="304">
        <f>BY14*$Q40</f>
        <v>0</v>
      </c>
      <c r="BZ40" s="334"/>
      <c r="CA40" s="304">
        <f>CA14*$Q40</f>
        <v>0</v>
      </c>
      <c r="CB40" s="334"/>
      <c r="CC40" s="304">
        <f>CC14*$Q40</f>
        <v>0</v>
      </c>
      <c r="CD40" s="334"/>
      <c r="CE40" s="304">
        <f>CE14*$Q40</f>
        <v>0</v>
      </c>
      <c r="CF40" s="305">
        <f t="shared" ref="CF40:CF43" si="209">SUM(BW40+BY40+CA40+CC40+CE40)</f>
        <v>0</v>
      </c>
      <c r="CG40" s="335"/>
      <c r="CH40" s="307">
        <f>CH14*$Q40</f>
        <v>0</v>
      </c>
      <c r="CI40" s="335"/>
      <c r="CJ40" s="307">
        <f>CJ14*$Q40</f>
        <v>0</v>
      </c>
      <c r="CK40" s="335"/>
      <c r="CL40" s="307">
        <f>CL14*$Q40</f>
        <v>0</v>
      </c>
      <c r="CM40" s="335"/>
      <c r="CN40" s="307">
        <f>CN14*$Q40</f>
        <v>0</v>
      </c>
      <c r="CO40" s="335"/>
      <c r="CP40" s="307">
        <f>CP14*$Q40</f>
        <v>0</v>
      </c>
      <c r="CQ40" s="308">
        <f t="shared" ref="CQ40:CQ43" si="210">SUM(CH40+CJ40+CL40+CN40+CP40)</f>
        <v>0</v>
      </c>
      <c r="CR40" s="336"/>
      <c r="CS40" s="310">
        <f>CS14*$Q40</f>
        <v>0</v>
      </c>
      <c r="CT40" s="336"/>
      <c r="CU40" s="310">
        <f>CU14*$Q40</f>
        <v>0</v>
      </c>
      <c r="CV40" s="336"/>
      <c r="CW40" s="310">
        <f>CW14*$Q40</f>
        <v>0</v>
      </c>
      <c r="CX40" s="336"/>
      <c r="CY40" s="310">
        <f>CY14*$Q40</f>
        <v>0</v>
      </c>
      <c r="CZ40" s="336"/>
      <c r="DA40" s="310">
        <f>DA14*$Q40</f>
        <v>0</v>
      </c>
      <c r="DB40" s="311">
        <f t="shared" si="203"/>
        <v>0</v>
      </c>
      <c r="DC40" s="337"/>
      <c r="DD40" s="313">
        <f>DD14*$Q40</f>
        <v>0</v>
      </c>
      <c r="DE40" s="337"/>
      <c r="DF40" s="313">
        <f>DF14*$Q40</f>
        <v>0</v>
      </c>
      <c r="DG40" s="337"/>
      <c r="DH40" s="313">
        <f>DH14*$Q40</f>
        <v>0</v>
      </c>
      <c r="DI40" s="337"/>
      <c r="DJ40" s="313">
        <f>DJ14*$Q40</f>
        <v>0</v>
      </c>
      <c r="DK40" s="337"/>
      <c r="DL40" s="313">
        <f>DL14*$Q40</f>
        <v>0</v>
      </c>
      <c r="DM40" s="314">
        <f>SUM(DD40+DF40+DH40+DJ40+DL40)</f>
        <v>0</v>
      </c>
      <c r="DN40" s="338"/>
      <c r="DO40" s="316">
        <f>DO14*$Q40</f>
        <v>0</v>
      </c>
      <c r="DP40" s="338"/>
      <c r="DQ40" s="316">
        <f>DQ14*$Q40</f>
        <v>0</v>
      </c>
      <c r="DR40" s="338"/>
      <c r="DS40" s="316">
        <f>DS14*$Q40</f>
        <v>0</v>
      </c>
      <c r="DT40" s="338"/>
      <c r="DU40" s="316">
        <f>DU14*$Q40</f>
        <v>0</v>
      </c>
      <c r="DV40" s="338"/>
      <c r="DW40" s="316">
        <f>DW14*$Q40</f>
        <v>0</v>
      </c>
      <c r="DX40" s="326">
        <f t="shared" ref="DX40:DX43" si="211">SUM(DO40+DQ40+DS40+DU40+DW40)</f>
        <v>0</v>
      </c>
      <c r="DY40" s="339">
        <f>T40+AE40+AP40+BA40+BL40+BW40+CH40+CS40+DD40+DO40</f>
        <v>0</v>
      </c>
      <c r="DZ40" s="339">
        <f>V40+AG40+AR40+BC40+BN40+BY40+CJ40+CU40+DF40+DQ40</f>
        <v>0</v>
      </c>
      <c r="EA40" s="339">
        <f>DS40+DH40+X40+AI40+AT40+BE40+BP40+CA40+CL40+CW40</f>
        <v>0</v>
      </c>
      <c r="EB40" s="339">
        <f>DU40+DJ40+CY40+CN40+CC40+BG40+BR40+AV40+Z40+AK40</f>
        <v>0</v>
      </c>
      <c r="EC40" s="339">
        <f>DW40+DL40+DA40+CP40+CE40+BT40+BI40+AX40+AB40+AM40</f>
        <v>0</v>
      </c>
      <c r="ED40" s="327">
        <f t="shared" si="204"/>
        <v>0</v>
      </c>
    </row>
    <row r="41" spans="1:134" s="51" customFormat="1" ht="15" customHeight="1">
      <c r="A41" s="78"/>
      <c r="B41" s="78"/>
      <c r="C41" s="115"/>
      <c r="D41" s="12">
        <f t="shared" si="200"/>
        <v>0</v>
      </c>
      <c r="E41" s="653" t="str">
        <f t="shared" si="200"/>
        <v>Select E-Class</v>
      </c>
      <c r="F41" s="653"/>
      <c r="G41" s="653"/>
      <c r="H41" s="653"/>
      <c r="I41" s="653"/>
      <c r="J41" s="653"/>
      <c r="K41" s="653"/>
      <c r="L41" s="653"/>
      <c r="M41" s="653"/>
      <c r="N41" s="653"/>
      <c r="O41" s="653"/>
      <c r="P41" s="146"/>
      <c r="Q41" s="147">
        <f t="shared" si="201"/>
        <v>0</v>
      </c>
      <c r="R41" s="71"/>
      <c r="S41" s="148"/>
      <c r="T41" s="126">
        <f>T15*$Q41</f>
        <v>0</v>
      </c>
      <c r="U41" s="148"/>
      <c r="V41" s="126">
        <f>V15*$Q41</f>
        <v>0</v>
      </c>
      <c r="W41" s="148"/>
      <c r="X41" s="126">
        <f>X15*$Q41</f>
        <v>0</v>
      </c>
      <c r="Y41" s="148"/>
      <c r="Z41" s="126">
        <f>Z15*$Q41</f>
        <v>0</v>
      </c>
      <c r="AA41" s="148"/>
      <c r="AB41" s="126">
        <f>AB15*$Q41</f>
        <v>0</v>
      </c>
      <c r="AC41" s="127">
        <f t="shared" si="205"/>
        <v>0</v>
      </c>
      <c r="AD41" s="330"/>
      <c r="AE41" s="292">
        <f>AE15*$Q41</f>
        <v>0</v>
      </c>
      <c r="AF41" s="330"/>
      <c r="AG41" s="292">
        <f>AG15*$Q41</f>
        <v>0</v>
      </c>
      <c r="AH41" s="330"/>
      <c r="AI41" s="292">
        <f>AI15*$Q41</f>
        <v>0</v>
      </c>
      <c r="AJ41" s="330"/>
      <c r="AK41" s="292">
        <f>AK15*$Q41</f>
        <v>0</v>
      </c>
      <c r="AL41" s="330"/>
      <c r="AM41" s="292">
        <f>AM15*$Q41</f>
        <v>0</v>
      </c>
      <c r="AN41" s="293">
        <f t="shared" si="206"/>
        <v>0</v>
      </c>
      <c r="AO41" s="331"/>
      <c r="AP41" s="295">
        <f>AP15*$Q41</f>
        <v>0</v>
      </c>
      <c r="AQ41" s="331"/>
      <c r="AR41" s="295">
        <f>AR15*$Q41</f>
        <v>0</v>
      </c>
      <c r="AS41" s="331"/>
      <c r="AT41" s="295">
        <f>AT15*$Q41</f>
        <v>0</v>
      </c>
      <c r="AU41" s="331"/>
      <c r="AV41" s="295">
        <f>AV15*$Q41</f>
        <v>0</v>
      </c>
      <c r="AW41" s="331"/>
      <c r="AX41" s="295">
        <f>AX15*$Q41</f>
        <v>0</v>
      </c>
      <c r="AY41" s="296">
        <f t="shared" si="207"/>
        <v>0</v>
      </c>
      <c r="AZ41" s="332"/>
      <c r="BA41" s="298">
        <f>BA15*$Q41</f>
        <v>0</v>
      </c>
      <c r="BB41" s="332"/>
      <c r="BC41" s="298">
        <f>BC15*$Q41</f>
        <v>0</v>
      </c>
      <c r="BD41" s="332"/>
      <c r="BE41" s="298">
        <f>BE15*$Q41</f>
        <v>0</v>
      </c>
      <c r="BF41" s="332"/>
      <c r="BG41" s="298">
        <f>BG15*$Q41</f>
        <v>0</v>
      </c>
      <c r="BH41" s="332"/>
      <c r="BI41" s="298">
        <f>BI15*$Q41</f>
        <v>0</v>
      </c>
      <c r="BJ41" s="299">
        <f t="shared" si="202"/>
        <v>0</v>
      </c>
      <c r="BK41" s="333"/>
      <c r="BL41" s="301">
        <f>BL15*$Q41</f>
        <v>0</v>
      </c>
      <c r="BM41" s="333"/>
      <c r="BN41" s="301">
        <f>BN15*$Q41</f>
        <v>0</v>
      </c>
      <c r="BO41" s="333"/>
      <c r="BP41" s="301">
        <f>BP15*$Q41</f>
        <v>0</v>
      </c>
      <c r="BQ41" s="333"/>
      <c r="BR41" s="301">
        <f>BR15*$Q41</f>
        <v>0</v>
      </c>
      <c r="BS41" s="333"/>
      <c r="BT41" s="301">
        <f>BT15*$Q41</f>
        <v>0</v>
      </c>
      <c r="BU41" s="302">
        <f t="shared" si="208"/>
        <v>0</v>
      </c>
      <c r="BV41" s="334"/>
      <c r="BW41" s="304">
        <f>BW15*$Q41</f>
        <v>0</v>
      </c>
      <c r="BX41" s="334"/>
      <c r="BY41" s="304">
        <f>BY15*$Q41</f>
        <v>0</v>
      </c>
      <c r="BZ41" s="334"/>
      <c r="CA41" s="304">
        <f>CA15*$Q41</f>
        <v>0</v>
      </c>
      <c r="CB41" s="334"/>
      <c r="CC41" s="304">
        <f>CC15*$Q41</f>
        <v>0</v>
      </c>
      <c r="CD41" s="334"/>
      <c r="CE41" s="304">
        <f>CE15*$Q41</f>
        <v>0</v>
      </c>
      <c r="CF41" s="305">
        <f t="shared" si="209"/>
        <v>0</v>
      </c>
      <c r="CG41" s="335"/>
      <c r="CH41" s="307">
        <f>CH15*$Q41</f>
        <v>0</v>
      </c>
      <c r="CI41" s="335"/>
      <c r="CJ41" s="307">
        <f>CJ15*$Q41</f>
        <v>0</v>
      </c>
      <c r="CK41" s="335"/>
      <c r="CL41" s="307">
        <f>CL15*$Q41</f>
        <v>0</v>
      </c>
      <c r="CM41" s="335"/>
      <c r="CN41" s="307">
        <f>CN15*$Q41</f>
        <v>0</v>
      </c>
      <c r="CO41" s="335"/>
      <c r="CP41" s="307">
        <f>CP15*$Q41</f>
        <v>0</v>
      </c>
      <c r="CQ41" s="308">
        <f t="shared" si="210"/>
        <v>0</v>
      </c>
      <c r="CR41" s="336"/>
      <c r="CS41" s="310">
        <f>CS15*$Q41</f>
        <v>0</v>
      </c>
      <c r="CT41" s="336"/>
      <c r="CU41" s="310">
        <f>CU15*$Q41</f>
        <v>0</v>
      </c>
      <c r="CV41" s="336"/>
      <c r="CW41" s="310">
        <f>CW15*$Q41</f>
        <v>0</v>
      </c>
      <c r="CX41" s="336"/>
      <c r="CY41" s="310">
        <f>CY15*$Q41</f>
        <v>0</v>
      </c>
      <c r="CZ41" s="336"/>
      <c r="DA41" s="310">
        <f>DA15*$Q41</f>
        <v>0</v>
      </c>
      <c r="DB41" s="311">
        <f t="shared" si="203"/>
        <v>0</v>
      </c>
      <c r="DC41" s="337"/>
      <c r="DD41" s="313">
        <f>DD15*$Q41</f>
        <v>0</v>
      </c>
      <c r="DE41" s="337"/>
      <c r="DF41" s="313">
        <f>DF15*$Q41</f>
        <v>0</v>
      </c>
      <c r="DG41" s="337"/>
      <c r="DH41" s="313">
        <f>DH15*$Q41</f>
        <v>0</v>
      </c>
      <c r="DI41" s="337"/>
      <c r="DJ41" s="313">
        <f>DJ15*$Q41</f>
        <v>0</v>
      </c>
      <c r="DK41" s="337"/>
      <c r="DL41" s="313">
        <f>DL15*$Q41</f>
        <v>0</v>
      </c>
      <c r="DM41" s="314">
        <f>SUM(DD41+DF41+DH41+DJ41+DL41)</f>
        <v>0</v>
      </c>
      <c r="DN41" s="338"/>
      <c r="DO41" s="316">
        <f>DO15*$Q41</f>
        <v>0</v>
      </c>
      <c r="DP41" s="338"/>
      <c r="DQ41" s="316">
        <f>DQ15*$Q41</f>
        <v>0</v>
      </c>
      <c r="DR41" s="338"/>
      <c r="DS41" s="316">
        <f>DS15*$Q41</f>
        <v>0</v>
      </c>
      <c r="DT41" s="338"/>
      <c r="DU41" s="316">
        <f>DU15*$Q41</f>
        <v>0</v>
      </c>
      <c r="DV41" s="338"/>
      <c r="DW41" s="316">
        <f>DW15*$Q41</f>
        <v>0</v>
      </c>
      <c r="DX41" s="326">
        <f t="shared" si="211"/>
        <v>0</v>
      </c>
      <c r="DY41" s="339">
        <f>T41+AE41+AP41+BA41+BL41+BW41+CH41+CS41+DD41+DO41</f>
        <v>0</v>
      </c>
      <c r="DZ41" s="339">
        <f>V41+AG41+AR41+BC41+BN41+BY41+CJ41+CU41+DF41+DQ41</f>
        <v>0</v>
      </c>
      <c r="EA41" s="339">
        <f>DS41+DH41+X41+AI41+AT41+BE41+BP41+CA41+CL41+CW41</f>
        <v>0</v>
      </c>
      <c r="EB41" s="339">
        <f>DU41+DJ41+CY41+CN41+CC41+BG41+BR41+AV41+Z41+AK41</f>
        <v>0</v>
      </c>
      <c r="EC41" s="339">
        <f>DW41+DL41+DA41+CP41+CE41+BT41+BI41+AX41+AB41+AM41</f>
        <v>0</v>
      </c>
      <c r="ED41" s="327">
        <f t="shared" si="204"/>
        <v>0</v>
      </c>
    </row>
    <row r="42" spans="1:134" s="51" customFormat="1" ht="15" customHeight="1">
      <c r="A42" s="78"/>
      <c r="B42" s="78"/>
      <c r="C42" s="115"/>
      <c r="D42" s="12">
        <f t="shared" si="200"/>
        <v>0</v>
      </c>
      <c r="E42" s="653" t="str">
        <f t="shared" si="200"/>
        <v>Select E-Class</v>
      </c>
      <c r="F42" s="653"/>
      <c r="G42" s="653"/>
      <c r="H42" s="653"/>
      <c r="I42" s="653"/>
      <c r="J42" s="653"/>
      <c r="K42" s="653"/>
      <c r="L42" s="653"/>
      <c r="M42" s="653"/>
      <c r="N42" s="653"/>
      <c r="O42" s="653"/>
      <c r="P42" s="146"/>
      <c r="Q42" s="147">
        <f t="shared" si="201"/>
        <v>0</v>
      </c>
      <c r="R42" s="71"/>
      <c r="S42" s="148"/>
      <c r="T42" s="126">
        <f>T16*$Q42</f>
        <v>0</v>
      </c>
      <c r="U42" s="148"/>
      <c r="V42" s="126">
        <f>V16*$Q42</f>
        <v>0</v>
      </c>
      <c r="W42" s="148"/>
      <c r="X42" s="126">
        <f>X16*$Q42</f>
        <v>0</v>
      </c>
      <c r="Y42" s="148"/>
      <c r="Z42" s="126">
        <f>Z16*$Q42</f>
        <v>0</v>
      </c>
      <c r="AA42" s="148"/>
      <c r="AB42" s="126">
        <f>AB16*$Q42</f>
        <v>0</v>
      </c>
      <c r="AC42" s="127">
        <f t="shared" si="205"/>
        <v>0</v>
      </c>
      <c r="AD42" s="330"/>
      <c r="AE42" s="292">
        <f>AE16*$Q42</f>
        <v>0</v>
      </c>
      <c r="AF42" s="330"/>
      <c r="AG42" s="292">
        <f>AG16*$Q42</f>
        <v>0</v>
      </c>
      <c r="AH42" s="330"/>
      <c r="AI42" s="292">
        <f>AI16*$Q42</f>
        <v>0</v>
      </c>
      <c r="AJ42" s="330"/>
      <c r="AK42" s="292">
        <f>AK16*$Q42</f>
        <v>0</v>
      </c>
      <c r="AL42" s="330"/>
      <c r="AM42" s="292">
        <f>AM16*$Q42</f>
        <v>0</v>
      </c>
      <c r="AN42" s="293">
        <f t="shared" si="206"/>
        <v>0</v>
      </c>
      <c r="AO42" s="331"/>
      <c r="AP42" s="295">
        <f>AP16*$Q42</f>
        <v>0</v>
      </c>
      <c r="AQ42" s="331"/>
      <c r="AR42" s="295">
        <f>AR16*$Q42</f>
        <v>0</v>
      </c>
      <c r="AS42" s="331"/>
      <c r="AT42" s="295">
        <f>AT16*$Q42</f>
        <v>0</v>
      </c>
      <c r="AU42" s="331"/>
      <c r="AV42" s="295">
        <f>AV16*$Q42</f>
        <v>0</v>
      </c>
      <c r="AW42" s="331"/>
      <c r="AX42" s="295">
        <f>AX16*$Q42</f>
        <v>0</v>
      </c>
      <c r="AY42" s="296">
        <f t="shared" si="207"/>
        <v>0</v>
      </c>
      <c r="AZ42" s="332"/>
      <c r="BA42" s="298">
        <f>BA16*$Q42</f>
        <v>0</v>
      </c>
      <c r="BB42" s="332"/>
      <c r="BC42" s="298">
        <f>BC16*$Q42</f>
        <v>0</v>
      </c>
      <c r="BD42" s="332"/>
      <c r="BE42" s="298">
        <f>BE16*$Q42</f>
        <v>0</v>
      </c>
      <c r="BF42" s="332"/>
      <c r="BG42" s="298">
        <f>BG16*$Q42</f>
        <v>0</v>
      </c>
      <c r="BH42" s="332"/>
      <c r="BI42" s="298">
        <f>BI16*$Q42</f>
        <v>0</v>
      </c>
      <c r="BJ42" s="299">
        <f t="shared" si="202"/>
        <v>0</v>
      </c>
      <c r="BK42" s="333"/>
      <c r="BL42" s="301">
        <f>BL16*$Q42</f>
        <v>0</v>
      </c>
      <c r="BM42" s="333"/>
      <c r="BN42" s="301">
        <f>BN16*$Q42</f>
        <v>0</v>
      </c>
      <c r="BO42" s="333"/>
      <c r="BP42" s="301">
        <f>BP16*$Q42</f>
        <v>0</v>
      </c>
      <c r="BQ42" s="333"/>
      <c r="BR42" s="301">
        <f>BR16*$Q42</f>
        <v>0</v>
      </c>
      <c r="BS42" s="333"/>
      <c r="BT42" s="301">
        <f>BT16*$Q42</f>
        <v>0</v>
      </c>
      <c r="BU42" s="302">
        <f t="shared" si="208"/>
        <v>0</v>
      </c>
      <c r="BV42" s="334"/>
      <c r="BW42" s="304">
        <f>BW16*$Q42</f>
        <v>0</v>
      </c>
      <c r="BX42" s="334"/>
      <c r="BY42" s="304">
        <f>BY16*$Q42</f>
        <v>0</v>
      </c>
      <c r="BZ42" s="334"/>
      <c r="CA42" s="304">
        <f>CA16*$Q42</f>
        <v>0</v>
      </c>
      <c r="CB42" s="334"/>
      <c r="CC42" s="304">
        <f>CC16*$Q42</f>
        <v>0</v>
      </c>
      <c r="CD42" s="334"/>
      <c r="CE42" s="304">
        <f>CE16*$Q42</f>
        <v>0</v>
      </c>
      <c r="CF42" s="305">
        <f t="shared" si="209"/>
        <v>0</v>
      </c>
      <c r="CG42" s="335"/>
      <c r="CH42" s="307">
        <f>CH16*$Q42</f>
        <v>0</v>
      </c>
      <c r="CI42" s="335"/>
      <c r="CJ42" s="307">
        <f>CJ16*$Q42</f>
        <v>0</v>
      </c>
      <c r="CK42" s="335"/>
      <c r="CL42" s="307">
        <f>CL16*$Q42</f>
        <v>0</v>
      </c>
      <c r="CM42" s="335"/>
      <c r="CN42" s="307">
        <f>CN16*$Q42</f>
        <v>0</v>
      </c>
      <c r="CO42" s="335"/>
      <c r="CP42" s="307">
        <f>CP16*$Q42</f>
        <v>0</v>
      </c>
      <c r="CQ42" s="308">
        <f t="shared" si="210"/>
        <v>0</v>
      </c>
      <c r="CR42" s="336"/>
      <c r="CS42" s="310">
        <f>CS16*$Q42</f>
        <v>0</v>
      </c>
      <c r="CT42" s="336"/>
      <c r="CU42" s="310">
        <f>CU16*$Q42</f>
        <v>0</v>
      </c>
      <c r="CV42" s="336"/>
      <c r="CW42" s="310">
        <f>CW16*$Q42</f>
        <v>0</v>
      </c>
      <c r="CX42" s="336"/>
      <c r="CY42" s="310">
        <f>CY16*$Q42</f>
        <v>0</v>
      </c>
      <c r="CZ42" s="336"/>
      <c r="DA42" s="310">
        <f>DA16*$Q42</f>
        <v>0</v>
      </c>
      <c r="DB42" s="311">
        <f t="shared" si="203"/>
        <v>0</v>
      </c>
      <c r="DC42" s="337"/>
      <c r="DD42" s="313">
        <f>DD16*$Q42</f>
        <v>0</v>
      </c>
      <c r="DE42" s="337"/>
      <c r="DF42" s="313">
        <f>DF16*$Q42</f>
        <v>0</v>
      </c>
      <c r="DG42" s="337"/>
      <c r="DH42" s="313">
        <f>DH16*$Q42</f>
        <v>0</v>
      </c>
      <c r="DI42" s="337"/>
      <c r="DJ42" s="313">
        <f>DJ16*$Q42</f>
        <v>0</v>
      </c>
      <c r="DK42" s="337"/>
      <c r="DL42" s="313">
        <f>DL16*$Q42</f>
        <v>0</v>
      </c>
      <c r="DM42" s="314">
        <f>SUM(DD42+DF42+DH42+DJ42+DL42)</f>
        <v>0</v>
      </c>
      <c r="DN42" s="338"/>
      <c r="DO42" s="316">
        <f>DO16*$Q42</f>
        <v>0</v>
      </c>
      <c r="DP42" s="338"/>
      <c r="DQ42" s="316">
        <f>DQ16*$Q42</f>
        <v>0</v>
      </c>
      <c r="DR42" s="338"/>
      <c r="DS42" s="316">
        <f>DS16*$Q42</f>
        <v>0</v>
      </c>
      <c r="DT42" s="338"/>
      <c r="DU42" s="316">
        <f>DU16*$Q42</f>
        <v>0</v>
      </c>
      <c r="DV42" s="338"/>
      <c r="DW42" s="316">
        <f>DW16*$Q42</f>
        <v>0</v>
      </c>
      <c r="DX42" s="326">
        <f t="shared" si="211"/>
        <v>0</v>
      </c>
      <c r="DY42" s="339">
        <f>T42+AE42+AP42+BA42+BL42+BW42+CH42+CS42+DD42+DO42</f>
        <v>0</v>
      </c>
      <c r="DZ42" s="339">
        <f>V42+AG42+AR42+BC42+BN42+BY42+CJ42+CU42+DF42+DQ42</f>
        <v>0</v>
      </c>
      <c r="EA42" s="339">
        <f>DS42+DH42+X42+AI42+AT42+BE42+BP42+CA42+CL42+CW42</f>
        <v>0</v>
      </c>
      <c r="EB42" s="339">
        <f>DU42+DJ42+CY42+CN42+CC42+BG42+BR42+AV42+Z42+AK42</f>
        <v>0</v>
      </c>
      <c r="EC42" s="339">
        <f>DW42+DL42+DA42+CP42+CE42+BT42+BI42+AX42+AB42+AM42</f>
        <v>0</v>
      </c>
      <c r="ED42" s="327">
        <f t="shared" si="204"/>
        <v>0</v>
      </c>
    </row>
    <row r="43" spans="1:134" s="51" customFormat="1" ht="15" customHeight="1">
      <c r="A43" s="78"/>
      <c r="B43" s="78"/>
      <c r="C43" s="115"/>
      <c r="D43" s="12">
        <f t="shared" si="200"/>
        <v>0</v>
      </c>
      <c r="E43" s="653" t="str">
        <f t="shared" si="200"/>
        <v>Select E-Class</v>
      </c>
      <c r="F43" s="653"/>
      <c r="G43" s="653"/>
      <c r="H43" s="653"/>
      <c r="I43" s="653"/>
      <c r="J43" s="653"/>
      <c r="K43" s="653"/>
      <c r="L43" s="653"/>
      <c r="M43" s="653"/>
      <c r="N43" s="653"/>
      <c r="O43" s="653"/>
      <c r="P43" s="146"/>
      <c r="Q43" s="147">
        <f t="shared" si="201"/>
        <v>0</v>
      </c>
      <c r="R43" s="71"/>
      <c r="S43" s="148"/>
      <c r="T43" s="126">
        <f>T17*$Q43</f>
        <v>0</v>
      </c>
      <c r="U43" s="148"/>
      <c r="V43" s="126">
        <f>V17*$Q43</f>
        <v>0</v>
      </c>
      <c r="W43" s="148"/>
      <c r="X43" s="126">
        <f>X17*$Q43</f>
        <v>0</v>
      </c>
      <c r="Y43" s="148"/>
      <c r="Z43" s="126">
        <f>Z17*$Q43</f>
        <v>0</v>
      </c>
      <c r="AA43" s="148"/>
      <c r="AB43" s="126">
        <f>AB17*$Q43</f>
        <v>0</v>
      </c>
      <c r="AC43" s="127">
        <f>SUM(T43+V43+X43+Z43+AB43)</f>
        <v>0</v>
      </c>
      <c r="AD43" s="330"/>
      <c r="AE43" s="292">
        <f>AE17*$Q43</f>
        <v>0</v>
      </c>
      <c r="AF43" s="330"/>
      <c r="AG43" s="292">
        <f>AG17*$Q43</f>
        <v>0</v>
      </c>
      <c r="AH43" s="330"/>
      <c r="AI43" s="292">
        <f>AI17*$Q43</f>
        <v>0</v>
      </c>
      <c r="AJ43" s="330"/>
      <c r="AK43" s="292">
        <f>AK17*$Q43</f>
        <v>0</v>
      </c>
      <c r="AL43" s="330"/>
      <c r="AM43" s="292">
        <f>AM17*$Q43</f>
        <v>0</v>
      </c>
      <c r="AN43" s="293">
        <f t="shared" si="206"/>
        <v>0</v>
      </c>
      <c r="AO43" s="331"/>
      <c r="AP43" s="295">
        <f>AP17*$Q43</f>
        <v>0</v>
      </c>
      <c r="AQ43" s="331"/>
      <c r="AR43" s="295">
        <f>AR17*$Q43</f>
        <v>0</v>
      </c>
      <c r="AS43" s="331"/>
      <c r="AT43" s="295">
        <f>AT17*$Q43</f>
        <v>0</v>
      </c>
      <c r="AU43" s="331"/>
      <c r="AV43" s="295">
        <f>AV17*$Q43</f>
        <v>0</v>
      </c>
      <c r="AW43" s="331"/>
      <c r="AX43" s="295">
        <f>AX17*$Q43</f>
        <v>0</v>
      </c>
      <c r="AY43" s="296">
        <f t="shared" si="207"/>
        <v>0</v>
      </c>
      <c r="AZ43" s="332"/>
      <c r="BA43" s="298">
        <f>BA17*$Q43</f>
        <v>0</v>
      </c>
      <c r="BB43" s="332"/>
      <c r="BC43" s="298">
        <f>BC17*$Q43</f>
        <v>0</v>
      </c>
      <c r="BD43" s="332"/>
      <c r="BE43" s="298">
        <f>BE17*$Q43</f>
        <v>0</v>
      </c>
      <c r="BF43" s="332"/>
      <c r="BG43" s="298">
        <f>BG17*$Q43</f>
        <v>0</v>
      </c>
      <c r="BH43" s="332"/>
      <c r="BI43" s="298">
        <f>BI17*$Q43</f>
        <v>0</v>
      </c>
      <c r="BJ43" s="299">
        <f t="shared" si="202"/>
        <v>0</v>
      </c>
      <c r="BK43" s="333"/>
      <c r="BL43" s="301">
        <f>BL17*$Q43</f>
        <v>0</v>
      </c>
      <c r="BM43" s="333"/>
      <c r="BN43" s="301">
        <f>BN17*$Q43</f>
        <v>0</v>
      </c>
      <c r="BO43" s="333"/>
      <c r="BP43" s="301">
        <f>BP17*$Q43</f>
        <v>0</v>
      </c>
      <c r="BQ43" s="333"/>
      <c r="BR43" s="301">
        <f>BR17*$Q43</f>
        <v>0</v>
      </c>
      <c r="BS43" s="333"/>
      <c r="BT43" s="301">
        <f>BT17*$Q43</f>
        <v>0</v>
      </c>
      <c r="BU43" s="302">
        <f t="shared" si="208"/>
        <v>0</v>
      </c>
      <c r="BV43" s="334"/>
      <c r="BW43" s="304">
        <f>BW17*$Q43</f>
        <v>0</v>
      </c>
      <c r="BX43" s="334"/>
      <c r="BY43" s="304">
        <f>BY17*$Q43</f>
        <v>0</v>
      </c>
      <c r="BZ43" s="334"/>
      <c r="CA43" s="304">
        <f>CA17*$Q43</f>
        <v>0</v>
      </c>
      <c r="CB43" s="334"/>
      <c r="CC43" s="304">
        <f>CC17*$Q43</f>
        <v>0</v>
      </c>
      <c r="CD43" s="334"/>
      <c r="CE43" s="304">
        <f>CE17*$Q43</f>
        <v>0</v>
      </c>
      <c r="CF43" s="305">
        <f t="shared" si="209"/>
        <v>0</v>
      </c>
      <c r="CG43" s="335"/>
      <c r="CH43" s="307">
        <f>CH17*$Q43</f>
        <v>0</v>
      </c>
      <c r="CI43" s="335"/>
      <c r="CJ43" s="307">
        <f>CJ17*$Q43</f>
        <v>0</v>
      </c>
      <c r="CK43" s="335"/>
      <c r="CL43" s="307">
        <f>CL17*$Q43</f>
        <v>0</v>
      </c>
      <c r="CM43" s="335"/>
      <c r="CN43" s="307">
        <f>CN17*$Q43</f>
        <v>0</v>
      </c>
      <c r="CO43" s="335"/>
      <c r="CP43" s="307">
        <f>CP17*$Q43</f>
        <v>0</v>
      </c>
      <c r="CQ43" s="308">
        <f t="shared" si="210"/>
        <v>0</v>
      </c>
      <c r="CR43" s="336"/>
      <c r="CS43" s="310">
        <f>CS17*$Q43</f>
        <v>0</v>
      </c>
      <c r="CT43" s="336"/>
      <c r="CU43" s="310">
        <f>CU17*$Q43</f>
        <v>0</v>
      </c>
      <c r="CV43" s="336"/>
      <c r="CW43" s="310">
        <f>CW17*$Q43</f>
        <v>0</v>
      </c>
      <c r="CX43" s="336"/>
      <c r="CY43" s="310">
        <f>CY17*$Q43</f>
        <v>0</v>
      </c>
      <c r="CZ43" s="336"/>
      <c r="DA43" s="310">
        <f>DA17*$Q43</f>
        <v>0</v>
      </c>
      <c r="DB43" s="311">
        <f t="shared" si="203"/>
        <v>0</v>
      </c>
      <c r="DC43" s="337"/>
      <c r="DD43" s="313">
        <f>DD17*$Q43</f>
        <v>0</v>
      </c>
      <c r="DE43" s="337"/>
      <c r="DF43" s="313">
        <f>DF17*$Q43</f>
        <v>0</v>
      </c>
      <c r="DG43" s="337"/>
      <c r="DH43" s="313">
        <f>DH17*$Q43</f>
        <v>0</v>
      </c>
      <c r="DI43" s="337"/>
      <c r="DJ43" s="313">
        <f>DJ17*$Q43</f>
        <v>0</v>
      </c>
      <c r="DK43" s="337"/>
      <c r="DL43" s="313">
        <f>DL17*$Q43</f>
        <v>0</v>
      </c>
      <c r="DM43" s="314">
        <f>SUM(DD43+DF43+DH43+DJ43+DL43)</f>
        <v>0</v>
      </c>
      <c r="DN43" s="338"/>
      <c r="DO43" s="316">
        <f>DO17*$Q43</f>
        <v>0</v>
      </c>
      <c r="DP43" s="338"/>
      <c r="DQ43" s="316">
        <f>DQ17*$Q43</f>
        <v>0</v>
      </c>
      <c r="DR43" s="338"/>
      <c r="DS43" s="316">
        <f>DS17*$Q43</f>
        <v>0</v>
      </c>
      <c r="DT43" s="338"/>
      <c r="DU43" s="316">
        <f>DU17*$Q43</f>
        <v>0</v>
      </c>
      <c r="DV43" s="338"/>
      <c r="DW43" s="316">
        <f>DW17*$Q43</f>
        <v>0</v>
      </c>
      <c r="DX43" s="326">
        <f t="shared" si="211"/>
        <v>0</v>
      </c>
      <c r="DY43" s="339">
        <f>T43+AE43+AP43+BA43+BL43+BW43+CH43+CS43+DD43+DO43</f>
        <v>0</v>
      </c>
      <c r="DZ43" s="339">
        <f>V43+AG43+AR43+BC43+BN43+BY43+CJ43+CU43+DF43+DQ43</f>
        <v>0</v>
      </c>
      <c r="EA43" s="339">
        <f>DS43+DH43+X43+AI43+AT43+BE43+BP43+CA43+CL43+CW43</f>
        <v>0</v>
      </c>
      <c r="EB43" s="339">
        <f>DU43+DJ43+CY43+CN43+CC43+BG43+BR43+AV43+Z43+AK43</f>
        <v>0</v>
      </c>
      <c r="EC43" s="339">
        <f>DW43+DL43+DA43+CP43+CE43+BT43+BI43+AX43+AB43+AM43</f>
        <v>0</v>
      </c>
      <c r="ED43" s="327">
        <f t="shared" si="204"/>
        <v>0</v>
      </c>
    </row>
    <row r="44" spans="1:134" s="51" customFormat="1" ht="15" customHeight="1">
      <c r="A44" s="78"/>
      <c r="B44" s="78"/>
      <c r="C44" s="115"/>
      <c r="D44" s="12"/>
      <c r="E44" s="712"/>
      <c r="F44" s="712"/>
      <c r="G44" s="712"/>
      <c r="H44" s="712"/>
      <c r="I44" s="712"/>
      <c r="J44" s="712"/>
      <c r="K44" s="712"/>
      <c r="L44" s="712"/>
      <c r="M44" s="712"/>
      <c r="N44" s="713"/>
      <c r="O44" s="645" t="s">
        <v>286</v>
      </c>
      <c r="P44" s="646"/>
      <c r="Q44" s="646"/>
      <c r="R44" s="647"/>
      <c r="S44" s="681">
        <f>SUM(T39:T43)</f>
        <v>0</v>
      </c>
      <c r="T44" s="682"/>
      <c r="U44" s="681">
        <f>SUM(V39:V43)</f>
        <v>0</v>
      </c>
      <c r="V44" s="682"/>
      <c r="W44" s="681">
        <f>SUM(X39:X43)</f>
        <v>0</v>
      </c>
      <c r="X44" s="682"/>
      <c r="Y44" s="681">
        <f>SUM(Z39:Z43)</f>
        <v>0</v>
      </c>
      <c r="Z44" s="682"/>
      <c r="AA44" s="681">
        <f>SUM(AB39:AB43)</f>
        <v>0</v>
      </c>
      <c r="AB44" s="682"/>
      <c r="AC44" s="149">
        <f>SUM(S44:AB44)</f>
        <v>0</v>
      </c>
      <c r="AD44" s="681">
        <f>SUM(AE39:AE43)</f>
        <v>0</v>
      </c>
      <c r="AE44" s="682"/>
      <c r="AF44" s="681">
        <f>SUM(AG39:AG43)</f>
        <v>0</v>
      </c>
      <c r="AG44" s="682"/>
      <c r="AH44" s="681">
        <f>SUM(AI39:AI43)</f>
        <v>0</v>
      </c>
      <c r="AI44" s="682"/>
      <c r="AJ44" s="681">
        <f>SUM(AK39:AK43)</f>
        <v>0</v>
      </c>
      <c r="AK44" s="682"/>
      <c r="AL44" s="681">
        <f>SUM(AM39:AM43)</f>
        <v>0</v>
      </c>
      <c r="AM44" s="682"/>
      <c r="AN44" s="149">
        <f>SUM(AD44:AM44)</f>
        <v>0</v>
      </c>
      <c r="AO44" s="681">
        <f>SUM(AP39:AP43)</f>
        <v>0</v>
      </c>
      <c r="AP44" s="682"/>
      <c r="AQ44" s="681">
        <f>SUM(AR39:AR43)</f>
        <v>0</v>
      </c>
      <c r="AR44" s="682"/>
      <c r="AS44" s="681">
        <f>SUM(AT39:AT43)</f>
        <v>0</v>
      </c>
      <c r="AT44" s="682"/>
      <c r="AU44" s="681">
        <f>SUM(AV39:AV43)</f>
        <v>0</v>
      </c>
      <c r="AV44" s="682"/>
      <c r="AW44" s="681">
        <f>SUM(AX39:AX43)</f>
        <v>0</v>
      </c>
      <c r="AX44" s="682"/>
      <c r="AY44" s="149">
        <f>SUM(AO44:AX44)</f>
        <v>0</v>
      </c>
      <c r="AZ44" s="681">
        <f>SUM(BA39:BA43)</f>
        <v>0</v>
      </c>
      <c r="BA44" s="682"/>
      <c r="BB44" s="681">
        <f>SUM(BC39:BC43)</f>
        <v>0</v>
      </c>
      <c r="BC44" s="682"/>
      <c r="BD44" s="681">
        <f>SUM(BE39:BE43)</f>
        <v>0</v>
      </c>
      <c r="BE44" s="682"/>
      <c r="BF44" s="681">
        <f>SUM(BG39:BG43)</f>
        <v>0</v>
      </c>
      <c r="BG44" s="682"/>
      <c r="BH44" s="681">
        <f>SUM(BI39:BI43)</f>
        <v>0</v>
      </c>
      <c r="BI44" s="682"/>
      <c r="BJ44" s="149">
        <f>SUM(AZ44:BI44)</f>
        <v>0</v>
      </c>
      <c r="BK44" s="681">
        <f>SUM(BL39:BL43)</f>
        <v>0</v>
      </c>
      <c r="BL44" s="682"/>
      <c r="BM44" s="681">
        <f>SUM(BN39:BN43)</f>
        <v>0</v>
      </c>
      <c r="BN44" s="682"/>
      <c r="BO44" s="681">
        <f>SUM(BP39:BP43)</f>
        <v>0</v>
      </c>
      <c r="BP44" s="682"/>
      <c r="BQ44" s="681">
        <f>SUM(BR39:BR43)</f>
        <v>0</v>
      </c>
      <c r="BR44" s="682"/>
      <c r="BS44" s="681">
        <f>SUM(BT39:BT43)</f>
        <v>0</v>
      </c>
      <c r="BT44" s="682"/>
      <c r="BU44" s="149">
        <f>SUM(BK44:BT44)</f>
        <v>0</v>
      </c>
      <c r="BV44" s="681">
        <f>SUM(BW39:BW43)</f>
        <v>0</v>
      </c>
      <c r="BW44" s="682"/>
      <c r="BX44" s="681">
        <f>SUM(BY39:BY43)</f>
        <v>0</v>
      </c>
      <c r="BY44" s="682"/>
      <c r="BZ44" s="681">
        <f>SUM(CA39:CA43)</f>
        <v>0</v>
      </c>
      <c r="CA44" s="682"/>
      <c r="CB44" s="681">
        <f>SUM(CC39:CC43)</f>
        <v>0</v>
      </c>
      <c r="CC44" s="682"/>
      <c r="CD44" s="681">
        <f>SUM(CE39:CE43)</f>
        <v>0</v>
      </c>
      <c r="CE44" s="682"/>
      <c r="CF44" s="149">
        <f>SUM(BV44:CE44)</f>
        <v>0</v>
      </c>
      <c r="CG44" s="681">
        <f>SUM(CH39:CH43)</f>
        <v>0</v>
      </c>
      <c r="CH44" s="682"/>
      <c r="CI44" s="681">
        <f>SUM(CJ39:CJ43)</f>
        <v>0</v>
      </c>
      <c r="CJ44" s="682"/>
      <c r="CK44" s="681">
        <f>SUM(CL39:CL43)</f>
        <v>0</v>
      </c>
      <c r="CL44" s="682"/>
      <c r="CM44" s="681">
        <f>SUM(CN39:CN43)</f>
        <v>0</v>
      </c>
      <c r="CN44" s="682"/>
      <c r="CO44" s="681">
        <f>SUM(CP39:CP43)</f>
        <v>0</v>
      </c>
      <c r="CP44" s="682"/>
      <c r="CQ44" s="149">
        <f>SUM(CG44:CP44)</f>
        <v>0</v>
      </c>
      <c r="CR44" s="681">
        <f>SUM(CS39:CS43)</f>
        <v>0</v>
      </c>
      <c r="CS44" s="682"/>
      <c r="CT44" s="681">
        <f>SUM(CU39:CU43)</f>
        <v>0</v>
      </c>
      <c r="CU44" s="682"/>
      <c r="CV44" s="681">
        <f>SUM(CW39:CW43)</f>
        <v>0</v>
      </c>
      <c r="CW44" s="682"/>
      <c r="CX44" s="681">
        <f>SUM(CY39:CY43)</f>
        <v>0</v>
      </c>
      <c r="CY44" s="682"/>
      <c r="CZ44" s="681">
        <f>SUM(DA39:DA43)</f>
        <v>0</v>
      </c>
      <c r="DA44" s="682"/>
      <c r="DB44" s="149">
        <f>SUM(CR44:DA44)</f>
        <v>0</v>
      </c>
      <c r="DC44" s="681">
        <f>SUM(DD39:DD43)</f>
        <v>0</v>
      </c>
      <c r="DD44" s="682"/>
      <c r="DE44" s="681">
        <f>SUM(DF39:DF43)</f>
        <v>0</v>
      </c>
      <c r="DF44" s="682"/>
      <c r="DG44" s="681">
        <f>SUM(DH39:DH43)</f>
        <v>0</v>
      </c>
      <c r="DH44" s="682"/>
      <c r="DI44" s="681">
        <f>SUM(DJ39:DJ43)</f>
        <v>0</v>
      </c>
      <c r="DJ44" s="682"/>
      <c r="DK44" s="681">
        <f>SUM(DL39:DL43)</f>
        <v>0</v>
      </c>
      <c r="DL44" s="682"/>
      <c r="DM44" s="149">
        <f>SUM(DC44:DL44)</f>
        <v>0</v>
      </c>
      <c r="DN44" s="681">
        <f>SUM(DO39:DO43)</f>
        <v>0</v>
      </c>
      <c r="DO44" s="682"/>
      <c r="DP44" s="681">
        <f>SUM(DQ39:DQ43)</f>
        <v>0</v>
      </c>
      <c r="DQ44" s="682"/>
      <c r="DR44" s="681">
        <f>SUM(DS39:DS43)</f>
        <v>0</v>
      </c>
      <c r="DS44" s="682"/>
      <c r="DT44" s="681">
        <f>SUM(DU39:DU43)</f>
        <v>0</v>
      </c>
      <c r="DU44" s="682"/>
      <c r="DV44" s="681">
        <f>SUM(DW39:DW43)</f>
        <v>0</v>
      </c>
      <c r="DW44" s="682"/>
      <c r="DX44" s="149">
        <f>SUM(DN44:DW44)</f>
        <v>0</v>
      </c>
      <c r="DY44" s="149">
        <f>SUM(DY39:DY43)</f>
        <v>0</v>
      </c>
      <c r="DZ44" s="149">
        <f>SUM(DZ39:DZ43)</f>
        <v>0</v>
      </c>
      <c r="EA44" s="149">
        <f>SUM(EA39:EA43)</f>
        <v>0</v>
      </c>
      <c r="EB44" s="149">
        <f>SUM(EB39:EB43)</f>
        <v>0</v>
      </c>
      <c r="EC44" s="149">
        <f>SUM(EC39:EC43)</f>
        <v>0</v>
      </c>
      <c r="ED44" s="340">
        <f t="shared" si="204"/>
        <v>0</v>
      </c>
    </row>
    <row r="45" spans="1:134" s="51" customFormat="1" ht="15" customHeight="1">
      <c r="A45" s="78"/>
      <c r="B45" s="78"/>
      <c r="C45" s="115" t="s">
        <v>46</v>
      </c>
      <c r="D45" s="70"/>
      <c r="E45" s="619"/>
      <c r="F45" s="619"/>
      <c r="G45" s="619"/>
      <c r="H45" s="619"/>
      <c r="I45" s="619"/>
      <c r="J45" s="619"/>
      <c r="K45" s="619"/>
      <c r="L45" s="619"/>
      <c r="M45" s="619"/>
      <c r="N45" s="619"/>
      <c r="O45" s="633"/>
      <c r="P45" s="146"/>
      <c r="Q45" s="150"/>
      <c r="R45" s="119"/>
      <c r="S45" s="151"/>
      <c r="T45" s="152"/>
      <c r="U45" s="151"/>
      <c r="V45" s="152"/>
      <c r="W45" s="151"/>
      <c r="X45" s="152"/>
      <c r="Y45" s="151"/>
      <c r="Z45" s="152"/>
      <c r="AA45" s="151"/>
      <c r="AB45" s="152"/>
      <c r="AC45" s="153"/>
      <c r="AD45" s="151"/>
      <c r="AE45" s="152"/>
      <c r="AF45" s="151"/>
      <c r="AG45" s="152"/>
      <c r="AH45" s="151"/>
      <c r="AI45" s="152"/>
      <c r="AJ45" s="151"/>
      <c r="AK45" s="152"/>
      <c r="AL45" s="151"/>
      <c r="AM45" s="152"/>
      <c r="AN45" s="153"/>
      <c r="AO45" s="151"/>
      <c r="AP45" s="152"/>
      <c r="AQ45" s="151"/>
      <c r="AR45" s="152"/>
      <c r="AS45" s="151"/>
      <c r="AT45" s="152"/>
      <c r="AU45" s="151"/>
      <c r="AV45" s="152"/>
      <c r="AW45" s="151"/>
      <c r="AX45" s="152"/>
      <c r="AY45" s="153"/>
      <c r="AZ45" s="151"/>
      <c r="BA45" s="152"/>
      <c r="BB45" s="151"/>
      <c r="BC45" s="152"/>
      <c r="BD45" s="151"/>
      <c r="BE45" s="152"/>
      <c r="BF45" s="151"/>
      <c r="BG45" s="152"/>
      <c r="BH45" s="151"/>
      <c r="BI45" s="152"/>
      <c r="BJ45" s="153"/>
      <c r="BK45" s="151"/>
      <c r="BL45" s="152"/>
      <c r="BM45" s="151"/>
      <c r="BN45" s="152"/>
      <c r="BO45" s="151"/>
      <c r="BP45" s="152"/>
      <c r="BQ45" s="151"/>
      <c r="BR45" s="152"/>
      <c r="BS45" s="151"/>
      <c r="BT45" s="152"/>
      <c r="BU45" s="153"/>
      <c r="BV45" s="151"/>
      <c r="BW45" s="152"/>
      <c r="BX45" s="151"/>
      <c r="BY45" s="152"/>
      <c r="BZ45" s="151"/>
      <c r="CA45" s="152"/>
      <c r="CB45" s="151"/>
      <c r="CC45" s="152"/>
      <c r="CD45" s="151"/>
      <c r="CE45" s="152"/>
      <c r="CF45" s="153"/>
      <c r="CG45" s="151"/>
      <c r="CH45" s="152"/>
      <c r="CI45" s="151"/>
      <c r="CJ45" s="152"/>
      <c r="CK45" s="151"/>
      <c r="CL45" s="152"/>
      <c r="CM45" s="151"/>
      <c r="CN45" s="152"/>
      <c r="CO45" s="151"/>
      <c r="CP45" s="152"/>
      <c r="CQ45" s="153"/>
      <c r="CR45" s="151"/>
      <c r="CS45" s="152"/>
      <c r="CT45" s="151"/>
      <c r="CU45" s="152"/>
      <c r="CV45" s="151"/>
      <c r="CW45" s="152"/>
      <c r="CX45" s="151"/>
      <c r="CY45" s="152"/>
      <c r="CZ45" s="151"/>
      <c r="DA45" s="152"/>
      <c r="DB45" s="153"/>
      <c r="DC45" s="151"/>
      <c r="DD45" s="152"/>
      <c r="DE45" s="151"/>
      <c r="DF45" s="152"/>
      <c r="DG45" s="151"/>
      <c r="DH45" s="152"/>
      <c r="DI45" s="151"/>
      <c r="DJ45" s="152"/>
      <c r="DK45" s="151"/>
      <c r="DL45" s="152"/>
      <c r="DM45" s="153"/>
      <c r="DN45" s="151"/>
      <c r="DO45" s="152"/>
      <c r="DP45" s="151"/>
      <c r="DQ45" s="152"/>
      <c r="DR45" s="151"/>
      <c r="DS45" s="152"/>
      <c r="DT45" s="151"/>
      <c r="DU45" s="152"/>
      <c r="DV45" s="151"/>
      <c r="DW45" s="152"/>
      <c r="DX45" s="153"/>
      <c r="DY45" s="341"/>
      <c r="DZ45" s="341"/>
      <c r="EA45" s="341"/>
      <c r="EB45" s="341"/>
      <c r="EC45" s="341"/>
      <c r="ED45" s="342"/>
    </row>
    <row r="46" spans="1:134" s="51" customFormat="1" ht="15" customHeight="1">
      <c r="A46" s="78"/>
      <c r="B46" s="78"/>
      <c r="C46" s="115"/>
      <c r="D46" s="74">
        <f t="shared" ref="D46:E52" si="212">D21</f>
        <v>0</v>
      </c>
      <c r="E46" s="632" t="str">
        <f t="shared" si="212"/>
        <v>Select E-Class</v>
      </c>
      <c r="F46" s="632"/>
      <c r="G46" s="632"/>
      <c r="H46" s="632"/>
      <c r="I46" s="632"/>
      <c r="J46" s="632"/>
      <c r="K46" s="632"/>
      <c r="L46" s="632"/>
      <c r="M46" s="632"/>
      <c r="N46" s="632"/>
      <c r="O46" s="632"/>
      <c r="P46" s="146"/>
      <c r="Q46" s="147">
        <f t="shared" ref="Q46:Q52" si="213">VLOOKUP(E46,Leave_Benefits,3,0)</f>
        <v>0</v>
      </c>
      <c r="R46" s="71"/>
      <c r="S46" s="148"/>
      <c r="T46" s="126">
        <f t="shared" ref="T46:T52" si="214">T21*$Q46</f>
        <v>0</v>
      </c>
      <c r="U46" s="148"/>
      <c r="V46" s="126">
        <f t="shared" ref="V46:V52" si="215">V21*$Q46</f>
        <v>0</v>
      </c>
      <c r="W46" s="148"/>
      <c r="X46" s="126">
        <f t="shared" ref="X46:X52" si="216">X21*$Q46</f>
        <v>0</v>
      </c>
      <c r="Y46" s="148"/>
      <c r="Z46" s="126">
        <f t="shared" ref="Z46:Z52" si="217">Z21*$Q46</f>
        <v>0</v>
      </c>
      <c r="AA46" s="148"/>
      <c r="AB46" s="126">
        <f t="shared" ref="AB46:AB52" si="218">AB21*$Q46</f>
        <v>0</v>
      </c>
      <c r="AC46" s="127">
        <f>SUM(T46+V46+X46+Z46+AB46)</f>
        <v>0</v>
      </c>
      <c r="AD46" s="330"/>
      <c r="AE46" s="292">
        <f t="shared" ref="AE46:AE52" si="219">AE21*$Q46</f>
        <v>0</v>
      </c>
      <c r="AF46" s="330"/>
      <c r="AG46" s="292">
        <f t="shared" ref="AG46:AG52" si="220">AG21*$Q46</f>
        <v>0</v>
      </c>
      <c r="AH46" s="330"/>
      <c r="AI46" s="292">
        <f t="shared" ref="AI46:AI52" si="221">AI21*$Q46</f>
        <v>0</v>
      </c>
      <c r="AJ46" s="330"/>
      <c r="AK46" s="292">
        <f t="shared" ref="AK46:AK52" si="222">AK21*$Q46</f>
        <v>0</v>
      </c>
      <c r="AL46" s="330"/>
      <c r="AM46" s="292">
        <f t="shared" ref="AM46:AM52" si="223">AM21*$Q46</f>
        <v>0</v>
      </c>
      <c r="AN46" s="293">
        <f>SUM(AE46+AG46+AI46+AK46+AM46)</f>
        <v>0</v>
      </c>
      <c r="AO46" s="331"/>
      <c r="AP46" s="295">
        <f t="shared" ref="AP46:AP52" si="224">AP21*$Q46</f>
        <v>0</v>
      </c>
      <c r="AQ46" s="331"/>
      <c r="AR46" s="295">
        <f t="shared" ref="AR46:AR52" si="225">AR21*$Q46</f>
        <v>0</v>
      </c>
      <c r="AS46" s="331"/>
      <c r="AT46" s="295">
        <f t="shared" ref="AT46:AT52" si="226">AT21*$Q46</f>
        <v>0</v>
      </c>
      <c r="AU46" s="331"/>
      <c r="AV46" s="295">
        <f t="shared" ref="AV46:AV52" si="227">AV21*$Q46</f>
        <v>0</v>
      </c>
      <c r="AW46" s="331"/>
      <c r="AX46" s="295">
        <f t="shared" ref="AX46:AX52" si="228">AX21*$Q46</f>
        <v>0</v>
      </c>
      <c r="AY46" s="296">
        <f>SUM(AP46+AR46+AT46+AV46+AX46)</f>
        <v>0</v>
      </c>
      <c r="AZ46" s="332"/>
      <c r="BA46" s="298">
        <f t="shared" ref="BA46:BA52" si="229">BA21*$Q46</f>
        <v>0</v>
      </c>
      <c r="BB46" s="332"/>
      <c r="BC46" s="298">
        <f t="shared" ref="BC46:BC52" si="230">BC21*$Q46</f>
        <v>0</v>
      </c>
      <c r="BD46" s="332"/>
      <c r="BE46" s="298">
        <f t="shared" ref="BE46:BE52" si="231">BE21*$Q46</f>
        <v>0</v>
      </c>
      <c r="BF46" s="332"/>
      <c r="BG46" s="298">
        <f t="shared" ref="BG46:BG52" si="232">BG21*$Q46</f>
        <v>0</v>
      </c>
      <c r="BH46" s="332"/>
      <c r="BI46" s="298">
        <f t="shared" ref="BI46:BI52" si="233">BI21*$Q46</f>
        <v>0</v>
      </c>
      <c r="BJ46" s="299">
        <f t="shared" ref="BJ46:BJ52" si="234">BA46+BC46+BE46+BG46+BI46</f>
        <v>0</v>
      </c>
      <c r="BK46" s="333"/>
      <c r="BL46" s="301">
        <f t="shared" ref="BL46:BL52" si="235">BL21*$Q46</f>
        <v>0</v>
      </c>
      <c r="BM46" s="333"/>
      <c r="BN46" s="301">
        <f t="shared" ref="BN46:BN52" si="236">BN21*$Q46</f>
        <v>0</v>
      </c>
      <c r="BO46" s="333"/>
      <c r="BP46" s="301">
        <f t="shared" ref="BP46:BP52" si="237">BP21*$Q46</f>
        <v>0</v>
      </c>
      <c r="BQ46" s="333"/>
      <c r="BR46" s="301">
        <f t="shared" ref="BR46:BR52" si="238">BR21*$Q46</f>
        <v>0</v>
      </c>
      <c r="BS46" s="333"/>
      <c r="BT46" s="301">
        <f t="shared" ref="BT46:BT52" si="239">BT21*$Q46</f>
        <v>0</v>
      </c>
      <c r="BU46" s="302">
        <f>SUM(BL46+BN46+BP46+BR46+BT46)</f>
        <v>0</v>
      </c>
      <c r="BV46" s="334"/>
      <c r="BW46" s="304">
        <f t="shared" ref="BW46:BW52" si="240">BW21*$Q46</f>
        <v>0</v>
      </c>
      <c r="BX46" s="334"/>
      <c r="BY46" s="304">
        <f t="shared" ref="BY46:BY52" si="241">BY21*$Q46</f>
        <v>0</v>
      </c>
      <c r="BZ46" s="334"/>
      <c r="CA46" s="304">
        <f t="shared" ref="CA46:CA52" si="242">CA21*$Q46</f>
        <v>0</v>
      </c>
      <c r="CB46" s="334"/>
      <c r="CC46" s="304">
        <f t="shared" ref="CC46:CC52" si="243">CC21*$Q46</f>
        <v>0</v>
      </c>
      <c r="CD46" s="334"/>
      <c r="CE46" s="304">
        <f t="shared" ref="CE46:CE52" si="244">CE21*$Q46</f>
        <v>0</v>
      </c>
      <c r="CF46" s="305">
        <f>SUM(BW46+BY46+CA46+CC46+CE46)</f>
        <v>0</v>
      </c>
      <c r="CG46" s="335"/>
      <c r="CH46" s="307">
        <f t="shared" ref="CH46:CH52" si="245">CH21*$Q46</f>
        <v>0</v>
      </c>
      <c r="CI46" s="335"/>
      <c r="CJ46" s="307">
        <f t="shared" ref="CJ46:CJ52" si="246">CJ21*$Q46</f>
        <v>0</v>
      </c>
      <c r="CK46" s="335"/>
      <c r="CL46" s="307">
        <f t="shared" ref="CL46:CL52" si="247">CL21*$Q46</f>
        <v>0</v>
      </c>
      <c r="CM46" s="335"/>
      <c r="CN46" s="307">
        <f t="shared" ref="CN46:CN52" si="248">CN21*$Q46</f>
        <v>0</v>
      </c>
      <c r="CO46" s="335"/>
      <c r="CP46" s="307">
        <f t="shared" ref="CP46:CP52" si="249">CP21*$Q46</f>
        <v>0</v>
      </c>
      <c r="CQ46" s="308">
        <f>SUM(CH46+CJ46+CL46+CN46+CP46)</f>
        <v>0</v>
      </c>
      <c r="CR46" s="336"/>
      <c r="CS46" s="310">
        <f t="shared" ref="CS46:CS52" si="250">CS21*$Q46</f>
        <v>0</v>
      </c>
      <c r="CT46" s="336"/>
      <c r="CU46" s="310">
        <f t="shared" ref="CU46:CU52" si="251">CU21*$Q46</f>
        <v>0</v>
      </c>
      <c r="CV46" s="336"/>
      <c r="CW46" s="310">
        <f t="shared" ref="CW46:CW52" si="252">CW21*$Q46</f>
        <v>0</v>
      </c>
      <c r="CX46" s="336"/>
      <c r="CY46" s="310">
        <f t="shared" ref="CY46:CY52" si="253">CY21*$Q46</f>
        <v>0</v>
      </c>
      <c r="CZ46" s="336"/>
      <c r="DA46" s="310">
        <f t="shared" ref="DA46:DA52" si="254">DA21*$Q46</f>
        <v>0</v>
      </c>
      <c r="DB46" s="311">
        <f>SUM(CS46+CU46+CW46+CY46+DA46)</f>
        <v>0</v>
      </c>
      <c r="DC46" s="337"/>
      <c r="DD46" s="313">
        <f t="shared" ref="DD46:DD52" si="255">DD21*$Q46</f>
        <v>0</v>
      </c>
      <c r="DE46" s="337"/>
      <c r="DF46" s="313">
        <f t="shared" ref="DF46:DF52" si="256">DF21*$Q46</f>
        <v>0</v>
      </c>
      <c r="DG46" s="337"/>
      <c r="DH46" s="313">
        <f t="shared" ref="DH46:DH52" si="257">DH21*$Q46</f>
        <v>0</v>
      </c>
      <c r="DI46" s="337"/>
      <c r="DJ46" s="313">
        <f t="shared" ref="DJ46:DJ52" si="258">DJ21*$Q46</f>
        <v>0</v>
      </c>
      <c r="DK46" s="337"/>
      <c r="DL46" s="313">
        <f t="shared" ref="DL46:DL52" si="259">DL21*$Q46</f>
        <v>0</v>
      </c>
      <c r="DM46" s="314">
        <f t="shared" ref="DM46:DM52" si="260">SUM(DD46+DF46+DH46+DJ46+DL46)</f>
        <v>0</v>
      </c>
      <c r="DN46" s="338"/>
      <c r="DO46" s="316">
        <f t="shared" ref="DO46:DO52" si="261">DO21*$Q46</f>
        <v>0</v>
      </c>
      <c r="DP46" s="338"/>
      <c r="DQ46" s="316">
        <f t="shared" ref="DQ46:DQ52" si="262">DQ21*$Q46</f>
        <v>0</v>
      </c>
      <c r="DR46" s="338"/>
      <c r="DS46" s="316">
        <f t="shared" ref="DS46:DS52" si="263">DS21*$Q46</f>
        <v>0</v>
      </c>
      <c r="DT46" s="338"/>
      <c r="DU46" s="316">
        <f t="shared" ref="DU46:DU52" si="264">DU21*$Q46</f>
        <v>0</v>
      </c>
      <c r="DV46" s="338"/>
      <c r="DW46" s="316">
        <f t="shared" ref="DW46:DW52" si="265">DW21*$Q46</f>
        <v>0</v>
      </c>
      <c r="DX46" s="326">
        <f>SUM(DO46+DQ46+DS46+DU46+DW46)</f>
        <v>0</v>
      </c>
      <c r="DY46" s="339">
        <f t="shared" ref="DY46:DY52" si="266">T46+AE46+AP46+BA46+BL46+BW46+CH46+CS46+DD46+DO46</f>
        <v>0</v>
      </c>
      <c r="DZ46" s="339">
        <f t="shared" ref="DZ46:DZ52" si="267">V46+AG46+AR46+BC46+BN46+BY46+CJ46+CU46+DF46+DQ46</f>
        <v>0</v>
      </c>
      <c r="EA46" s="339">
        <f t="shared" ref="EA46:EA52" si="268">DS46+DH46+X46+AI46+AT46+BE46+BP46+CA46+CL46+CW46</f>
        <v>0</v>
      </c>
      <c r="EB46" s="339">
        <f t="shared" ref="EB46:EB52" si="269">DU46+DJ46+CY46+CN46+CC46+BG46+BR46+AV46+Z46+AK46</f>
        <v>0</v>
      </c>
      <c r="EC46" s="339">
        <f t="shared" ref="EC46:EC52" si="270">DW46+DL46+DA46+CP46+CE46+BT46+BI46+AX46+AB46+AM46</f>
        <v>0</v>
      </c>
      <c r="ED46" s="327">
        <f t="shared" ref="ED46:ED52" si="271">SUM(DY46:EC46)</f>
        <v>0</v>
      </c>
    </row>
    <row r="47" spans="1:134" s="51" customFormat="1" ht="15" customHeight="1">
      <c r="A47" s="78"/>
      <c r="B47" s="78"/>
      <c r="C47" s="115"/>
      <c r="D47" s="74">
        <f t="shared" si="212"/>
        <v>0</v>
      </c>
      <c r="E47" s="627" t="str">
        <f t="shared" si="212"/>
        <v>Select E-Class</v>
      </c>
      <c r="F47" s="627"/>
      <c r="G47" s="627"/>
      <c r="H47" s="627"/>
      <c r="I47" s="627"/>
      <c r="J47" s="627"/>
      <c r="K47" s="627"/>
      <c r="L47" s="627"/>
      <c r="M47" s="627"/>
      <c r="N47" s="627"/>
      <c r="O47" s="632"/>
      <c r="P47" s="146"/>
      <c r="Q47" s="147">
        <f t="shared" si="213"/>
        <v>0</v>
      </c>
      <c r="R47" s="71"/>
      <c r="S47" s="148"/>
      <c r="T47" s="126">
        <f t="shared" si="214"/>
        <v>0</v>
      </c>
      <c r="U47" s="148"/>
      <c r="V47" s="126">
        <f t="shared" si="215"/>
        <v>0</v>
      </c>
      <c r="W47" s="148"/>
      <c r="X47" s="126">
        <f t="shared" si="216"/>
        <v>0</v>
      </c>
      <c r="Y47" s="148"/>
      <c r="Z47" s="126">
        <f t="shared" si="217"/>
        <v>0</v>
      </c>
      <c r="AA47" s="148"/>
      <c r="AB47" s="126">
        <f t="shared" si="218"/>
        <v>0</v>
      </c>
      <c r="AC47" s="127">
        <f t="shared" ref="AC47:AC52" si="272">SUM(T47+V47+X47+Z47+AB47)</f>
        <v>0</v>
      </c>
      <c r="AD47" s="330"/>
      <c r="AE47" s="292">
        <f t="shared" si="219"/>
        <v>0</v>
      </c>
      <c r="AF47" s="330"/>
      <c r="AG47" s="292">
        <f t="shared" si="220"/>
        <v>0</v>
      </c>
      <c r="AH47" s="330"/>
      <c r="AI47" s="292">
        <f t="shared" si="221"/>
        <v>0</v>
      </c>
      <c r="AJ47" s="330"/>
      <c r="AK47" s="292">
        <f t="shared" si="222"/>
        <v>0</v>
      </c>
      <c r="AL47" s="330"/>
      <c r="AM47" s="292">
        <f t="shared" si="223"/>
        <v>0</v>
      </c>
      <c r="AN47" s="293">
        <f t="shared" ref="AN47:AN52" si="273">SUM(AE47+AG47+AI47+AK47+AM47)</f>
        <v>0</v>
      </c>
      <c r="AO47" s="331"/>
      <c r="AP47" s="295">
        <f t="shared" si="224"/>
        <v>0</v>
      </c>
      <c r="AQ47" s="331"/>
      <c r="AR47" s="295">
        <f t="shared" si="225"/>
        <v>0</v>
      </c>
      <c r="AS47" s="331"/>
      <c r="AT47" s="295">
        <f t="shared" si="226"/>
        <v>0</v>
      </c>
      <c r="AU47" s="331"/>
      <c r="AV47" s="295">
        <f t="shared" si="227"/>
        <v>0</v>
      </c>
      <c r="AW47" s="331"/>
      <c r="AX47" s="295">
        <f t="shared" si="228"/>
        <v>0</v>
      </c>
      <c r="AY47" s="296">
        <f t="shared" ref="AY47:AY52" si="274">SUM(AP47+AR47+AT47+AV47+AX47)</f>
        <v>0</v>
      </c>
      <c r="AZ47" s="332"/>
      <c r="BA47" s="298">
        <f t="shared" si="229"/>
        <v>0</v>
      </c>
      <c r="BB47" s="332"/>
      <c r="BC47" s="298">
        <f t="shared" si="230"/>
        <v>0</v>
      </c>
      <c r="BD47" s="332"/>
      <c r="BE47" s="298">
        <f t="shared" si="231"/>
        <v>0</v>
      </c>
      <c r="BF47" s="332"/>
      <c r="BG47" s="298">
        <f t="shared" si="232"/>
        <v>0</v>
      </c>
      <c r="BH47" s="332"/>
      <c r="BI47" s="298">
        <f t="shared" si="233"/>
        <v>0</v>
      </c>
      <c r="BJ47" s="299">
        <f t="shared" si="234"/>
        <v>0</v>
      </c>
      <c r="BK47" s="333"/>
      <c r="BL47" s="301">
        <f t="shared" si="235"/>
        <v>0</v>
      </c>
      <c r="BM47" s="333"/>
      <c r="BN47" s="301">
        <f t="shared" si="236"/>
        <v>0</v>
      </c>
      <c r="BO47" s="333"/>
      <c r="BP47" s="301">
        <f t="shared" si="237"/>
        <v>0</v>
      </c>
      <c r="BQ47" s="333"/>
      <c r="BR47" s="301">
        <f t="shared" si="238"/>
        <v>0</v>
      </c>
      <c r="BS47" s="333"/>
      <c r="BT47" s="301">
        <f t="shared" si="239"/>
        <v>0</v>
      </c>
      <c r="BU47" s="302">
        <f t="shared" ref="BU47:BU52" si="275">SUM(BL47+BN47+BP47+BR47+BT47)</f>
        <v>0</v>
      </c>
      <c r="BV47" s="334"/>
      <c r="BW47" s="304">
        <f t="shared" si="240"/>
        <v>0</v>
      </c>
      <c r="BX47" s="334"/>
      <c r="BY47" s="304">
        <f t="shared" si="241"/>
        <v>0</v>
      </c>
      <c r="BZ47" s="334"/>
      <c r="CA47" s="304">
        <f t="shared" si="242"/>
        <v>0</v>
      </c>
      <c r="CB47" s="334"/>
      <c r="CC47" s="304">
        <f t="shared" si="243"/>
        <v>0</v>
      </c>
      <c r="CD47" s="334"/>
      <c r="CE47" s="304">
        <f t="shared" si="244"/>
        <v>0</v>
      </c>
      <c r="CF47" s="305">
        <f t="shared" ref="CF47:CF52" si="276">SUM(BW47+BY47+CA47+CC47+CE47)</f>
        <v>0</v>
      </c>
      <c r="CG47" s="335"/>
      <c r="CH47" s="307">
        <f t="shared" si="245"/>
        <v>0</v>
      </c>
      <c r="CI47" s="335"/>
      <c r="CJ47" s="307">
        <f t="shared" si="246"/>
        <v>0</v>
      </c>
      <c r="CK47" s="335"/>
      <c r="CL47" s="307">
        <f t="shared" si="247"/>
        <v>0</v>
      </c>
      <c r="CM47" s="335"/>
      <c r="CN47" s="307">
        <f t="shared" si="248"/>
        <v>0</v>
      </c>
      <c r="CO47" s="335"/>
      <c r="CP47" s="307">
        <f t="shared" si="249"/>
        <v>0</v>
      </c>
      <c r="CQ47" s="308">
        <f t="shared" ref="CQ47:CQ59" si="277">SUM(CH47+CJ47+CL47+CN47+CP47)</f>
        <v>0</v>
      </c>
      <c r="CR47" s="336"/>
      <c r="CS47" s="310">
        <f t="shared" si="250"/>
        <v>0</v>
      </c>
      <c r="CT47" s="336"/>
      <c r="CU47" s="310">
        <f t="shared" si="251"/>
        <v>0</v>
      </c>
      <c r="CV47" s="336"/>
      <c r="CW47" s="310">
        <f t="shared" si="252"/>
        <v>0</v>
      </c>
      <c r="CX47" s="336"/>
      <c r="CY47" s="310">
        <f t="shared" si="253"/>
        <v>0</v>
      </c>
      <c r="CZ47" s="336"/>
      <c r="DA47" s="310">
        <f t="shared" si="254"/>
        <v>0</v>
      </c>
      <c r="DB47" s="311">
        <f t="shared" ref="DB47:DB52" si="278">SUM(CS47+CU47+CW47+CY47+DA47)</f>
        <v>0</v>
      </c>
      <c r="DC47" s="337"/>
      <c r="DD47" s="313">
        <f t="shared" si="255"/>
        <v>0</v>
      </c>
      <c r="DE47" s="337"/>
      <c r="DF47" s="313">
        <f t="shared" si="256"/>
        <v>0</v>
      </c>
      <c r="DG47" s="337"/>
      <c r="DH47" s="313">
        <f t="shared" si="257"/>
        <v>0</v>
      </c>
      <c r="DI47" s="337"/>
      <c r="DJ47" s="313">
        <f t="shared" si="258"/>
        <v>0</v>
      </c>
      <c r="DK47" s="337"/>
      <c r="DL47" s="313">
        <f t="shared" si="259"/>
        <v>0</v>
      </c>
      <c r="DM47" s="314">
        <f t="shared" si="260"/>
        <v>0</v>
      </c>
      <c r="DN47" s="338"/>
      <c r="DO47" s="316">
        <f t="shared" si="261"/>
        <v>0</v>
      </c>
      <c r="DP47" s="338"/>
      <c r="DQ47" s="316">
        <f t="shared" si="262"/>
        <v>0</v>
      </c>
      <c r="DR47" s="338"/>
      <c r="DS47" s="316">
        <f t="shared" si="263"/>
        <v>0</v>
      </c>
      <c r="DT47" s="338"/>
      <c r="DU47" s="316">
        <f t="shared" si="264"/>
        <v>0</v>
      </c>
      <c r="DV47" s="338"/>
      <c r="DW47" s="316">
        <f t="shared" si="265"/>
        <v>0</v>
      </c>
      <c r="DX47" s="326">
        <f t="shared" ref="DX47:DX52" si="279">SUM(DO47+DQ47+DS47+DU47+DW47)</f>
        <v>0</v>
      </c>
      <c r="DY47" s="339">
        <f t="shared" si="266"/>
        <v>0</v>
      </c>
      <c r="DZ47" s="339">
        <f t="shared" si="267"/>
        <v>0</v>
      </c>
      <c r="EA47" s="339">
        <f t="shared" si="268"/>
        <v>0</v>
      </c>
      <c r="EB47" s="339">
        <f t="shared" si="269"/>
        <v>0</v>
      </c>
      <c r="EC47" s="339">
        <f t="shared" si="270"/>
        <v>0</v>
      </c>
      <c r="ED47" s="327">
        <f t="shared" si="271"/>
        <v>0</v>
      </c>
    </row>
    <row r="48" spans="1:134" s="51" customFormat="1" ht="15" customHeight="1">
      <c r="A48" s="78"/>
      <c r="B48" s="78"/>
      <c r="C48" s="115"/>
      <c r="D48" s="74">
        <f t="shared" si="212"/>
        <v>0</v>
      </c>
      <c r="E48" s="627" t="str">
        <f t="shared" si="212"/>
        <v>Select E-Class</v>
      </c>
      <c r="F48" s="632"/>
      <c r="G48" s="632"/>
      <c r="H48" s="632"/>
      <c r="I48" s="632"/>
      <c r="J48" s="632"/>
      <c r="K48" s="632"/>
      <c r="L48" s="632"/>
      <c r="M48" s="632"/>
      <c r="N48" s="632"/>
      <c r="O48" s="632"/>
      <c r="P48" s="146"/>
      <c r="Q48" s="147">
        <f t="shared" si="213"/>
        <v>0</v>
      </c>
      <c r="R48" s="71"/>
      <c r="S48" s="148"/>
      <c r="T48" s="126">
        <f t="shared" si="214"/>
        <v>0</v>
      </c>
      <c r="U48" s="148"/>
      <c r="V48" s="126">
        <f t="shared" si="215"/>
        <v>0</v>
      </c>
      <c r="W48" s="148"/>
      <c r="X48" s="126">
        <f t="shared" si="216"/>
        <v>0</v>
      </c>
      <c r="Y48" s="148"/>
      <c r="Z48" s="126">
        <f t="shared" si="217"/>
        <v>0</v>
      </c>
      <c r="AA48" s="148"/>
      <c r="AB48" s="126">
        <f t="shared" si="218"/>
        <v>0</v>
      </c>
      <c r="AC48" s="127">
        <f t="shared" si="272"/>
        <v>0</v>
      </c>
      <c r="AD48" s="330"/>
      <c r="AE48" s="292">
        <f t="shared" si="219"/>
        <v>0</v>
      </c>
      <c r="AF48" s="330"/>
      <c r="AG48" s="292">
        <f t="shared" si="220"/>
        <v>0</v>
      </c>
      <c r="AH48" s="330"/>
      <c r="AI48" s="292">
        <f t="shared" si="221"/>
        <v>0</v>
      </c>
      <c r="AJ48" s="330"/>
      <c r="AK48" s="292">
        <f t="shared" si="222"/>
        <v>0</v>
      </c>
      <c r="AL48" s="330"/>
      <c r="AM48" s="292">
        <f t="shared" si="223"/>
        <v>0</v>
      </c>
      <c r="AN48" s="293">
        <f t="shared" si="273"/>
        <v>0</v>
      </c>
      <c r="AO48" s="331"/>
      <c r="AP48" s="295">
        <f t="shared" si="224"/>
        <v>0</v>
      </c>
      <c r="AQ48" s="331"/>
      <c r="AR48" s="295">
        <f t="shared" si="225"/>
        <v>0</v>
      </c>
      <c r="AS48" s="331"/>
      <c r="AT48" s="295">
        <f t="shared" si="226"/>
        <v>0</v>
      </c>
      <c r="AU48" s="331"/>
      <c r="AV48" s="295">
        <f t="shared" si="227"/>
        <v>0</v>
      </c>
      <c r="AW48" s="331"/>
      <c r="AX48" s="295">
        <f t="shared" si="228"/>
        <v>0</v>
      </c>
      <c r="AY48" s="296">
        <f t="shared" si="274"/>
        <v>0</v>
      </c>
      <c r="AZ48" s="332"/>
      <c r="BA48" s="298">
        <f t="shared" si="229"/>
        <v>0</v>
      </c>
      <c r="BB48" s="332"/>
      <c r="BC48" s="298">
        <f t="shared" si="230"/>
        <v>0</v>
      </c>
      <c r="BD48" s="332"/>
      <c r="BE48" s="298">
        <f t="shared" si="231"/>
        <v>0</v>
      </c>
      <c r="BF48" s="332"/>
      <c r="BG48" s="298">
        <f t="shared" si="232"/>
        <v>0</v>
      </c>
      <c r="BH48" s="332"/>
      <c r="BI48" s="298">
        <f t="shared" si="233"/>
        <v>0</v>
      </c>
      <c r="BJ48" s="299">
        <f t="shared" si="234"/>
        <v>0</v>
      </c>
      <c r="BK48" s="333"/>
      <c r="BL48" s="301">
        <f t="shared" si="235"/>
        <v>0</v>
      </c>
      <c r="BM48" s="333"/>
      <c r="BN48" s="301">
        <f t="shared" si="236"/>
        <v>0</v>
      </c>
      <c r="BO48" s="333"/>
      <c r="BP48" s="301">
        <f t="shared" si="237"/>
        <v>0</v>
      </c>
      <c r="BQ48" s="333"/>
      <c r="BR48" s="301">
        <f t="shared" si="238"/>
        <v>0</v>
      </c>
      <c r="BS48" s="333"/>
      <c r="BT48" s="301">
        <f t="shared" si="239"/>
        <v>0</v>
      </c>
      <c r="BU48" s="302">
        <f t="shared" si="275"/>
        <v>0</v>
      </c>
      <c r="BV48" s="334"/>
      <c r="BW48" s="304">
        <f t="shared" si="240"/>
        <v>0</v>
      </c>
      <c r="BX48" s="334"/>
      <c r="BY48" s="304">
        <f t="shared" si="241"/>
        <v>0</v>
      </c>
      <c r="BZ48" s="334"/>
      <c r="CA48" s="304">
        <f t="shared" si="242"/>
        <v>0</v>
      </c>
      <c r="CB48" s="334"/>
      <c r="CC48" s="304">
        <f t="shared" si="243"/>
        <v>0</v>
      </c>
      <c r="CD48" s="334"/>
      <c r="CE48" s="304">
        <f t="shared" si="244"/>
        <v>0</v>
      </c>
      <c r="CF48" s="305">
        <f t="shared" si="276"/>
        <v>0</v>
      </c>
      <c r="CG48" s="335"/>
      <c r="CH48" s="307">
        <f t="shared" si="245"/>
        <v>0</v>
      </c>
      <c r="CI48" s="335"/>
      <c r="CJ48" s="307">
        <f t="shared" si="246"/>
        <v>0</v>
      </c>
      <c r="CK48" s="335"/>
      <c r="CL48" s="307">
        <f t="shared" si="247"/>
        <v>0</v>
      </c>
      <c r="CM48" s="335"/>
      <c r="CN48" s="307">
        <f t="shared" si="248"/>
        <v>0</v>
      </c>
      <c r="CO48" s="335"/>
      <c r="CP48" s="307">
        <f t="shared" si="249"/>
        <v>0</v>
      </c>
      <c r="CQ48" s="308">
        <f t="shared" si="277"/>
        <v>0</v>
      </c>
      <c r="CR48" s="336"/>
      <c r="CS48" s="310">
        <f t="shared" si="250"/>
        <v>0</v>
      </c>
      <c r="CT48" s="336"/>
      <c r="CU48" s="310">
        <f t="shared" si="251"/>
        <v>0</v>
      </c>
      <c r="CV48" s="336"/>
      <c r="CW48" s="310">
        <f t="shared" si="252"/>
        <v>0</v>
      </c>
      <c r="CX48" s="336"/>
      <c r="CY48" s="310">
        <f t="shared" si="253"/>
        <v>0</v>
      </c>
      <c r="CZ48" s="336"/>
      <c r="DA48" s="310">
        <f t="shared" si="254"/>
        <v>0</v>
      </c>
      <c r="DB48" s="311">
        <f t="shared" si="278"/>
        <v>0</v>
      </c>
      <c r="DC48" s="337"/>
      <c r="DD48" s="313">
        <f t="shared" si="255"/>
        <v>0</v>
      </c>
      <c r="DE48" s="337"/>
      <c r="DF48" s="313">
        <f t="shared" si="256"/>
        <v>0</v>
      </c>
      <c r="DG48" s="337"/>
      <c r="DH48" s="313">
        <f t="shared" si="257"/>
        <v>0</v>
      </c>
      <c r="DI48" s="337"/>
      <c r="DJ48" s="313">
        <f t="shared" si="258"/>
        <v>0</v>
      </c>
      <c r="DK48" s="337"/>
      <c r="DL48" s="313">
        <f t="shared" si="259"/>
        <v>0</v>
      </c>
      <c r="DM48" s="314">
        <f t="shared" si="260"/>
        <v>0</v>
      </c>
      <c r="DN48" s="338"/>
      <c r="DO48" s="316">
        <f t="shared" si="261"/>
        <v>0</v>
      </c>
      <c r="DP48" s="338"/>
      <c r="DQ48" s="316">
        <f t="shared" si="262"/>
        <v>0</v>
      </c>
      <c r="DR48" s="338"/>
      <c r="DS48" s="316">
        <f t="shared" si="263"/>
        <v>0</v>
      </c>
      <c r="DT48" s="338"/>
      <c r="DU48" s="316">
        <f t="shared" si="264"/>
        <v>0</v>
      </c>
      <c r="DV48" s="338"/>
      <c r="DW48" s="316">
        <f t="shared" si="265"/>
        <v>0</v>
      </c>
      <c r="DX48" s="326">
        <f t="shared" si="279"/>
        <v>0</v>
      </c>
      <c r="DY48" s="339">
        <f t="shared" si="266"/>
        <v>0</v>
      </c>
      <c r="DZ48" s="339">
        <f t="shared" si="267"/>
        <v>0</v>
      </c>
      <c r="EA48" s="339">
        <f t="shared" si="268"/>
        <v>0</v>
      </c>
      <c r="EB48" s="339">
        <f t="shared" si="269"/>
        <v>0</v>
      </c>
      <c r="EC48" s="339">
        <f t="shared" si="270"/>
        <v>0</v>
      </c>
      <c r="ED48" s="327">
        <f t="shared" si="271"/>
        <v>0</v>
      </c>
    </row>
    <row r="49" spans="1:134" s="51" customFormat="1" ht="15" customHeight="1">
      <c r="A49" s="78"/>
      <c r="B49" s="78"/>
      <c r="C49" s="115"/>
      <c r="D49" s="74">
        <f t="shared" si="212"/>
        <v>0</v>
      </c>
      <c r="E49" s="627" t="str">
        <f t="shared" si="212"/>
        <v>Select E-Class</v>
      </c>
      <c r="F49" s="632"/>
      <c r="G49" s="632"/>
      <c r="H49" s="632"/>
      <c r="I49" s="632"/>
      <c r="J49" s="632"/>
      <c r="K49" s="632"/>
      <c r="L49" s="632"/>
      <c r="M49" s="632"/>
      <c r="N49" s="632"/>
      <c r="O49" s="632"/>
      <c r="P49" s="146"/>
      <c r="Q49" s="147">
        <f t="shared" si="213"/>
        <v>0</v>
      </c>
      <c r="R49" s="71"/>
      <c r="S49" s="148"/>
      <c r="T49" s="126">
        <f t="shared" si="214"/>
        <v>0</v>
      </c>
      <c r="U49" s="148"/>
      <c r="V49" s="126">
        <f t="shared" si="215"/>
        <v>0</v>
      </c>
      <c r="W49" s="154"/>
      <c r="X49" s="126">
        <f t="shared" si="216"/>
        <v>0</v>
      </c>
      <c r="Y49" s="148"/>
      <c r="Z49" s="126">
        <f t="shared" si="217"/>
        <v>0</v>
      </c>
      <c r="AA49" s="148"/>
      <c r="AB49" s="126">
        <f t="shared" si="218"/>
        <v>0</v>
      </c>
      <c r="AC49" s="127">
        <f t="shared" si="272"/>
        <v>0</v>
      </c>
      <c r="AD49" s="330"/>
      <c r="AE49" s="292">
        <f t="shared" si="219"/>
        <v>0</v>
      </c>
      <c r="AF49" s="330"/>
      <c r="AG49" s="292">
        <f t="shared" si="220"/>
        <v>0</v>
      </c>
      <c r="AH49" s="343"/>
      <c r="AI49" s="292">
        <f t="shared" si="221"/>
        <v>0</v>
      </c>
      <c r="AJ49" s="330"/>
      <c r="AK49" s="292">
        <f t="shared" si="222"/>
        <v>0</v>
      </c>
      <c r="AL49" s="330"/>
      <c r="AM49" s="292">
        <f t="shared" si="223"/>
        <v>0</v>
      </c>
      <c r="AN49" s="293">
        <f t="shared" si="273"/>
        <v>0</v>
      </c>
      <c r="AO49" s="331"/>
      <c r="AP49" s="295">
        <f t="shared" si="224"/>
        <v>0</v>
      </c>
      <c r="AQ49" s="331"/>
      <c r="AR49" s="295">
        <f t="shared" si="225"/>
        <v>0</v>
      </c>
      <c r="AS49" s="344"/>
      <c r="AT49" s="295">
        <f t="shared" si="226"/>
        <v>0</v>
      </c>
      <c r="AU49" s="331"/>
      <c r="AV49" s="295">
        <f t="shared" si="227"/>
        <v>0</v>
      </c>
      <c r="AW49" s="331"/>
      <c r="AX49" s="295">
        <f t="shared" si="228"/>
        <v>0</v>
      </c>
      <c r="AY49" s="296">
        <f t="shared" si="274"/>
        <v>0</v>
      </c>
      <c r="AZ49" s="332"/>
      <c r="BA49" s="298">
        <f t="shared" si="229"/>
        <v>0</v>
      </c>
      <c r="BB49" s="332"/>
      <c r="BC49" s="298">
        <f t="shared" si="230"/>
        <v>0</v>
      </c>
      <c r="BD49" s="345"/>
      <c r="BE49" s="298">
        <f t="shared" si="231"/>
        <v>0</v>
      </c>
      <c r="BF49" s="332"/>
      <c r="BG49" s="298">
        <f t="shared" si="232"/>
        <v>0</v>
      </c>
      <c r="BH49" s="332"/>
      <c r="BI49" s="298">
        <f t="shared" si="233"/>
        <v>0</v>
      </c>
      <c r="BJ49" s="299">
        <f t="shared" si="234"/>
        <v>0</v>
      </c>
      <c r="BK49" s="333"/>
      <c r="BL49" s="301">
        <f t="shared" si="235"/>
        <v>0</v>
      </c>
      <c r="BM49" s="333"/>
      <c r="BN49" s="301">
        <f t="shared" si="236"/>
        <v>0</v>
      </c>
      <c r="BO49" s="346"/>
      <c r="BP49" s="301">
        <f t="shared" si="237"/>
        <v>0</v>
      </c>
      <c r="BQ49" s="333"/>
      <c r="BR49" s="301">
        <f t="shared" si="238"/>
        <v>0</v>
      </c>
      <c r="BS49" s="333"/>
      <c r="BT49" s="301">
        <f t="shared" si="239"/>
        <v>0</v>
      </c>
      <c r="BU49" s="302">
        <f t="shared" si="275"/>
        <v>0</v>
      </c>
      <c r="BV49" s="334"/>
      <c r="BW49" s="304">
        <f t="shared" si="240"/>
        <v>0</v>
      </c>
      <c r="BX49" s="334"/>
      <c r="BY49" s="304">
        <f t="shared" si="241"/>
        <v>0</v>
      </c>
      <c r="BZ49" s="347"/>
      <c r="CA49" s="304">
        <f t="shared" si="242"/>
        <v>0</v>
      </c>
      <c r="CB49" s="334"/>
      <c r="CC49" s="304">
        <f t="shared" si="243"/>
        <v>0</v>
      </c>
      <c r="CD49" s="334"/>
      <c r="CE49" s="304">
        <f t="shared" si="244"/>
        <v>0</v>
      </c>
      <c r="CF49" s="305">
        <f t="shared" si="276"/>
        <v>0</v>
      </c>
      <c r="CG49" s="335"/>
      <c r="CH49" s="307">
        <f t="shared" si="245"/>
        <v>0</v>
      </c>
      <c r="CI49" s="335"/>
      <c r="CJ49" s="307">
        <f t="shared" si="246"/>
        <v>0</v>
      </c>
      <c r="CK49" s="348"/>
      <c r="CL49" s="307">
        <f t="shared" si="247"/>
        <v>0</v>
      </c>
      <c r="CM49" s="335"/>
      <c r="CN49" s="307">
        <f t="shared" si="248"/>
        <v>0</v>
      </c>
      <c r="CO49" s="335"/>
      <c r="CP49" s="307">
        <f t="shared" si="249"/>
        <v>0</v>
      </c>
      <c r="CQ49" s="308">
        <f t="shared" si="277"/>
        <v>0</v>
      </c>
      <c r="CR49" s="336"/>
      <c r="CS49" s="310">
        <f t="shared" si="250"/>
        <v>0</v>
      </c>
      <c r="CT49" s="336"/>
      <c r="CU49" s="310">
        <f t="shared" si="251"/>
        <v>0</v>
      </c>
      <c r="CV49" s="349"/>
      <c r="CW49" s="310">
        <f t="shared" si="252"/>
        <v>0</v>
      </c>
      <c r="CX49" s="336"/>
      <c r="CY49" s="310">
        <f t="shared" si="253"/>
        <v>0</v>
      </c>
      <c r="CZ49" s="336"/>
      <c r="DA49" s="310">
        <f t="shared" si="254"/>
        <v>0</v>
      </c>
      <c r="DB49" s="311">
        <f t="shared" si="278"/>
        <v>0</v>
      </c>
      <c r="DC49" s="337"/>
      <c r="DD49" s="313">
        <f t="shared" si="255"/>
        <v>0</v>
      </c>
      <c r="DE49" s="337"/>
      <c r="DF49" s="313">
        <f t="shared" si="256"/>
        <v>0</v>
      </c>
      <c r="DG49" s="350"/>
      <c r="DH49" s="313">
        <f t="shared" si="257"/>
        <v>0</v>
      </c>
      <c r="DI49" s="337"/>
      <c r="DJ49" s="313">
        <f t="shared" si="258"/>
        <v>0</v>
      </c>
      <c r="DK49" s="337"/>
      <c r="DL49" s="313">
        <f t="shared" si="259"/>
        <v>0</v>
      </c>
      <c r="DM49" s="314">
        <f t="shared" si="260"/>
        <v>0</v>
      </c>
      <c r="DN49" s="338"/>
      <c r="DO49" s="316">
        <f t="shared" si="261"/>
        <v>0</v>
      </c>
      <c r="DP49" s="338"/>
      <c r="DQ49" s="316">
        <f t="shared" si="262"/>
        <v>0</v>
      </c>
      <c r="DR49" s="351"/>
      <c r="DS49" s="316">
        <f t="shared" si="263"/>
        <v>0</v>
      </c>
      <c r="DT49" s="338"/>
      <c r="DU49" s="316">
        <f t="shared" si="264"/>
        <v>0</v>
      </c>
      <c r="DV49" s="338"/>
      <c r="DW49" s="316">
        <f t="shared" si="265"/>
        <v>0</v>
      </c>
      <c r="DX49" s="326">
        <f t="shared" si="279"/>
        <v>0</v>
      </c>
      <c r="DY49" s="339">
        <f t="shared" si="266"/>
        <v>0</v>
      </c>
      <c r="DZ49" s="339">
        <f t="shared" si="267"/>
        <v>0</v>
      </c>
      <c r="EA49" s="339">
        <f t="shared" si="268"/>
        <v>0</v>
      </c>
      <c r="EB49" s="339">
        <f t="shared" si="269"/>
        <v>0</v>
      </c>
      <c r="EC49" s="339">
        <f t="shared" si="270"/>
        <v>0</v>
      </c>
      <c r="ED49" s="327">
        <f t="shared" si="271"/>
        <v>0</v>
      </c>
    </row>
    <row r="50" spans="1:134" s="51" customFormat="1" ht="15" customHeight="1">
      <c r="A50" s="78"/>
      <c r="B50" s="78"/>
      <c r="C50" s="115"/>
      <c r="D50" s="74">
        <f t="shared" si="212"/>
        <v>0</v>
      </c>
      <c r="E50" s="627" t="str">
        <f t="shared" si="212"/>
        <v>Select E-Class</v>
      </c>
      <c r="F50" s="632"/>
      <c r="G50" s="632"/>
      <c r="H50" s="632"/>
      <c r="I50" s="632"/>
      <c r="J50" s="632"/>
      <c r="K50" s="632"/>
      <c r="L50" s="632"/>
      <c r="M50" s="632"/>
      <c r="N50" s="632"/>
      <c r="O50" s="632"/>
      <c r="P50" s="146"/>
      <c r="Q50" s="147">
        <f t="shared" si="213"/>
        <v>0</v>
      </c>
      <c r="R50" s="71"/>
      <c r="S50" s="148"/>
      <c r="T50" s="126">
        <f t="shared" si="214"/>
        <v>0</v>
      </c>
      <c r="U50" s="148"/>
      <c r="V50" s="126">
        <f t="shared" si="215"/>
        <v>0</v>
      </c>
      <c r="W50" s="148"/>
      <c r="X50" s="126">
        <f t="shared" si="216"/>
        <v>0</v>
      </c>
      <c r="Y50" s="148"/>
      <c r="Z50" s="126">
        <f t="shared" si="217"/>
        <v>0</v>
      </c>
      <c r="AA50" s="148"/>
      <c r="AB50" s="126">
        <f t="shared" si="218"/>
        <v>0</v>
      </c>
      <c r="AC50" s="127">
        <f t="shared" si="272"/>
        <v>0</v>
      </c>
      <c r="AD50" s="330"/>
      <c r="AE50" s="292">
        <f t="shared" si="219"/>
        <v>0</v>
      </c>
      <c r="AF50" s="330"/>
      <c r="AG50" s="292">
        <f t="shared" si="220"/>
        <v>0</v>
      </c>
      <c r="AH50" s="330"/>
      <c r="AI50" s="292">
        <f t="shared" si="221"/>
        <v>0</v>
      </c>
      <c r="AJ50" s="330"/>
      <c r="AK50" s="292">
        <f t="shared" si="222"/>
        <v>0</v>
      </c>
      <c r="AL50" s="330"/>
      <c r="AM50" s="292">
        <f t="shared" si="223"/>
        <v>0</v>
      </c>
      <c r="AN50" s="293">
        <f t="shared" si="273"/>
        <v>0</v>
      </c>
      <c r="AO50" s="331"/>
      <c r="AP50" s="295">
        <f t="shared" si="224"/>
        <v>0</v>
      </c>
      <c r="AQ50" s="331"/>
      <c r="AR50" s="295">
        <f t="shared" si="225"/>
        <v>0</v>
      </c>
      <c r="AS50" s="331"/>
      <c r="AT50" s="295">
        <f t="shared" si="226"/>
        <v>0</v>
      </c>
      <c r="AU50" s="331"/>
      <c r="AV50" s="295">
        <f t="shared" si="227"/>
        <v>0</v>
      </c>
      <c r="AW50" s="331"/>
      <c r="AX50" s="295">
        <f t="shared" si="228"/>
        <v>0</v>
      </c>
      <c r="AY50" s="296">
        <f t="shared" si="274"/>
        <v>0</v>
      </c>
      <c r="AZ50" s="332"/>
      <c r="BA50" s="298">
        <f t="shared" si="229"/>
        <v>0</v>
      </c>
      <c r="BB50" s="332"/>
      <c r="BC50" s="298">
        <f t="shared" si="230"/>
        <v>0</v>
      </c>
      <c r="BD50" s="332"/>
      <c r="BE50" s="298">
        <f t="shared" si="231"/>
        <v>0</v>
      </c>
      <c r="BF50" s="332"/>
      <c r="BG50" s="298">
        <f t="shared" si="232"/>
        <v>0</v>
      </c>
      <c r="BH50" s="332"/>
      <c r="BI50" s="298">
        <f t="shared" si="233"/>
        <v>0</v>
      </c>
      <c r="BJ50" s="299">
        <f t="shared" si="234"/>
        <v>0</v>
      </c>
      <c r="BK50" s="333"/>
      <c r="BL50" s="301">
        <f t="shared" si="235"/>
        <v>0</v>
      </c>
      <c r="BM50" s="333"/>
      <c r="BN50" s="301">
        <f t="shared" si="236"/>
        <v>0</v>
      </c>
      <c r="BO50" s="333"/>
      <c r="BP50" s="301">
        <f t="shared" si="237"/>
        <v>0</v>
      </c>
      <c r="BQ50" s="333"/>
      <c r="BR50" s="301">
        <f t="shared" si="238"/>
        <v>0</v>
      </c>
      <c r="BS50" s="333"/>
      <c r="BT50" s="301">
        <f t="shared" si="239"/>
        <v>0</v>
      </c>
      <c r="BU50" s="302">
        <f t="shared" si="275"/>
        <v>0</v>
      </c>
      <c r="BV50" s="334"/>
      <c r="BW50" s="304">
        <f t="shared" si="240"/>
        <v>0</v>
      </c>
      <c r="BX50" s="334"/>
      <c r="BY50" s="304">
        <f t="shared" si="241"/>
        <v>0</v>
      </c>
      <c r="BZ50" s="334"/>
      <c r="CA50" s="304">
        <f t="shared" si="242"/>
        <v>0</v>
      </c>
      <c r="CB50" s="334"/>
      <c r="CC50" s="304">
        <f t="shared" si="243"/>
        <v>0</v>
      </c>
      <c r="CD50" s="334"/>
      <c r="CE50" s="304">
        <f t="shared" si="244"/>
        <v>0</v>
      </c>
      <c r="CF50" s="305">
        <f t="shared" si="276"/>
        <v>0</v>
      </c>
      <c r="CG50" s="335"/>
      <c r="CH50" s="307">
        <f t="shared" si="245"/>
        <v>0</v>
      </c>
      <c r="CI50" s="335"/>
      <c r="CJ50" s="307">
        <f t="shared" si="246"/>
        <v>0</v>
      </c>
      <c r="CK50" s="335"/>
      <c r="CL50" s="307">
        <f t="shared" si="247"/>
        <v>0</v>
      </c>
      <c r="CM50" s="335"/>
      <c r="CN50" s="307">
        <f t="shared" si="248"/>
        <v>0</v>
      </c>
      <c r="CO50" s="335"/>
      <c r="CP50" s="307">
        <f t="shared" si="249"/>
        <v>0</v>
      </c>
      <c r="CQ50" s="308">
        <f t="shared" si="277"/>
        <v>0</v>
      </c>
      <c r="CR50" s="336"/>
      <c r="CS50" s="310">
        <f t="shared" si="250"/>
        <v>0</v>
      </c>
      <c r="CT50" s="336"/>
      <c r="CU50" s="310">
        <f t="shared" si="251"/>
        <v>0</v>
      </c>
      <c r="CV50" s="336"/>
      <c r="CW50" s="310">
        <f t="shared" si="252"/>
        <v>0</v>
      </c>
      <c r="CX50" s="336"/>
      <c r="CY50" s="310">
        <f t="shared" si="253"/>
        <v>0</v>
      </c>
      <c r="CZ50" s="336"/>
      <c r="DA50" s="310">
        <f t="shared" si="254"/>
        <v>0</v>
      </c>
      <c r="DB50" s="311">
        <f t="shared" si="278"/>
        <v>0</v>
      </c>
      <c r="DC50" s="337"/>
      <c r="DD50" s="313">
        <f t="shared" si="255"/>
        <v>0</v>
      </c>
      <c r="DE50" s="337"/>
      <c r="DF50" s="313">
        <f t="shared" si="256"/>
        <v>0</v>
      </c>
      <c r="DG50" s="337"/>
      <c r="DH50" s="313">
        <f t="shared" si="257"/>
        <v>0</v>
      </c>
      <c r="DI50" s="337"/>
      <c r="DJ50" s="313">
        <f t="shared" si="258"/>
        <v>0</v>
      </c>
      <c r="DK50" s="337"/>
      <c r="DL50" s="313">
        <f t="shared" si="259"/>
        <v>0</v>
      </c>
      <c r="DM50" s="314">
        <f t="shared" si="260"/>
        <v>0</v>
      </c>
      <c r="DN50" s="338"/>
      <c r="DO50" s="316">
        <f t="shared" si="261"/>
        <v>0</v>
      </c>
      <c r="DP50" s="338"/>
      <c r="DQ50" s="316">
        <f t="shared" si="262"/>
        <v>0</v>
      </c>
      <c r="DR50" s="338"/>
      <c r="DS50" s="316">
        <f t="shared" si="263"/>
        <v>0</v>
      </c>
      <c r="DT50" s="338"/>
      <c r="DU50" s="316">
        <f t="shared" si="264"/>
        <v>0</v>
      </c>
      <c r="DV50" s="338"/>
      <c r="DW50" s="316">
        <f t="shared" si="265"/>
        <v>0</v>
      </c>
      <c r="DX50" s="326">
        <f t="shared" si="279"/>
        <v>0</v>
      </c>
      <c r="DY50" s="339">
        <f t="shared" si="266"/>
        <v>0</v>
      </c>
      <c r="DZ50" s="339">
        <f t="shared" si="267"/>
        <v>0</v>
      </c>
      <c r="EA50" s="339">
        <f t="shared" si="268"/>
        <v>0</v>
      </c>
      <c r="EB50" s="339">
        <f t="shared" si="269"/>
        <v>0</v>
      </c>
      <c r="EC50" s="339">
        <f t="shared" si="270"/>
        <v>0</v>
      </c>
      <c r="ED50" s="327">
        <f t="shared" si="271"/>
        <v>0</v>
      </c>
    </row>
    <row r="51" spans="1:134" s="51" customFormat="1" ht="15" customHeight="1">
      <c r="A51" s="78"/>
      <c r="B51" s="78"/>
      <c r="C51" s="115"/>
      <c r="D51" s="74" t="str">
        <f t="shared" si="212"/>
        <v>Post Doc (≤ 3 Years)</v>
      </c>
      <c r="E51" s="627" t="str">
        <f t="shared" si="212"/>
        <v>FN - Faculty (Non-Union, 9 mo.)</v>
      </c>
      <c r="F51" s="632"/>
      <c r="G51" s="632"/>
      <c r="H51" s="632"/>
      <c r="I51" s="632"/>
      <c r="J51" s="632"/>
      <c r="K51" s="632"/>
      <c r="L51" s="632"/>
      <c r="M51" s="632"/>
      <c r="N51" s="632"/>
      <c r="O51" s="632"/>
      <c r="P51" s="146"/>
      <c r="Q51" s="147">
        <f t="shared" si="213"/>
        <v>0.28799999999999998</v>
      </c>
      <c r="R51" s="71"/>
      <c r="S51" s="148"/>
      <c r="T51" s="126">
        <f t="shared" si="214"/>
        <v>0</v>
      </c>
      <c r="U51" s="148"/>
      <c r="V51" s="126">
        <f t="shared" si="215"/>
        <v>0</v>
      </c>
      <c r="W51" s="148"/>
      <c r="X51" s="126">
        <f t="shared" si="216"/>
        <v>0</v>
      </c>
      <c r="Y51" s="148"/>
      <c r="Z51" s="126">
        <f t="shared" si="217"/>
        <v>0</v>
      </c>
      <c r="AA51" s="148"/>
      <c r="AB51" s="126">
        <f t="shared" si="218"/>
        <v>0</v>
      </c>
      <c r="AC51" s="127">
        <f t="shared" si="272"/>
        <v>0</v>
      </c>
      <c r="AD51" s="330"/>
      <c r="AE51" s="292">
        <f t="shared" si="219"/>
        <v>0</v>
      </c>
      <c r="AF51" s="330"/>
      <c r="AG51" s="292">
        <f t="shared" si="220"/>
        <v>0</v>
      </c>
      <c r="AH51" s="330"/>
      <c r="AI51" s="292">
        <f t="shared" si="221"/>
        <v>0</v>
      </c>
      <c r="AJ51" s="330"/>
      <c r="AK51" s="292">
        <f t="shared" si="222"/>
        <v>0</v>
      </c>
      <c r="AL51" s="330"/>
      <c r="AM51" s="292">
        <f t="shared" si="223"/>
        <v>0</v>
      </c>
      <c r="AN51" s="293">
        <f t="shared" si="273"/>
        <v>0</v>
      </c>
      <c r="AO51" s="331"/>
      <c r="AP51" s="295">
        <f t="shared" si="224"/>
        <v>0</v>
      </c>
      <c r="AQ51" s="331"/>
      <c r="AR51" s="295">
        <f t="shared" si="225"/>
        <v>0</v>
      </c>
      <c r="AS51" s="331"/>
      <c r="AT51" s="295">
        <f t="shared" si="226"/>
        <v>0</v>
      </c>
      <c r="AU51" s="331"/>
      <c r="AV51" s="295">
        <f t="shared" si="227"/>
        <v>0</v>
      </c>
      <c r="AW51" s="331"/>
      <c r="AX51" s="295">
        <f t="shared" si="228"/>
        <v>0</v>
      </c>
      <c r="AY51" s="296">
        <f t="shared" si="274"/>
        <v>0</v>
      </c>
      <c r="AZ51" s="332"/>
      <c r="BA51" s="298">
        <f t="shared" si="229"/>
        <v>0</v>
      </c>
      <c r="BB51" s="332"/>
      <c r="BC51" s="298">
        <f t="shared" si="230"/>
        <v>0</v>
      </c>
      <c r="BD51" s="332"/>
      <c r="BE51" s="298">
        <f t="shared" si="231"/>
        <v>0</v>
      </c>
      <c r="BF51" s="332"/>
      <c r="BG51" s="298">
        <f t="shared" si="232"/>
        <v>0</v>
      </c>
      <c r="BH51" s="332"/>
      <c r="BI51" s="298">
        <f t="shared" si="233"/>
        <v>0</v>
      </c>
      <c r="BJ51" s="299">
        <f t="shared" si="234"/>
        <v>0</v>
      </c>
      <c r="BK51" s="333"/>
      <c r="BL51" s="301">
        <f t="shared" si="235"/>
        <v>0</v>
      </c>
      <c r="BM51" s="333"/>
      <c r="BN51" s="301">
        <f t="shared" si="236"/>
        <v>0</v>
      </c>
      <c r="BO51" s="333"/>
      <c r="BP51" s="301">
        <f t="shared" si="237"/>
        <v>0</v>
      </c>
      <c r="BQ51" s="333"/>
      <c r="BR51" s="301">
        <f t="shared" si="238"/>
        <v>0</v>
      </c>
      <c r="BS51" s="333"/>
      <c r="BT51" s="301">
        <f t="shared" si="239"/>
        <v>0</v>
      </c>
      <c r="BU51" s="302">
        <f t="shared" si="275"/>
        <v>0</v>
      </c>
      <c r="BV51" s="334"/>
      <c r="BW51" s="304">
        <f t="shared" si="240"/>
        <v>0</v>
      </c>
      <c r="BX51" s="334"/>
      <c r="BY51" s="304">
        <f t="shared" si="241"/>
        <v>0</v>
      </c>
      <c r="BZ51" s="334"/>
      <c r="CA51" s="304">
        <f t="shared" si="242"/>
        <v>0</v>
      </c>
      <c r="CB51" s="334"/>
      <c r="CC51" s="304">
        <f t="shared" si="243"/>
        <v>0</v>
      </c>
      <c r="CD51" s="334"/>
      <c r="CE51" s="304">
        <f t="shared" si="244"/>
        <v>0</v>
      </c>
      <c r="CF51" s="305">
        <f t="shared" si="276"/>
        <v>0</v>
      </c>
      <c r="CG51" s="335"/>
      <c r="CH51" s="307">
        <f t="shared" si="245"/>
        <v>0</v>
      </c>
      <c r="CI51" s="335"/>
      <c r="CJ51" s="307">
        <f t="shared" si="246"/>
        <v>0</v>
      </c>
      <c r="CK51" s="335"/>
      <c r="CL51" s="307">
        <f t="shared" si="247"/>
        <v>0</v>
      </c>
      <c r="CM51" s="335"/>
      <c r="CN51" s="307">
        <f t="shared" si="248"/>
        <v>0</v>
      </c>
      <c r="CO51" s="335"/>
      <c r="CP51" s="307">
        <f t="shared" si="249"/>
        <v>0</v>
      </c>
      <c r="CQ51" s="308">
        <f t="shared" si="277"/>
        <v>0</v>
      </c>
      <c r="CR51" s="336"/>
      <c r="CS51" s="310">
        <f t="shared" si="250"/>
        <v>0</v>
      </c>
      <c r="CT51" s="336"/>
      <c r="CU51" s="310">
        <f t="shared" si="251"/>
        <v>0</v>
      </c>
      <c r="CV51" s="336"/>
      <c r="CW51" s="310">
        <f t="shared" si="252"/>
        <v>0</v>
      </c>
      <c r="CX51" s="336"/>
      <c r="CY51" s="310">
        <f t="shared" si="253"/>
        <v>0</v>
      </c>
      <c r="CZ51" s="336"/>
      <c r="DA51" s="310">
        <f t="shared" si="254"/>
        <v>0</v>
      </c>
      <c r="DB51" s="311">
        <f t="shared" si="278"/>
        <v>0</v>
      </c>
      <c r="DC51" s="337"/>
      <c r="DD51" s="313">
        <f t="shared" si="255"/>
        <v>0</v>
      </c>
      <c r="DE51" s="337"/>
      <c r="DF51" s="313">
        <f t="shared" si="256"/>
        <v>0</v>
      </c>
      <c r="DG51" s="337"/>
      <c r="DH51" s="313">
        <f t="shared" si="257"/>
        <v>0</v>
      </c>
      <c r="DI51" s="337"/>
      <c r="DJ51" s="313">
        <f t="shared" si="258"/>
        <v>0</v>
      </c>
      <c r="DK51" s="337"/>
      <c r="DL51" s="313">
        <f t="shared" si="259"/>
        <v>0</v>
      </c>
      <c r="DM51" s="314">
        <f t="shared" si="260"/>
        <v>0</v>
      </c>
      <c r="DN51" s="338"/>
      <c r="DO51" s="316">
        <f t="shared" si="261"/>
        <v>0</v>
      </c>
      <c r="DP51" s="338"/>
      <c r="DQ51" s="316">
        <f t="shared" si="262"/>
        <v>0</v>
      </c>
      <c r="DR51" s="338"/>
      <c r="DS51" s="316">
        <f t="shared" si="263"/>
        <v>0</v>
      </c>
      <c r="DT51" s="338"/>
      <c r="DU51" s="316">
        <f t="shared" si="264"/>
        <v>0</v>
      </c>
      <c r="DV51" s="338"/>
      <c r="DW51" s="316">
        <f t="shared" si="265"/>
        <v>0</v>
      </c>
      <c r="DX51" s="326">
        <f t="shared" si="279"/>
        <v>0</v>
      </c>
      <c r="DY51" s="339">
        <f t="shared" si="266"/>
        <v>0</v>
      </c>
      <c r="DZ51" s="339">
        <f t="shared" si="267"/>
        <v>0</v>
      </c>
      <c r="EA51" s="339">
        <f t="shared" si="268"/>
        <v>0</v>
      </c>
      <c r="EB51" s="339">
        <f t="shared" si="269"/>
        <v>0</v>
      </c>
      <c r="EC51" s="339">
        <f t="shared" si="270"/>
        <v>0</v>
      </c>
      <c r="ED51" s="327">
        <f t="shared" si="271"/>
        <v>0</v>
      </c>
    </row>
    <row r="52" spans="1:134" s="51" customFormat="1" ht="15" customHeight="1">
      <c r="A52" s="78"/>
      <c r="B52" s="78"/>
      <c r="C52" s="115"/>
      <c r="D52" s="74" t="str">
        <f t="shared" si="212"/>
        <v>Post Doc (≥ 4 Years)</v>
      </c>
      <c r="E52" s="627" t="str">
        <f t="shared" si="212"/>
        <v>F9 - Faculty (UNAC)</v>
      </c>
      <c r="F52" s="632"/>
      <c r="G52" s="632"/>
      <c r="H52" s="632"/>
      <c r="I52" s="632"/>
      <c r="J52" s="632"/>
      <c r="K52" s="632"/>
      <c r="L52" s="632"/>
      <c r="M52" s="632"/>
      <c r="N52" s="632"/>
      <c r="O52" s="632"/>
      <c r="P52" s="146"/>
      <c r="Q52" s="147">
        <f t="shared" si="213"/>
        <v>0.30499999999999999</v>
      </c>
      <c r="R52" s="71"/>
      <c r="S52" s="148"/>
      <c r="T52" s="126">
        <f t="shared" si="214"/>
        <v>0</v>
      </c>
      <c r="U52" s="148"/>
      <c r="V52" s="126">
        <f t="shared" si="215"/>
        <v>0</v>
      </c>
      <c r="W52" s="148"/>
      <c r="X52" s="126">
        <f t="shared" si="216"/>
        <v>0</v>
      </c>
      <c r="Y52" s="148"/>
      <c r="Z52" s="126">
        <f t="shared" si="217"/>
        <v>0</v>
      </c>
      <c r="AA52" s="148"/>
      <c r="AB52" s="126">
        <f t="shared" si="218"/>
        <v>0</v>
      </c>
      <c r="AC52" s="127">
        <f t="shared" si="272"/>
        <v>0</v>
      </c>
      <c r="AD52" s="330"/>
      <c r="AE52" s="292">
        <f t="shared" si="219"/>
        <v>0</v>
      </c>
      <c r="AF52" s="330"/>
      <c r="AG52" s="292">
        <f t="shared" si="220"/>
        <v>0</v>
      </c>
      <c r="AH52" s="330"/>
      <c r="AI52" s="292">
        <f t="shared" si="221"/>
        <v>0</v>
      </c>
      <c r="AJ52" s="330"/>
      <c r="AK52" s="292">
        <f t="shared" si="222"/>
        <v>0</v>
      </c>
      <c r="AL52" s="330"/>
      <c r="AM52" s="292">
        <f t="shared" si="223"/>
        <v>0</v>
      </c>
      <c r="AN52" s="293">
        <f t="shared" si="273"/>
        <v>0</v>
      </c>
      <c r="AO52" s="331"/>
      <c r="AP52" s="295">
        <f t="shared" si="224"/>
        <v>0</v>
      </c>
      <c r="AQ52" s="331"/>
      <c r="AR52" s="295">
        <f t="shared" si="225"/>
        <v>0</v>
      </c>
      <c r="AS52" s="331"/>
      <c r="AT52" s="295">
        <f t="shared" si="226"/>
        <v>0</v>
      </c>
      <c r="AU52" s="331"/>
      <c r="AV52" s="295">
        <f t="shared" si="227"/>
        <v>0</v>
      </c>
      <c r="AW52" s="331"/>
      <c r="AX52" s="295">
        <f t="shared" si="228"/>
        <v>0</v>
      </c>
      <c r="AY52" s="296">
        <f t="shared" si="274"/>
        <v>0</v>
      </c>
      <c r="AZ52" s="332"/>
      <c r="BA52" s="298">
        <f t="shared" si="229"/>
        <v>0</v>
      </c>
      <c r="BB52" s="332"/>
      <c r="BC52" s="298">
        <f t="shared" si="230"/>
        <v>0</v>
      </c>
      <c r="BD52" s="332"/>
      <c r="BE52" s="298">
        <f t="shared" si="231"/>
        <v>0</v>
      </c>
      <c r="BF52" s="332"/>
      <c r="BG52" s="298">
        <f t="shared" si="232"/>
        <v>0</v>
      </c>
      <c r="BH52" s="332"/>
      <c r="BI52" s="298">
        <f t="shared" si="233"/>
        <v>0</v>
      </c>
      <c r="BJ52" s="299">
        <f t="shared" si="234"/>
        <v>0</v>
      </c>
      <c r="BK52" s="333"/>
      <c r="BL52" s="301">
        <f t="shared" si="235"/>
        <v>0</v>
      </c>
      <c r="BM52" s="333"/>
      <c r="BN52" s="301">
        <f t="shared" si="236"/>
        <v>0</v>
      </c>
      <c r="BO52" s="333"/>
      <c r="BP52" s="301">
        <f t="shared" si="237"/>
        <v>0</v>
      </c>
      <c r="BQ52" s="333"/>
      <c r="BR52" s="301">
        <f t="shared" si="238"/>
        <v>0</v>
      </c>
      <c r="BS52" s="333"/>
      <c r="BT52" s="301">
        <f t="shared" si="239"/>
        <v>0</v>
      </c>
      <c r="BU52" s="302">
        <f t="shared" si="275"/>
        <v>0</v>
      </c>
      <c r="BV52" s="334"/>
      <c r="BW52" s="304">
        <f t="shared" si="240"/>
        <v>0</v>
      </c>
      <c r="BX52" s="334"/>
      <c r="BY52" s="304">
        <f t="shared" si="241"/>
        <v>0</v>
      </c>
      <c r="BZ52" s="334"/>
      <c r="CA52" s="304">
        <f t="shared" si="242"/>
        <v>0</v>
      </c>
      <c r="CB52" s="334"/>
      <c r="CC52" s="304">
        <f t="shared" si="243"/>
        <v>0</v>
      </c>
      <c r="CD52" s="334"/>
      <c r="CE52" s="304">
        <f t="shared" si="244"/>
        <v>0</v>
      </c>
      <c r="CF52" s="305">
        <f t="shared" si="276"/>
        <v>0</v>
      </c>
      <c r="CG52" s="335"/>
      <c r="CH52" s="307">
        <f t="shared" si="245"/>
        <v>0</v>
      </c>
      <c r="CI52" s="335"/>
      <c r="CJ52" s="307">
        <f t="shared" si="246"/>
        <v>0</v>
      </c>
      <c r="CK52" s="335"/>
      <c r="CL52" s="307">
        <f t="shared" si="247"/>
        <v>0</v>
      </c>
      <c r="CM52" s="335"/>
      <c r="CN52" s="307">
        <f t="shared" si="248"/>
        <v>0</v>
      </c>
      <c r="CO52" s="335"/>
      <c r="CP52" s="307">
        <f t="shared" si="249"/>
        <v>0</v>
      </c>
      <c r="CQ52" s="308">
        <f t="shared" si="277"/>
        <v>0</v>
      </c>
      <c r="CR52" s="336"/>
      <c r="CS52" s="310">
        <f t="shared" si="250"/>
        <v>0</v>
      </c>
      <c r="CT52" s="336"/>
      <c r="CU52" s="310">
        <f t="shared" si="251"/>
        <v>0</v>
      </c>
      <c r="CV52" s="336"/>
      <c r="CW52" s="310">
        <f t="shared" si="252"/>
        <v>0</v>
      </c>
      <c r="CX52" s="336"/>
      <c r="CY52" s="310">
        <f t="shared" si="253"/>
        <v>0</v>
      </c>
      <c r="CZ52" s="336"/>
      <c r="DA52" s="310">
        <f t="shared" si="254"/>
        <v>0</v>
      </c>
      <c r="DB52" s="311">
        <f t="shared" si="278"/>
        <v>0</v>
      </c>
      <c r="DC52" s="337"/>
      <c r="DD52" s="313">
        <f t="shared" si="255"/>
        <v>0</v>
      </c>
      <c r="DE52" s="337"/>
      <c r="DF52" s="313">
        <f t="shared" si="256"/>
        <v>0</v>
      </c>
      <c r="DG52" s="337"/>
      <c r="DH52" s="313">
        <f t="shared" si="257"/>
        <v>0</v>
      </c>
      <c r="DI52" s="337"/>
      <c r="DJ52" s="313">
        <f t="shared" si="258"/>
        <v>0</v>
      </c>
      <c r="DK52" s="337"/>
      <c r="DL52" s="313">
        <f t="shared" si="259"/>
        <v>0</v>
      </c>
      <c r="DM52" s="314">
        <f t="shared" si="260"/>
        <v>0</v>
      </c>
      <c r="DN52" s="338"/>
      <c r="DO52" s="316">
        <f t="shared" si="261"/>
        <v>0</v>
      </c>
      <c r="DP52" s="338"/>
      <c r="DQ52" s="316">
        <f t="shared" si="262"/>
        <v>0</v>
      </c>
      <c r="DR52" s="338"/>
      <c r="DS52" s="316">
        <f t="shared" si="263"/>
        <v>0</v>
      </c>
      <c r="DT52" s="338"/>
      <c r="DU52" s="316">
        <f t="shared" si="264"/>
        <v>0</v>
      </c>
      <c r="DV52" s="338"/>
      <c r="DW52" s="316">
        <f t="shared" si="265"/>
        <v>0</v>
      </c>
      <c r="DX52" s="326">
        <f t="shared" si="279"/>
        <v>0</v>
      </c>
      <c r="DY52" s="339">
        <f t="shared" si="266"/>
        <v>0</v>
      </c>
      <c r="DZ52" s="339">
        <f t="shared" si="267"/>
        <v>0</v>
      </c>
      <c r="EA52" s="339">
        <f t="shared" si="268"/>
        <v>0</v>
      </c>
      <c r="EB52" s="339">
        <f t="shared" si="269"/>
        <v>0</v>
      </c>
      <c r="EC52" s="339">
        <f t="shared" si="270"/>
        <v>0</v>
      </c>
      <c r="ED52" s="327">
        <f t="shared" si="271"/>
        <v>0</v>
      </c>
    </row>
    <row r="53" spans="1:134" s="51" customFormat="1" ht="15" customHeight="1">
      <c r="A53" s="78"/>
      <c r="B53" s="78"/>
      <c r="C53" s="115" t="s">
        <v>47</v>
      </c>
      <c r="D53" s="70"/>
      <c r="E53" s="584"/>
      <c r="F53" s="584"/>
      <c r="G53" s="584"/>
      <c r="H53" s="584"/>
      <c r="I53" s="584"/>
      <c r="J53" s="584"/>
      <c r="K53" s="584"/>
      <c r="L53" s="584"/>
      <c r="M53" s="584"/>
      <c r="N53" s="584"/>
      <c r="O53" s="633"/>
      <c r="P53" s="146"/>
      <c r="Q53" s="155"/>
      <c r="R53" s="71"/>
      <c r="S53" s="151"/>
      <c r="T53" s="152"/>
      <c r="U53" s="156"/>
      <c r="V53" s="152"/>
      <c r="W53" s="156"/>
      <c r="X53" s="152"/>
      <c r="Y53" s="156"/>
      <c r="Z53" s="152"/>
      <c r="AA53" s="156"/>
      <c r="AB53" s="152"/>
      <c r="AC53" s="140"/>
      <c r="AD53" s="151"/>
      <c r="AE53" s="152"/>
      <c r="AF53" s="156"/>
      <c r="AG53" s="152"/>
      <c r="AH53" s="156"/>
      <c r="AI53" s="152"/>
      <c r="AJ53" s="156"/>
      <c r="AK53" s="152"/>
      <c r="AL53" s="156"/>
      <c r="AM53" s="152"/>
      <c r="AN53" s="140"/>
      <c r="AO53" s="151"/>
      <c r="AP53" s="152"/>
      <c r="AQ53" s="156"/>
      <c r="AR53" s="152"/>
      <c r="AS53" s="156"/>
      <c r="AT53" s="152"/>
      <c r="AU53" s="156"/>
      <c r="AV53" s="152"/>
      <c r="AW53" s="156"/>
      <c r="AX53" s="152"/>
      <c r="AY53" s="140"/>
      <c r="AZ53" s="151"/>
      <c r="BA53" s="152"/>
      <c r="BB53" s="156"/>
      <c r="BC53" s="152"/>
      <c r="BD53" s="156"/>
      <c r="BE53" s="152"/>
      <c r="BF53" s="156"/>
      <c r="BG53" s="152"/>
      <c r="BH53" s="156"/>
      <c r="BI53" s="152"/>
      <c r="BJ53" s="140"/>
      <c r="BK53" s="151"/>
      <c r="BL53" s="152"/>
      <c r="BM53" s="156"/>
      <c r="BN53" s="152"/>
      <c r="BO53" s="156"/>
      <c r="BP53" s="152"/>
      <c r="BQ53" s="156"/>
      <c r="BR53" s="152"/>
      <c r="BS53" s="156"/>
      <c r="BT53" s="152"/>
      <c r="BU53" s="140"/>
      <c r="BV53" s="151"/>
      <c r="BW53" s="152"/>
      <c r="BX53" s="156"/>
      <c r="BY53" s="152"/>
      <c r="BZ53" s="156"/>
      <c r="CA53" s="152"/>
      <c r="CB53" s="156"/>
      <c r="CC53" s="152"/>
      <c r="CD53" s="156"/>
      <c r="CE53" s="152"/>
      <c r="CF53" s="140"/>
      <c r="CG53" s="151"/>
      <c r="CH53" s="152"/>
      <c r="CI53" s="156"/>
      <c r="CJ53" s="152"/>
      <c r="CK53" s="156"/>
      <c r="CL53" s="152"/>
      <c r="CM53" s="156"/>
      <c r="CN53" s="152"/>
      <c r="CO53" s="156"/>
      <c r="CP53" s="152"/>
      <c r="CQ53" s="140"/>
      <c r="CR53" s="151"/>
      <c r="CS53" s="152"/>
      <c r="CT53" s="156"/>
      <c r="CU53" s="152"/>
      <c r="CV53" s="156"/>
      <c r="CW53" s="152"/>
      <c r="CX53" s="156"/>
      <c r="CY53" s="152"/>
      <c r="CZ53" s="156"/>
      <c r="DA53" s="152"/>
      <c r="DB53" s="140"/>
      <c r="DC53" s="151"/>
      <c r="DD53" s="152"/>
      <c r="DE53" s="156"/>
      <c r="DF53" s="152"/>
      <c r="DG53" s="156"/>
      <c r="DH53" s="152"/>
      <c r="DI53" s="156"/>
      <c r="DJ53" s="152"/>
      <c r="DK53" s="156"/>
      <c r="DL53" s="152"/>
      <c r="DM53" s="140"/>
      <c r="DN53" s="151"/>
      <c r="DO53" s="152"/>
      <c r="DP53" s="156"/>
      <c r="DQ53" s="152"/>
      <c r="DR53" s="156"/>
      <c r="DS53" s="152"/>
      <c r="DT53" s="156"/>
      <c r="DU53" s="152"/>
      <c r="DV53" s="156"/>
      <c r="DW53" s="152"/>
      <c r="DX53" s="140"/>
      <c r="DY53" s="341"/>
      <c r="DZ53" s="341"/>
      <c r="EA53" s="341"/>
      <c r="EB53" s="341"/>
      <c r="EC53" s="341"/>
      <c r="ED53" s="342"/>
    </row>
    <row r="54" spans="1:134" s="51" customFormat="1" ht="15" customHeight="1">
      <c r="A54" s="78"/>
      <c r="B54" s="78"/>
      <c r="C54" s="115"/>
      <c r="D54" s="74" t="str">
        <f t="shared" ref="D54:E57" si="280">D30</f>
        <v>Select Level from List</v>
      </c>
      <c r="E54" s="627" t="str">
        <f t="shared" si="280"/>
        <v>Select E-Class</v>
      </c>
      <c r="F54" s="627"/>
      <c r="G54" s="627"/>
      <c r="H54" s="627"/>
      <c r="I54" s="627"/>
      <c r="J54" s="627"/>
      <c r="K54" s="627"/>
      <c r="L54" s="627"/>
      <c r="M54" s="627"/>
      <c r="N54" s="627"/>
      <c r="O54" s="632"/>
      <c r="P54" s="146"/>
      <c r="Q54" s="147">
        <f t="shared" ref="Q54:Q57" si="281">VLOOKUP(E54,Leave_Benefits,3,0)</f>
        <v>0</v>
      </c>
      <c r="R54" s="71"/>
      <c r="S54" s="148"/>
      <c r="T54" s="126">
        <f>(T30)*$Q54</f>
        <v>0</v>
      </c>
      <c r="U54" s="148"/>
      <c r="V54" s="126">
        <f>(V30)*$Q54</f>
        <v>0</v>
      </c>
      <c r="W54" s="148"/>
      <c r="X54" s="126">
        <f>(X30)*$Q54</f>
        <v>0</v>
      </c>
      <c r="Y54" s="148"/>
      <c r="Z54" s="126">
        <f>(Z30)*$Q54</f>
        <v>0</v>
      </c>
      <c r="AA54" s="148"/>
      <c r="AB54" s="126">
        <f>(AB30)*$Q54</f>
        <v>0</v>
      </c>
      <c r="AC54" s="127">
        <f>SUM(T54+V54+X54+Z54+AB54)</f>
        <v>0</v>
      </c>
      <c r="AD54" s="330"/>
      <c r="AE54" s="292">
        <f>(AE30)*$Q54</f>
        <v>0</v>
      </c>
      <c r="AF54" s="330"/>
      <c r="AG54" s="292">
        <f>(AG30)*$Q54</f>
        <v>0</v>
      </c>
      <c r="AH54" s="330"/>
      <c r="AI54" s="292">
        <f>(AI30)*$Q54</f>
        <v>0</v>
      </c>
      <c r="AJ54" s="330"/>
      <c r="AK54" s="292">
        <f>(AK30)*$Q54</f>
        <v>0</v>
      </c>
      <c r="AL54" s="330"/>
      <c r="AM54" s="292">
        <f>(AM30)*$Q54</f>
        <v>0</v>
      </c>
      <c r="AN54" s="293">
        <f t="shared" ref="AN54:AN59" si="282">SUM(AE54+AG54+AI54+AK54+AM54)</f>
        <v>0</v>
      </c>
      <c r="AO54" s="331"/>
      <c r="AP54" s="295">
        <f>(AP30)*$Q54</f>
        <v>0</v>
      </c>
      <c r="AQ54" s="331"/>
      <c r="AR54" s="295">
        <f>(AR30)*$Q54</f>
        <v>0</v>
      </c>
      <c r="AS54" s="331"/>
      <c r="AT54" s="295">
        <f>(AT30)*$Q54</f>
        <v>0</v>
      </c>
      <c r="AU54" s="331"/>
      <c r="AV54" s="295">
        <f>(AV30)*$Q54</f>
        <v>0</v>
      </c>
      <c r="AW54" s="331"/>
      <c r="AX54" s="295">
        <f>(AX30)*$Q54</f>
        <v>0</v>
      </c>
      <c r="AY54" s="296">
        <f t="shared" ref="AY54:AY59" si="283">SUM(AP54+AR54+AT54+AV54+AX54)</f>
        <v>0</v>
      </c>
      <c r="AZ54" s="332"/>
      <c r="BA54" s="298">
        <f>(BA30)*$Q54</f>
        <v>0</v>
      </c>
      <c r="BB54" s="332"/>
      <c r="BC54" s="298">
        <f>(BC30)*$Q54</f>
        <v>0</v>
      </c>
      <c r="BD54" s="332"/>
      <c r="BE54" s="298">
        <f>(BE30)*$Q54</f>
        <v>0</v>
      </c>
      <c r="BF54" s="332"/>
      <c r="BG54" s="298">
        <f>(BG30)*$Q54</f>
        <v>0</v>
      </c>
      <c r="BH54" s="332"/>
      <c r="BI54" s="298">
        <f>(BI30)*$Q54</f>
        <v>0</v>
      </c>
      <c r="BJ54" s="299">
        <f t="shared" ref="BJ54:BJ59" si="284">BA54+BC54+BE54+BG54+BI54</f>
        <v>0</v>
      </c>
      <c r="BK54" s="333"/>
      <c r="BL54" s="301">
        <f>(BL30)*$Q54</f>
        <v>0</v>
      </c>
      <c r="BM54" s="333"/>
      <c r="BN54" s="301">
        <f>(BN30)*$Q54</f>
        <v>0</v>
      </c>
      <c r="BO54" s="333"/>
      <c r="BP54" s="301">
        <f>(BP30)*$Q54</f>
        <v>0</v>
      </c>
      <c r="BQ54" s="333"/>
      <c r="BR54" s="301">
        <f>(BR30)*$Q54</f>
        <v>0</v>
      </c>
      <c r="BS54" s="333"/>
      <c r="BT54" s="301">
        <f>(BT30)*$Q54</f>
        <v>0</v>
      </c>
      <c r="BU54" s="302">
        <f t="shared" ref="BU54:BU59" si="285">SUM(BL54+BN54+BP54+BR54+BT54)</f>
        <v>0</v>
      </c>
      <c r="BV54" s="334"/>
      <c r="BW54" s="304">
        <f>(BW30)*$Q54</f>
        <v>0</v>
      </c>
      <c r="BX54" s="334"/>
      <c r="BY54" s="304">
        <f>(BY30)*$Q54</f>
        <v>0</v>
      </c>
      <c r="BZ54" s="334"/>
      <c r="CA54" s="304">
        <f>(CA30)*$Q54</f>
        <v>0</v>
      </c>
      <c r="CB54" s="334"/>
      <c r="CC54" s="304">
        <f>(CC30)*$Q54</f>
        <v>0</v>
      </c>
      <c r="CD54" s="334"/>
      <c r="CE54" s="304">
        <f>(CE30)*$Q54</f>
        <v>0</v>
      </c>
      <c r="CF54" s="305">
        <f t="shared" ref="CF54:CF59" si="286">SUM(BW54+BY54+CA54+CC54+CE54)</f>
        <v>0</v>
      </c>
      <c r="CG54" s="335"/>
      <c r="CH54" s="307">
        <f>(CH30)*$Q54</f>
        <v>0</v>
      </c>
      <c r="CI54" s="335"/>
      <c r="CJ54" s="307">
        <f>(CJ30)*$Q54</f>
        <v>0</v>
      </c>
      <c r="CK54" s="335"/>
      <c r="CL54" s="307">
        <f>(CL30)*$Q54</f>
        <v>0</v>
      </c>
      <c r="CM54" s="335"/>
      <c r="CN54" s="307">
        <f>(CN30)*$Q54</f>
        <v>0</v>
      </c>
      <c r="CO54" s="335"/>
      <c r="CP54" s="307">
        <f>(CP30)*$Q54</f>
        <v>0</v>
      </c>
      <c r="CQ54" s="308">
        <f t="shared" si="277"/>
        <v>0</v>
      </c>
      <c r="CR54" s="336"/>
      <c r="CS54" s="310">
        <f>(CS30)*$Q54</f>
        <v>0</v>
      </c>
      <c r="CT54" s="336"/>
      <c r="CU54" s="310">
        <f>(CU30)*$Q54</f>
        <v>0</v>
      </c>
      <c r="CV54" s="336"/>
      <c r="CW54" s="310">
        <f>(CW30)*$Q54</f>
        <v>0</v>
      </c>
      <c r="CX54" s="336"/>
      <c r="CY54" s="310">
        <f>(CY30)*$Q54</f>
        <v>0</v>
      </c>
      <c r="CZ54" s="336"/>
      <c r="DA54" s="310">
        <f>(DA30)*$Q54</f>
        <v>0</v>
      </c>
      <c r="DB54" s="311">
        <f>SUM(CS54+CU54+CW54+CY54+DA54)</f>
        <v>0</v>
      </c>
      <c r="DC54" s="337"/>
      <c r="DD54" s="313">
        <f>(DD30)*$Q54</f>
        <v>0</v>
      </c>
      <c r="DE54" s="337"/>
      <c r="DF54" s="313">
        <f>(DF30)*$Q54</f>
        <v>0</v>
      </c>
      <c r="DG54" s="337"/>
      <c r="DH54" s="313">
        <f>(DH30)*$Q54</f>
        <v>0</v>
      </c>
      <c r="DI54" s="337"/>
      <c r="DJ54" s="313">
        <f>(DJ30)*$Q54</f>
        <v>0</v>
      </c>
      <c r="DK54" s="337"/>
      <c r="DL54" s="313">
        <f>(DL30)*$Q54</f>
        <v>0</v>
      </c>
      <c r="DM54" s="314">
        <f t="shared" ref="DM54:DM59" si="287">SUM(DD54+DF54+DH54+DJ54+DL54)</f>
        <v>0</v>
      </c>
      <c r="DN54" s="338"/>
      <c r="DO54" s="316">
        <f>(DO30)*$Q54</f>
        <v>0</v>
      </c>
      <c r="DP54" s="338"/>
      <c r="DQ54" s="316">
        <f>(DQ30)*$Q54</f>
        <v>0</v>
      </c>
      <c r="DR54" s="338"/>
      <c r="DS54" s="316">
        <f>(DS30)*$Q54</f>
        <v>0</v>
      </c>
      <c r="DT54" s="338"/>
      <c r="DU54" s="316">
        <f>(DU30)*$Q54</f>
        <v>0</v>
      </c>
      <c r="DV54" s="338"/>
      <c r="DW54" s="316">
        <f>(DW30)*$Q54</f>
        <v>0</v>
      </c>
      <c r="DX54" s="326">
        <f t="shared" ref="DX54:DX59" si="288">SUM(DO54+DQ54+DS54+DU54+DW54)</f>
        <v>0</v>
      </c>
      <c r="DY54" s="339">
        <f t="shared" ref="DY54:DY59" si="289">T54+AE54+AP54+BA54+BL54+BW54+CH54+CS54+DD54+DO54</f>
        <v>0</v>
      </c>
      <c r="DZ54" s="339">
        <f t="shared" ref="DZ54:DZ59" si="290">V54+AG54+AR54+BC54+BN54+BY54+CJ54+CU54+DF54+DQ54</f>
        <v>0</v>
      </c>
      <c r="EA54" s="339">
        <f t="shared" ref="EA54:EA59" si="291">DS54+DH54+X54+AI54+AT54+BE54+BP54+CA54+CL54+CW54</f>
        <v>0</v>
      </c>
      <c r="EB54" s="339">
        <f t="shared" ref="EB54:EB59" si="292">DU54+DJ54+CY54+CN54+CC54+BG54+BR54+AV54+Z54+AK54</f>
        <v>0</v>
      </c>
      <c r="EC54" s="339">
        <f t="shared" ref="EC54:EC59" si="293">DW54+DL54+DA54+CP54+CE54+BT54+BI54+AX54+AB54+AM54</f>
        <v>0</v>
      </c>
      <c r="ED54" s="327">
        <f t="shared" ref="ED54:ED62" si="294">SUM(DY54:EC54)</f>
        <v>0</v>
      </c>
    </row>
    <row r="55" spans="1:134" s="51" customFormat="1" ht="15" customHeight="1">
      <c r="A55" s="78"/>
      <c r="B55" s="78"/>
      <c r="C55" s="115"/>
      <c r="D55" s="74" t="str">
        <f t="shared" si="280"/>
        <v>Select Level from List</v>
      </c>
      <c r="E55" s="653" t="str">
        <f t="shared" si="280"/>
        <v>Select E-Class</v>
      </c>
      <c r="F55" s="653"/>
      <c r="G55" s="653"/>
      <c r="H55" s="653"/>
      <c r="I55" s="653"/>
      <c r="J55" s="653"/>
      <c r="K55" s="653"/>
      <c r="L55" s="653"/>
      <c r="M55" s="653"/>
      <c r="N55" s="653"/>
      <c r="O55" s="632"/>
      <c r="P55" s="146"/>
      <c r="Q55" s="147">
        <f t="shared" si="281"/>
        <v>0</v>
      </c>
      <c r="R55" s="71"/>
      <c r="S55" s="148"/>
      <c r="T55" s="126">
        <f>(T31)*$Q55</f>
        <v>0</v>
      </c>
      <c r="U55" s="148"/>
      <c r="V55" s="126">
        <f>(V31)*$Q55</f>
        <v>0</v>
      </c>
      <c r="W55" s="148"/>
      <c r="X55" s="126">
        <f>(X31)*$Q55</f>
        <v>0</v>
      </c>
      <c r="Y55" s="148"/>
      <c r="Z55" s="126">
        <f>(Z31)*$Q55</f>
        <v>0</v>
      </c>
      <c r="AA55" s="148"/>
      <c r="AB55" s="126">
        <f>(AB31)*$Q55</f>
        <v>0</v>
      </c>
      <c r="AC55" s="127">
        <f t="shared" ref="AC55:AC59" si="295">SUM(T55+V55+X55+Z55+AB55)</f>
        <v>0</v>
      </c>
      <c r="AD55" s="330"/>
      <c r="AE55" s="292">
        <f>(AE31)*$Q55</f>
        <v>0</v>
      </c>
      <c r="AF55" s="330"/>
      <c r="AG55" s="292">
        <f>(AG31)*$Q55</f>
        <v>0</v>
      </c>
      <c r="AH55" s="330"/>
      <c r="AI55" s="292">
        <f>(AI31)*$Q55</f>
        <v>0</v>
      </c>
      <c r="AJ55" s="330"/>
      <c r="AK55" s="292">
        <f>(AK31)*$Q55</f>
        <v>0</v>
      </c>
      <c r="AL55" s="330"/>
      <c r="AM55" s="292">
        <f>(AM31)*$Q55</f>
        <v>0</v>
      </c>
      <c r="AN55" s="293">
        <f t="shared" si="282"/>
        <v>0</v>
      </c>
      <c r="AO55" s="331"/>
      <c r="AP55" s="295">
        <f>(AP31)*$Q55</f>
        <v>0</v>
      </c>
      <c r="AQ55" s="331"/>
      <c r="AR55" s="295">
        <f>(AR31)*$Q55</f>
        <v>0</v>
      </c>
      <c r="AS55" s="331"/>
      <c r="AT55" s="295">
        <f>(AT31)*$Q55</f>
        <v>0</v>
      </c>
      <c r="AU55" s="331"/>
      <c r="AV55" s="295">
        <f>(AV31)*$Q55</f>
        <v>0</v>
      </c>
      <c r="AW55" s="331"/>
      <c r="AX55" s="295">
        <f>(AX31)*$Q55</f>
        <v>0</v>
      </c>
      <c r="AY55" s="296">
        <f t="shared" si="283"/>
        <v>0</v>
      </c>
      <c r="AZ55" s="332"/>
      <c r="BA55" s="298">
        <f>(BA31)*$Q55</f>
        <v>0</v>
      </c>
      <c r="BB55" s="332"/>
      <c r="BC55" s="298">
        <f>(BC31)*$Q55</f>
        <v>0</v>
      </c>
      <c r="BD55" s="332"/>
      <c r="BE55" s="298">
        <f>(BE31)*$Q55</f>
        <v>0</v>
      </c>
      <c r="BF55" s="332"/>
      <c r="BG55" s="298">
        <f>(BG31)*$Q55</f>
        <v>0</v>
      </c>
      <c r="BH55" s="332"/>
      <c r="BI55" s="298">
        <f>(BI31)*$Q55</f>
        <v>0</v>
      </c>
      <c r="BJ55" s="299">
        <f t="shared" si="284"/>
        <v>0</v>
      </c>
      <c r="BK55" s="333"/>
      <c r="BL55" s="301">
        <f>(BL31)*$Q55</f>
        <v>0</v>
      </c>
      <c r="BM55" s="333"/>
      <c r="BN55" s="301">
        <f>(BN31)*$Q55</f>
        <v>0</v>
      </c>
      <c r="BO55" s="333"/>
      <c r="BP55" s="301">
        <f>(BP31)*$Q55</f>
        <v>0</v>
      </c>
      <c r="BQ55" s="333"/>
      <c r="BR55" s="301">
        <f>(BR31)*$Q55</f>
        <v>0</v>
      </c>
      <c r="BS55" s="333"/>
      <c r="BT55" s="301">
        <f>(BT31)*$Q55</f>
        <v>0</v>
      </c>
      <c r="BU55" s="302">
        <f t="shared" si="285"/>
        <v>0</v>
      </c>
      <c r="BV55" s="334"/>
      <c r="BW55" s="304">
        <f>(BW31)*$Q55</f>
        <v>0</v>
      </c>
      <c r="BX55" s="334"/>
      <c r="BY55" s="304">
        <f>(BY31)*$Q55</f>
        <v>0</v>
      </c>
      <c r="BZ55" s="334"/>
      <c r="CA55" s="304">
        <f>(CA31)*$Q55</f>
        <v>0</v>
      </c>
      <c r="CB55" s="334"/>
      <c r="CC55" s="304">
        <f>(CC31)*$Q55</f>
        <v>0</v>
      </c>
      <c r="CD55" s="334"/>
      <c r="CE55" s="304">
        <f>(CE31)*$Q55</f>
        <v>0</v>
      </c>
      <c r="CF55" s="305">
        <f t="shared" si="286"/>
        <v>0</v>
      </c>
      <c r="CG55" s="335"/>
      <c r="CH55" s="307">
        <f>(CH31)*$Q55</f>
        <v>0</v>
      </c>
      <c r="CI55" s="335"/>
      <c r="CJ55" s="307">
        <f>(CJ31)*$Q55</f>
        <v>0</v>
      </c>
      <c r="CK55" s="335"/>
      <c r="CL55" s="307">
        <f>(CL31)*$Q55</f>
        <v>0</v>
      </c>
      <c r="CM55" s="335"/>
      <c r="CN55" s="307">
        <f>(CN31)*$Q55</f>
        <v>0</v>
      </c>
      <c r="CO55" s="335"/>
      <c r="CP55" s="307">
        <f>(CP31)*$Q55</f>
        <v>0</v>
      </c>
      <c r="CQ55" s="308">
        <f t="shared" si="277"/>
        <v>0</v>
      </c>
      <c r="CR55" s="336"/>
      <c r="CS55" s="310">
        <f>(CS31)*$Q55</f>
        <v>0</v>
      </c>
      <c r="CT55" s="336"/>
      <c r="CU55" s="310">
        <f>(CU31)*$Q55</f>
        <v>0</v>
      </c>
      <c r="CV55" s="336"/>
      <c r="CW55" s="310">
        <f>(CW31)*$Q55</f>
        <v>0</v>
      </c>
      <c r="CX55" s="336"/>
      <c r="CY55" s="310">
        <f>(CY31)*$Q55</f>
        <v>0</v>
      </c>
      <c r="CZ55" s="336"/>
      <c r="DA55" s="310">
        <f>(DA31)*$Q55</f>
        <v>0</v>
      </c>
      <c r="DB55" s="311">
        <f>SUM(CS55+CU55+CW55+CY55+DA55)</f>
        <v>0</v>
      </c>
      <c r="DC55" s="337"/>
      <c r="DD55" s="313">
        <f>(DD31)*$Q55</f>
        <v>0</v>
      </c>
      <c r="DE55" s="337"/>
      <c r="DF55" s="313">
        <f>(DF31)*$Q55</f>
        <v>0</v>
      </c>
      <c r="DG55" s="337"/>
      <c r="DH55" s="313">
        <f>(DH31)*$Q55</f>
        <v>0</v>
      </c>
      <c r="DI55" s="337"/>
      <c r="DJ55" s="313">
        <f>(DJ31)*$Q55</f>
        <v>0</v>
      </c>
      <c r="DK55" s="337"/>
      <c r="DL55" s="313">
        <f>(DL31)*$Q55</f>
        <v>0</v>
      </c>
      <c r="DM55" s="314">
        <f t="shared" si="287"/>
        <v>0</v>
      </c>
      <c r="DN55" s="338"/>
      <c r="DO55" s="316">
        <f>(DO31)*$Q55</f>
        <v>0</v>
      </c>
      <c r="DP55" s="338"/>
      <c r="DQ55" s="316">
        <f>(DQ31)*$Q55</f>
        <v>0</v>
      </c>
      <c r="DR55" s="338"/>
      <c r="DS55" s="316">
        <f>(DS31)*$Q55</f>
        <v>0</v>
      </c>
      <c r="DT55" s="338"/>
      <c r="DU55" s="316">
        <f>(DU31)*$Q55</f>
        <v>0</v>
      </c>
      <c r="DV55" s="338"/>
      <c r="DW55" s="316">
        <f>(DW31)*$Q55</f>
        <v>0</v>
      </c>
      <c r="DX55" s="326">
        <f t="shared" si="288"/>
        <v>0</v>
      </c>
      <c r="DY55" s="339">
        <f t="shared" si="289"/>
        <v>0</v>
      </c>
      <c r="DZ55" s="339">
        <f t="shared" si="290"/>
        <v>0</v>
      </c>
      <c r="EA55" s="339">
        <f t="shared" si="291"/>
        <v>0</v>
      </c>
      <c r="EB55" s="339">
        <f t="shared" si="292"/>
        <v>0</v>
      </c>
      <c r="EC55" s="339">
        <f t="shared" si="293"/>
        <v>0</v>
      </c>
      <c r="ED55" s="327">
        <f t="shared" si="294"/>
        <v>0</v>
      </c>
    </row>
    <row r="56" spans="1:134" s="51" customFormat="1" ht="15" customHeight="1">
      <c r="A56" s="78"/>
      <c r="B56" s="78"/>
      <c r="C56" s="115"/>
      <c r="D56" s="74" t="str">
        <f t="shared" si="280"/>
        <v>Select Level from List</v>
      </c>
      <c r="E56" s="653" t="str">
        <f t="shared" si="280"/>
        <v>Select E-Class</v>
      </c>
      <c r="F56" s="632"/>
      <c r="G56" s="632"/>
      <c r="H56" s="632"/>
      <c r="I56" s="632"/>
      <c r="J56" s="632"/>
      <c r="K56" s="632"/>
      <c r="L56" s="632"/>
      <c r="M56" s="632"/>
      <c r="N56" s="632"/>
      <c r="O56" s="632"/>
      <c r="P56" s="146"/>
      <c r="Q56" s="147">
        <f t="shared" si="281"/>
        <v>0</v>
      </c>
      <c r="R56" s="71"/>
      <c r="S56" s="148"/>
      <c r="T56" s="126">
        <f>(T32)*$Q56</f>
        <v>0</v>
      </c>
      <c r="U56" s="148"/>
      <c r="V56" s="126">
        <f>(V32)*$Q56</f>
        <v>0</v>
      </c>
      <c r="W56" s="148"/>
      <c r="X56" s="126">
        <f>(X32)*$Q56</f>
        <v>0</v>
      </c>
      <c r="Y56" s="148"/>
      <c r="Z56" s="126">
        <f>(Z32)*$Q56</f>
        <v>0</v>
      </c>
      <c r="AA56" s="148"/>
      <c r="AB56" s="126">
        <f>(AB32)*$Q56</f>
        <v>0</v>
      </c>
      <c r="AC56" s="127">
        <f t="shared" si="295"/>
        <v>0</v>
      </c>
      <c r="AD56" s="330"/>
      <c r="AE56" s="292">
        <f>(AE32)*$Q56</f>
        <v>0</v>
      </c>
      <c r="AF56" s="330"/>
      <c r="AG56" s="292">
        <f>(AG32)*$Q56</f>
        <v>0</v>
      </c>
      <c r="AH56" s="330"/>
      <c r="AI56" s="292">
        <f>(AI32)*$Q56</f>
        <v>0</v>
      </c>
      <c r="AJ56" s="330"/>
      <c r="AK56" s="292">
        <f>(AK32)*$Q56</f>
        <v>0</v>
      </c>
      <c r="AL56" s="330"/>
      <c r="AM56" s="292">
        <f>(AM32)*$Q56</f>
        <v>0</v>
      </c>
      <c r="AN56" s="293">
        <f t="shared" si="282"/>
        <v>0</v>
      </c>
      <c r="AO56" s="331"/>
      <c r="AP56" s="295">
        <f>(AP32)*$Q56</f>
        <v>0</v>
      </c>
      <c r="AQ56" s="331"/>
      <c r="AR56" s="295">
        <f>(AR32)*$Q56</f>
        <v>0</v>
      </c>
      <c r="AS56" s="331"/>
      <c r="AT56" s="295">
        <f>(AT32)*$Q56</f>
        <v>0</v>
      </c>
      <c r="AU56" s="331"/>
      <c r="AV56" s="295">
        <f>(AV32)*$Q56</f>
        <v>0</v>
      </c>
      <c r="AW56" s="331"/>
      <c r="AX56" s="295">
        <f>(AX32)*$Q56</f>
        <v>0</v>
      </c>
      <c r="AY56" s="296">
        <f t="shared" si="283"/>
        <v>0</v>
      </c>
      <c r="AZ56" s="332"/>
      <c r="BA56" s="298">
        <f>(BA32)*$Q56</f>
        <v>0</v>
      </c>
      <c r="BB56" s="332"/>
      <c r="BC56" s="298">
        <f>(BC32)*$Q56</f>
        <v>0</v>
      </c>
      <c r="BD56" s="332"/>
      <c r="BE56" s="298">
        <f>(BE32)*$Q56</f>
        <v>0</v>
      </c>
      <c r="BF56" s="332"/>
      <c r="BG56" s="298">
        <f>(BG32)*$Q56</f>
        <v>0</v>
      </c>
      <c r="BH56" s="332"/>
      <c r="BI56" s="298">
        <f>(BI32)*$Q56</f>
        <v>0</v>
      </c>
      <c r="BJ56" s="299">
        <f t="shared" si="284"/>
        <v>0</v>
      </c>
      <c r="BK56" s="333"/>
      <c r="BL56" s="301">
        <f>(BL32)*$Q56</f>
        <v>0</v>
      </c>
      <c r="BM56" s="333"/>
      <c r="BN56" s="301">
        <f>(BN32)*$Q56</f>
        <v>0</v>
      </c>
      <c r="BO56" s="333"/>
      <c r="BP56" s="301">
        <f>(BP32)*$Q56</f>
        <v>0</v>
      </c>
      <c r="BQ56" s="333"/>
      <c r="BR56" s="301">
        <f>(BR32)*$Q56</f>
        <v>0</v>
      </c>
      <c r="BS56" s="333"/>
      <c r="BT56" s="301">
        <f>(BT32)*$Q56</f>
        <v>0</v>
      </c>
      <c r="BU56" s="302">
        <f t="shared" si="285"/>
        <v>0</v>
      </c>
      <c r="BV56" s="334"/>
      <c r="BW56" s="304">
        <f>(BW32)*$Q56</f>
        <v>0</v>
      </c>
      <c r="BX56" s="334"/>
      <c r="BY56" s="304">
        <f>(BY32)*$Q56</f>
        <v>0</v>
      </c>
      <c r="BZ56" s="334"/>
      <c r="CA56" s="304">
        <f>(CA32)*$Q56</f>
        <v>0</v>
      </c>
      <c r="CB56" s="334"/>
      <c r="CC56" s="304">
        <f>(CC32)*$Q56</f>
        <v>0</v>
      </c>
      <c r="CD56" s="334"/>
      <c r="CE56" s="304">
        <f>(CE32)*$Q56</f>
        <v>0</v>
      </c>
      <c r="CF56" s="305">
        <f t="shared" si="286"/>
        <v>0</v>
      </c>
      <c r="CG56" s="335"/>
      <c r="CH56" s="307">
        <f>(CH32)*$Q56</f>
        <v>0</v>
      </c>
      <c r="CI56" s="335"/>
      <c r="CJ56" s="307">
        <f>(CJ32)*$Q56</f>
        <v>0</v>
      </c>
      <c r="CK56" s="335"/>
      <c r="CL56" s="307">
        <f>(CL32)*$Q56</f>
        <v>0</v>
      </c>
      <c r="CM56" s="335"/>
      <c r="CN56" s="307">
        <f>(CN32)*$Q56</f>
        <v>0</v>
      </c>
      <c r="CO56" s="335"/>
      <c r="CP56" s="307">
        <f>(CP32)*$Q56</f>
        <v>0</v>
      </c>
      <c r="CQ56" s="308">
        <f t="shared" si="277"/>
        <v>0</v>
      </c>
      <c r="CR56" s="336"/>
      <c r="CS56" s="310">
        <f>(CS32)*$Q56</f>
        <v>0</v>
      </c>
      <c r="CT56" s="336"/>
      <c r="CU56" s="310">
        <f>(CU32)*$Q56</f>
        <v>0</v>
      </c>
      <c r="CV56" s="336"/>
      <c r="CW56" s="310">
        <f>(CW32)*$Q56</f>
        <v>0</v>
      </c>
      <c r="CX56" s="336"/>
      <c r="CY56" s="310">
        <f>(CY32)*$Q56</f>
        <v>0</v>
      </c>
      <c r="CZ56" s="336"/>
      <c r="DA56" s="310">
        <f>(DA32)*$Q56</f>
        <v>0</v>
      </c>
      <c r="DB56" s="311">
        <f t="shared" ref="DB56:DB59" si="296">SUM(CS56+CU56+CW56+CY56+DA56)</f>
        <v>0</v>
      </c>
      <c r="DC56" s="337"/>
      <c r="DD56" s="313">
        <f>(DD32)*$Q56</f>
        <v>0</v>
      </c>
      <c r="DE56" s="337"/>
      <c r="DF56" s="313">
        <f>(DF32)*$Q56</f>
        <v>0</v>
      </c>
      <c r="DG56" s="337"/>
      <c r="DH56" s="313">
        <f>(DH32)*$Q56</f>
        <v>0</v>
      </c>
      <c r="DI56" s="337"/>
      <c r="DJ56" s="313">
        <f>(DJ32)*$Q56</f>
        <v>0</v>
      </c>
      <c r="DK56" s="337"/>
      <c r="DL56" s="313">
        <f>(DL32)*$Q56</f>
        <v>0</v>
      </c>
      <c r="DM56" s="314">
        <f t="shared" si="287"/>
        <v>0</v>
      </c>
      <c r="DN56" s="338"/>
      <c r="DO56" s="316">
        <f>(DO32)*$Q56</f>
        <v>0</v>
      </c>
      <c r="DP56" s="338"/>
      <c r="DQ56" s="316">
        <f>(DQ32)*$Q56</f>
        <v>0</v>
      </c>
      <c r="DR56" s="338"/>
      <c r="DS56" s="316">
        <f>(DS32)*$Q56</f>
        <v>0</v>
      </c>
      <c r="DT56" s="338"/>
      <c r="DU56" s="316">
        <f>(DU32)*$Q56</f>
        <v>0</v>
      </c>
      <c r="DV56" s="338"/>
      <c r="DW56" s="316">
        <f>(DW32)*$Q56</f>
        <v>0</v>
      </c>
      <c r="DX56" s="326">
        <f t="shared" si="288"/>
        <v>0</v>
      </c>
      <c r="DY56" s="339">
        <f t="shared" si="289"/>
        <v>0</v>
      </c>
      <c r="DZ56" s="339">
        <f t="shared" si="290"/>
        <v>0</v>
      </c>
      <c r="EA56" s="339">
        <f t="shared" si="291"/>
        <v>0</v>
      </c>
      <c r="EB56" s="339">
        <f t="shared" si="292"/>
        <v>0</v>
      </c>
      <c r="EC56" s="339">
        <f t="shared" si="293"/>
        <v>0</v>
      </c>
      <c r="ED56" s="327">
        <f t="shared" si="294"/>
        <v>0</v>
      </c>
    </row>
    <row r="57" spans="1:134" s="51" customFormat="1" ht="15" customHeight="1">
      <c r="A57" s="78"/>
      <c r="B57" s="78"/>
      <c r="C57" s="115"/>
      <c r="D57" s="74" t="str">
        <f t="shared" si="280"/>
        <v>Select Level from List</v>
      </c>
      <c r="E57" s="653" t="str">
        <f t="shared" si="280"/>
        <v>Select E-Class</v>
      </c>
      <c r="F57" s="632"/>
      <c r="G57" s="632"/>
      <c r="H57" s="632"/>
      <c r="I57" s="632"/>
      <c r="J57" s="632"/>
      <c r="K57" s="632"/>
      <c r="L57" s="632"/>
      <c r="M57" s="632"/>
      <c r="N57" s="632"/>
      <c r="O57" s="632"/>
      <c r="P57" s="146"/>
      <c r="Q57" s="147">
        <f t="shared" si="281"/>
        <v>0</v>
      </c>
      <c r="R57" s="71"/>
      <c r="S57" s="148"/>
      <c r="T57" s="126">
        <f>(T33)*$Q57</f>
        <v>0</v>
      </c>
      <c r="U57" s="148"/>
      <c r="V57" s="126">
        <f>(V33)*$Q57</f>
        <v>0</v>
      </c>
      <c r="W57" s="148"/>
      <c r="X57" s="126">
        <f>(X33)*$Q57</f>
        <v>0</v>
      </c>
      <c r="Y57" s="148"/>
      <c r="Z57" s="126">
        <f>(Z33)*$Q57</f>
        <v>0</v>
      </c>
      <c r="AA57" s="148"/>
      <c r="AB57" s="126">
        <f>(AB33)*$Q57</f>
        <v>0</v>
      </c>
      <c r="AC57" s="127">
        <f t="shared" si="295"/>
        <v>0</v>
      </c>
      <c r="AD57" s="330"/>
      <c r="AE57" s="292">
        <f>(AE33)*$Q57</f>
        <v>0</v>
      </c>
      <c r="AF57" s="330"/>
      <c r="AG57" s="292">
        <f>(AG33)*$Q57</f>
        <v>0</v>
      </c>
      <c r="AH57" s="330"/>
      <c r="AI57" s="292">
        <f>(AI33)*$Q57</f>
        <v>0</v>
      </c>
      <c r="AJ57" s="330"/>
      <c r="AK57" s="292">
        <f>(AK33)*$Q57</f>
        <v>0</v>
      </c>
      <c r="AL57" s="330"/>
      <c r="AM57" s="292">
        <f>(AM33)*$Q57</f>
        <v>0</v>
      </c>
      <c r="AN57" s="293">
        <f t="shared" si="282"/>
        <v>0</v>
      </c>
      <c r="AO57" s="331"/>
      <c r="AP57" s="295">
        <f>(AP33)*$Q57</f>
        <v>0</v>
      </c>
      <c r="AQ57" s="331"/>
      <c r="AR57" s="295">
        <f>(AR33)*$Q57</f>
        <v>0</v>
      </c>
      <c r="AS57" s="331"/>
      <c r="AT57" s="295">
        <f>(AT33)*$Q57</f>
        <v>0</v>
      </c>
      <c r="AU57" s="331"/>
      <c r="AV57" s="295">
        <f>(AV33)*$Q57</f>
        <v>0</v>
      </c>
      <c r="AW57" s="331"/>
      <c r="AX57" s="295">
        <f>(AX33)*$Q57</f>
        <v>0</v>
      </c>
      <c r="AY57" s="296">
        <f t="shared" si="283"/>
        <v>0</v>
      </c>
      <c r="AZ57" s="332"/>
      <c r="BA57" s="298">
        <f>(BA33)*$Q57</f>
        <v>0</v>
      </c>
      <c r="BB57" s="332"/>
      <c r="BC57" s="298">
        <f>(BC33)*$Q57</f>
        <v>0</v>
      </c>
      <c r="BD57" s="332"/>
      <c r="BE57" s="298">
        <f>(BE33)*$Q57</f>
        <v>0</v>
      </c>
      <c r="BF57" s="332"/>
      <c r="BG57" s="298">
        <f>(BG33)*$Q57</f>
        <v>0</v>
      </c>
      <c r="BH57" s="332"/>
      <c r="BI57" s="298">
        <f>(BI33)*$Q57</f>
        <v>0</v>
      </c>
      <c r="BJ57" s="299">
        <f t="shared" si="284"/>
        <v>0</v>
      </c>
      <c r="BK57" s="333"/>
      <c r="BL57" s="301">
        <f>(BL33)*$Q57</f>
        <v>0</v>
      </c>
      <c r="BM57" s="333"/>
      <c r="BN57" s="301">
        <f>(BN33)*$Q57</f>
        <v>0</v>
      </c>
      <c r="BO57" s="333"/>
      <c r="BP57" s="301">
        <f>(BP33)*$Q57</f>
        <v>0</v>
      </c>
      <c r="BQ57" s="333"/>
      <c r="BR57" s="301">
        <f>(BR33)*$Q57</f>
        <v>0</v>
      </c>
      <c r="BS57" s="333"/>
      <c r="BT57" s="301">
        <f>(BT33)*$Q57</f>
        <v>0</v>
      </c>
      <c r="BU57" s="302">
        <f t="shared" si="285"/>
        <v>0</v>
      </c>
      <c r="BV57" s="334"/>
      <c r="BW57" s="304">
        <f>(BW33)*$Q57</f>
        <v>0</v>
      </c>
      <c r="BX57" s="334"/>
      <c r="BY57" s="304">
        <f>(BY33)*$Q57</f>
        <v>0</v>
      </c>
      <c r="BZ57" s="334"/>
      <c r="CA57" s="304">
        <f>(CA33)*$Q57</f>
        <v>0</v>
      </c>
      <c r="CB57" s="334"/>
      <c r="CC57" s="304">
        <f>(CC33)*$Q57</f>
        <v>0</v>
      </c>
      <c r="CD57" s="334"/>
      <c r="CE57" s="304">
        <f>(CE33)*$Q57</f>
        <v>0</v>
      </c>
      <c r="CF57" s="305">
        <f t="shared" si="286"/>
        <v>0</v>
      </c>
      <c r="CG57" s="335"/>
      <c r="CH57" s="307">
        <f>(CH33)*$Q57</f>
        <v>0</v>
      </c>
      <c r="CI57" s="335"/>
      <c r="CJ57" s="307">
        <f>(CJ33)*$Q57</f>
        <v>0</v>
      </c>
      <c r="CK57" s="335"/>
      <c r="CL57" s="307">
        <f>(CL33)*$Q57</f>
        <v>0</v>
      </c>
      <c r="CM57" s="335"/>
      <c r="CN57" s="307">
        <f>(CN33)*$Q57</f>
        <v>0</v>
      </c>
      <c r="CO57" s="335"/>
      <c r="CP57" s="307">
        <f>(CP33)*$Q57</f>
        <v>0</v>
      </c>
      <c r="CQ57" s="308">
        <f t="shared" si="277"/>
        <v>0</v>
      </c>
      <c r="CR57" s="336"/>
      <c r="CS57" s="310">
        <f>(CS33)*$Q57</f>
        <v>0</v>
      </c>
      <c r="CT57" s="336"/>
      <c r="CU57" s="310">
        <f>(CU33)*$Q57</f>
        <v>0</v>
      </c>
      <c r="CV57" s="336"/>
      <c r="CW57" s="310">
        <f>(CW33)*$Q57</f>
        <v>0</v>
      </c>
      <c r="CX57" s="336"/>
      <c r="CY57" s="310">
        <f>(CY33)*$Q57</f>
        <v>0</v>
      </c>
      <c r="CZ57" s="336"/>
      <c r="DA57" s="310">
        <f>(DA33)*$Q57</f>
        <v>0</v>
      </c>
      <c r="DB57" s="311">
        <f t="shared" si="296"/>
        <v>0</v>
      </c>
      <c r="DC57" s="337"/>
      <c r="DD57" s="313">
        <f>(DD33)*$Q57</f>
        <v>0</v>
      </c>
      <c r="DE57" s="337"/>
      <c r="DF57" s="313">
        <f>(DF33)*$Q57</f>
        <v>0</v>
      </c>
      <c r="DG57" s="337"/>
      <c r="DH57" s="313">
        <f>(DH33)*$Q57</f>
        <v>0</v>
      </c>
      <c r="DI57" s="337"/>
      <c r="DJ57" s="313">
        <f>(DJ33)*$Q57</f>
        <v>0</v>
      </c>
      <c r="DK57" s="337"/>
      <c r="DL57" s="313">
        <f>(DL33)*$Q57</f>
        <v>0</v>
      </c>
      <c r="DM57" s="314">
        <f t="shared" si="287"/>
        <v>0</v>
      </c>
      <c r="DN57" s="338"/>
      <c r="DO57" s="316">
        <f>(DO33)*$Q57</f>
        <v>0</v>
      </c>
      <c r="DP57" s="338"/>
      <c r="DQ57" s="316">
        <f>(DQ33)*$Q57</f>
        <v>0</v>
      </c>
      <c r="DR57" s="338"/>
      <c r="DS57" s="316">
        <f>(DS33)*$Q57</f>
        <v>0</v>
      </c>
      <c r="DT57" s="338"/>
      <c r="DU57" s="316">
        <f>(DU33)*$Q57</f>
        <v>0</v>
      </c>
      <c r="DV57" s="338"/>
      <c r="DW57" s="316">
        <f>(DW33)*$Q57</f>
        <v>0</v>
      </c>
      <c r="DX57" s="326">
        <f t="shared" si="288"/>
        <v>0</v>
      </c>
      <c r="DY57" s="339">
        <f t="shared" si="289"/>
        <v>0</v>
      </c>
      <c r="DZ57" s="339">
        <f t="shared" si="290"/>
        <v>0</v>
      </c>
      <c r="EA57" s="339">
        <f t="shared" si="291"/>
        <v>0</v>
      </c>
      <c r="EB57" s="339">
        <f t="shared" si="292"/>
        <v>0</v>
      </c>
      <c r="EC57" s="339">
        <f t="shared" si="293"/>
        <v>0</v>
      </c>
      <c r="ED57" s="327">
        <f t="shared" si="294"/>
        <v>0</v>
      </c>
    </row>
    <row r="58" spans="1:134" s="51" customFormat="1" ht="15" customHeight="1">
      <c r="A58" s="78"/>
      <c r="B58" s="78"/>
      <c r="C58" s="115"/>
      <c r="D58" s="627" t="s">
        <v>465</v>
      </c>
      <c r="E58" s="628"/>
      <c r="F58" s="628"/>
      <c r="G58" s="628"/>
      <c r="H58" s="628"/>
      <c r="I58" s="628"/>
      <c r="J58" s="628"/>
      <c r="K58" s="628"/>
      <c r="L58" s="628"/>
      <c r="M58" s="628"/>
      <c r="N58" s="628"/>
      <c r="O58" s="628"/>
      <c r="P58" s="628"/>
      <c r="Q58" s="157">
        <v>2326</v>
      </c>
      <c r="R58" s="71">
        <v>1.07</v>
      </c>
      <c r="S58" s="201">
        <v>0</v>
      </c>
      <c r="T58" s="126">
        <f t="shared" ref="T58:T59" si="297">$Q58*S58</f>
        <v>0</v>
      </c>
      <c r="U58" s="201">
        <v>0</v>
      </c>
      <c r="V58" s="126">
        <f t="shared" ref="V58:V59" si="298">$Q58*U58*$R58</f>
        <v>0</v>
      </c>
      <c r="W58" s="201">
        <v>0</v>
      </c>
      <c r="X58" s="126">
        <f t="shared" ref="X58:X59" si="299">$Q58*W58*$R58^2</f>
        <v>0</v>
      </c>
      <c r="Y58" s="201">
        <v>0</v>
      </c>
      <c r="Z58" s="126">
        <f t="shared" ref="Z58:Z59" si="300">$Q58*Y58*$R58^3</f>
        <v>0</v>
      </c>
      <c r="AA58" s="201">
        <v>0</v>
      </c>
      <c r="AB58" s="126">
        <f t="shared" ref="AB58:AB59" si="301">$Q58*AA58*$R58^4</f>
        <v>0</v>
      </c>
      <c r="AC58" s="127">
        <f t="shared" si="295"/>
        <v>0</v>
      </c>
      <c r="AD58" s="352">
        <v>0</v>
      </c>
      <c r="AE58" s="292">
        <f t="shared" ref="AE58:AE59" si="302">$Q58*AD58</f>
        <v>0</v>
      </c>
      <c r="AF58" s="352">
        <v>0</v>
      </c>
      <c r="AG58" s="292">
        <f t="shared" ref="AG58:AG59" si="303">$Q58*AF58*$R58</f>
        <v>0</v>
      </c>
      <c r="AH58" s="352">
        <v>0</v>
      </c>
      <c r="AI58" s="292">
        <f t="shared" ref="AI58:AI59" si="304">$Q58*AH58*$R58^2</f>
        <v>0</v>
      </c>
      <c r="AJ58" s="352">
        <v>0</v>
      </c>
      <c r="AK58" s="292">
        <f t="shared" ref="AK58:AK59" si="305">$Q58*AJ58*$R58^3</f>
        <v>0</v>
      </c>
      <c r="AL58" s="352">
        <v>0</v>
      </c>
      <c r="AM58" s="292">
        <f t="shared" ref="AM58:AM59" si="306">$Q58*AL58*$R58^4</f>
        <v>0</v>
      </c>
      <c r="AN58" s="293">
        <f t="shared" si="282"/>
        <v>0</v>
      </c>
      <c r="AO58" s="353">
        <v>0</v>
      </c>
      <c r="AP58" s="295">
        <f t="shared" ref="AP58:AP59" si="307">$Q58*AO58</f>
        <v>0</v>
      </c>
      <c r="AQ58" s="353">
        <v>0</v>
      </c>
      <c r="AR58" s="295">
        <f t="shared" ref="AR58:AR59" si="308">$Q58*AQ58*$R58</f>
        <v>0</v>
      </c>
      <c r="AS58" s="353">
        <v>0</v>
      </c>
      <c r="AT58" s="295">
        <f t="shared" ref="AT58:AT59" si="309">$Q58*AS58*$R58^2</f>
        <v>0</v>
      </c>
      <c r="AU58" s="353">
        <v>0</v>
      </c>
      <c r="AV58" s="295">
        <f t="shared" ref="AV58:AV59" si="310">$Q58*AU58*$R58^3</f>
        <v>0</v>
      </c>
      <c r="AW58" s="353">
        <v>0</v>
      </c>
      <c r="AX58" s="295">
        <f t="shared" ref="AX58:AX59" si="311">$Q58*AW58*$R58^4</f>
        <v>0</v>
      </c>
      <c r="AY58" s="296">
        <f t="shared" si="283"/>
        <v>0</v>
      </c>
      <c r="AZ58" s="354">
        <v>0</v>
      </c>
      <c r="BA58" s="298">
        <f t="shared" ref="BA58:BA59" si="312">$Q58*AZ58</f>
        <v>0</v>
      </c>
      <c r="BB58" s="354">
        <v>0</v>
      </c>
      <c r="BC58" s="298">
        <f t="shared" ref="BC58:BC59" si="313">$Q58*BB58*$R58</f>
        <v>0</v>
      </c>
      <c r="BD58" s="354">
        <v>0</v>
      </c>
      <c r="BE58" s="298">
        <f t="shared" ref="BE58:BE59" si="314">$Q58*BD58*$R58^2</f>
        <v>0</v>
      </c>
      <c r="BF58" s="354">
        <v>0</v>
      </c>
      <c r="BG58" s="298">
        <f t="shared" ref="BG58:BG59" si="315">$Q58*BF58*$R58^3</f>
        <v>0</v>
      </c>
      <c r="BH58" s="354">
        <v>0</v>
      </c>
      <c r="BI58" s="298">
        <f t="shared" ref="BI58:BI59" si="316">$Q58*BH58*$R58^4</f>
        <v>0</v>
      </c>
      <c r="BJ58" s="299">
        <f t="shared" si="284"/>
        <v>0</v>
      </c>
      <c r="BK58" s="355">
        <v>0</v>
      </c>
      <c r="BL58" s="301">
        <f t="shared" ref="BL58:BL59" si="317">$Q58*BK58</f>
        <v>0</v>
      </c>
      <c r="BM58" s="355">
        <v>0</v>
      </c>
      <c r="BN58" s="301">
        <f t="shared" ref="BN58:BN59" si="318">$Q58*BM58*$R58</f>
        <v>0</v>
      </c>
      <c r="BO58" s="355">
        <v>0</v>
      </c>
      <c r="BP58" s="301">
        <f t="shared" ref="BP58:BP59" si="319">$Q58*BO58*$R58^2</f>
        <v>0</v>
      </c>
      <c r="BQ58" s="355">
        <v>0</v>
      </c>
      <c r="BR58" s="301">
        <f t="shared" ref="BR58:BR59" si="320">$Q58*BQ58*$R58^3</f>
        <v>0</v>
      </c>
      <c r="BS58" s="355">
        <v>0</v>
      </c>
      <c r="BT58" s="301">
        <f t="shared" ref="BT58:BT59" si="321">$Q58*BS58*$R58^4</f>
        <v>0</v>
      </c>
      <c r="BU58" s="302">
        <f t="shared" si="285"/>
        <v>0</v>
      </c>
      <c r="BV58" s="356">
        <v>0</v>
      </c>
      <c r="BW58" s="304">
        <f t="shared" ref="BW58:BW59" si="322">$Q58*BV58</f>
        <v>0</v>
      </c>
      <c r="BX58" s="356">
        <v>0</v>
      </c>
      <c r="BY58" s="304">
        <f t="shared" ref="BY58:BY59" si="323">$Q58*BX58*$R58</f>
        <v>0</v>
      </c>
      <c r="BZ58" s="356">
        <v>0</v>
      </c>
      <c r="CA58" s="304">
        <f t="shared" ref="CA58:CA59" si="324">$Q58*BZ58*$R58^2</f>
        <v>0</v>
      </c>
      <c r="CB58" s="356">
        <v>0</v>
      </c>
      <c r="CC58" s="304">
        <f t="shared" ref="CC58:CC59" si="325">$Q58*CB58*$R58^3</f>
        <v>0</v>
      </c>
      <c r="CD58" s="356">
        <v>0</v>
      </c>
      <c r="CE58" s="304">
        <f t="shared" ref="CE58:CE59" si="326">$Q58*CD58*$R58^4</f>
        <v>0</v>
      </c>
      <c r="CF58" s="305">
        <f t="shared" si="286"/>
        <v>0</v>
      </c>
      <c r="CG58" s="357">
        <v>0</v>
      </c>
      <c r="CH58" s="307">
        <f t="shared" ref="CH58:CH59" si="327">$Q58*CG58</f>
        <v>0</v>
      </c>
      <c r="CI58" s="357">
        <v>0</v>
      </c>
      <c r="CJ58" s="307">
        <f t="shared" ref="CJ58:CJ59" si="328">$Q58*CI58*$R58</f>
        <v>0</v>
      </c>
      <c r="CK58" s="357">
        <v>0</v>
      </c>
      <c r="CL58" s="307">
        <f t="shared" ref="CL58:CL59" si="329">$Q58*CK58*$R58^2</f>
        <v>0</v>
      </c>
      <c r="CM58" s="357">
        <v>0</v>
      </c>
      <c r="CN58" s="307">
        <f t="shared" ref="CN58:CN59" si="330">$Q58*CM58*$R58^3</f>
        <v>0</v>
      </c>
      <c r="CO58" s="357">
        <v>0</v>
      </c>
      <c r="CP58" s="307">
        <f t="shared" ref="CP58:CP59" si="331">$Q58*CO58*$R58^4</f>
        <v>0</v>
      </c>
      <c r="CQ58" s="308">
        <f t="shared" si="277"/>
        <v>0</v>
      </c>
      <c r="CR58" s="358">
        <v>0</v>
      </c>
      <c r="CS58" s="310">
        <f t="shared" ref="CS58:CS59" si="332">$Q58*CR58</f>
        <v>0</v>
      </c>
      <c r="CT58" s="358">
        <v>0</v>
      </c>
      <c r="CU58" s="310">
        <f t="shared" ref="CU58:CU59" si="333">$Q58*CT58*$R58</f>
        <v>0</v>
      </c>
      <c r="CV58" s="358">
        <v>0</v>
      </c>
      <c r="CW58" s="310">
        <f t="shared" ref="CW58:CW59" si="334">$Q58*CV58*$R58^2</f>
        <v>0</v>
      </c>
      <c r="CX58" s="358">
        <v>0</v>
      </c>
      <c r="CY58" s="310">
        <f t="shared" ref="CY58:CY59" si="335">$Q58*CX58*$R58^3</f>
        <v>0</v>
      </c>
      <c r="CZ58" s="358">
        <v>0</v>
      </c>
      <c r="DA58" s="310">
        <f t="shared" ref="DA58:DA59" si="336">$Q58*CZ58*$R58^4</f>
        <v>0</v>
      </c>
      <c r="DB58" s="311">
        <f t="shared" si="296"/>
        <v>0</v>
      </c>
      <c r="DC58" s="359">
        <v>0</v>
      </c>
      <c r="DD58" s="313">
        <f t="shared" ref="DD58:DD59" si="337">$Q58*DC58</f>
        <v>0</v>
      </c>
      <c r="DE58" s="359">
        <v>0</v>
      </c>
      <c r="DF58" s="313">
        <f t="shared" ref="DF58:DF59" si="338">$Q58*DE58*$R58</f>
        <v>0</v>
      </c>
      <c r="DG58" s="359">
        <v>0</v>
      </c>
      <c r="DH58" s="313">
        <f t="shared" ref="DH58:DH59" si="339">$Q58*DG58*$R58^2</f>
        <v>0</v>
      </c>
      <c r="DI58" s="359">
        <v>0</v>
      </c>
      <c r="DJ58" s="313">
        <f t="shared" ref="DJ58:DJ59" si="340">$Q58*DI58*$R58^3</f>
        <v>0</v>
      </c>
      <c r="DK58" s="359">
        <v>0</v>
      </c>
      <c r="DL58" s="313">
        <f t="shared" ref="DL58:DL59" si="341">$Q58*DK58*$R58^4</f>
        <v>0</v>
      </c>
      <c r="DM58" s="314">
        <f t="shared" si="287"/>
        <v>0</v>
      </c>
      <c r="DN58" s="360">
        <v>0</v>
      </c>
      <c r="DO58" s="316">
        <f t="shared" ref="DO58:DO59" si="342">$Q58*DN58</f>
        <v>0</v>
      </c>
      <c r="DP58" s="360">
        <v>0</v>
      </c>
      <c r="DQ58" s="316">
        <f t="shared" ref="DQ58:DQ59" si="343">$Q58*DP58*$R58</f>
        <v>0</v>
      </c>
      <c r="DR58" s="360">
        <v>0</v>
      </c>
      <c r="DS58" s="316">
        <f t="shared" ref="DS58:DS59" si="344">$Q58*DR58*$R58^2</f>
        <v>0</v>
      </c>
      <c r="DT58" s="360">
        <v>0</v>
      </c>
      <c r="DU58" s="316">
        <f t="shared" ref="DU58:DU59" si="345">$Q58*DT58*$R58^3</f>
        <v>0</v>
      </c>
      <c r="DV58" s="360">
        <v>0</v>
      </c>
      <c r="DW58" s="316">
        <f t="shared" ref="DW58:DW59" si="346">$Q58*DV58*$R58^4</f>
        <v>0</v>
      </c>
      <c r="DX58" s="326">
        <f t="shared" si="288"/>
        <v>0</v>
      </c>
      <c r="DY58" s="339">
        <f t="shared" si="289"/>
        <v>0</v>
      </c>
      <c r="DZ58" s="339">
        <f t="shared" si="290"/>
        <v>0</v>
      </c>
      <c r="EA58" s="339">
        <f t="shared" si="291"/>
        <v>0</v>
      </c>
      <c r="EB58" s="339">
        <f t="shared" si="292"/>
        <v>0</v>
      </c>
      <c r="EC58" s="339">
        <f t="shared" si="293"/>
        <v>0</v>
      </c>
      <c r="ED58" s="327">
        <f t="shared" si="294"/>
        <v>0</v>
      </c>
    </row>
    <row r="59" spans="1:134" s="51" customFormat="1" ht="15" customHeight="1">
      <c r="A59" s="78"/>
      <c r="B59" s="78"/>
      <c r="C59" s="115"/>
      <c r="D59" s="627" t="s">
        <v>465</v>
      </c>
      <c r="E59" s="628"/>
      <c r="F59" s="628"/>
      <c r="G59" s="628"/>
      <c r="H59" s="628"/>
      <c r="I59" s="628"/>
      <c r="J59" s="628"/>
      <c r="K59" s="628"/>
      <c r="L59" s="628"/>
      <c r="M59" s="628"/>
      <c r="N59" s="628"/>
      <c r="O59" s="628"/>
      <c r="P59" s="628"/>
      <c r="Q59" s="157">
        <v>2326</v>
      </c>
      <c r="R59" s="71">
        <v>1.07</v>
      </c>
      <c r="S59" s="201">
        <v>0</v>
      </c>
      <c r="T59" s="126">
        <f t="shared" si="297"/>
        <v>0</v>
      </c>
      <c r="U59" s="201">
        <v>0</v>
      </c>
      <c r="V59" s="126">
        <f t="shared" si="298"/>
        <v>0</v>
      </c>
      <c r="W59" s="201">
        <v>0</v>
      </c>
      <c r="X59" s="126">
        <f t="shared" si="299"/>
        <v>0</v>
      </c>
      <c r="Y59" s="201">
        <v>0</v>
      </c>
      <c r="Z59" s="126">
        <f t="shared" si="300"/>
        <v>0</v>
      </c>
      <c r="AA59" s="201">
        <v>0</v>
      </c>
      <c r="AB59" s="126">
        <f t="shared" si="301"/>
        <v>0</v>
      </c>
      <c r="AC59" s="127">
        <f t="shared" si="295"/>
        <v>0</v>
      </c>
      <c r="AD59" s="352">
        <v>0</v>
      </c>
      <c r="AE59" s="292">
        <f t="shared" si="302"/>
        <v>0</v>
      </c>
      <c r="AF59" s="352">
        <v>0</v>
      </c>
      <c r="AG59" s="292">
        <f t="shared" si="303"/>
        <v>0</v>
      </c>
      <c r="AH59" s="352">
        <v>0</v>
      </c>
      <c r="AI59" s="292">
        <f t="shared" si="304"/>
        <v>0</v>
      </c>
      <c r="AJ59" s="352">
        <v>0</v>
      </c>
      <c r="AK59" s="292">
        <f t="shared" si="305"/>
        <v>0</v>
      </c>
      <c r="AL59" s="352">
        <v>0</v>
      </c>
      <c r="AM59" s="292">
        <f t="shared" si="306"/>
        <v>0</v>
      </c>
      <c r="AN59" s="293">
        <f t="shared" si="282"/>
        <v>0</v>
      </c>
      <c r="AO59" s="353">
        <v>0</v>
      </c>
      <c r="AP59" s="295">
        <f t="shared" si="307"/>
        <v>0</v>
      </c>
      <c r="AQ59" s="353">
        <v>0</v>
      </c>
      <c r="AR59" s="295">
        <f t="shared" si="308"/>
        <v>0</v>
      </c>
      <c r="AS59" s="353">
        <v>0</v>
      </c>
      <c r="AT59" s="295">
        <f t="shared" si="309"/>
        <v>0</v>
      </c>
      <c r="AU59" s="353">
        <v>0</v>
      </c>
      <c r="AV59" s="295">
        <f t="shared" si="310"/>
        <v>0</v>
      </c>
      <c r="AW59" s="353">
        <v>0</v>
      </c>
      <c r="AX59" s="295">
        <f t="shared" si="311"/>
        <v>0</v>
      </c>
      <c r="AY59" s="296">
        <f t="shared" si="283"/>
        <v>0</v>
      </c>
      <c r="AZ59" s="354">
        <v>0</v>
      </c>
      <c r="BA59" s="298">
        <f t="shared" si="312"/>
        <v>0</v>
      </c>
      <c r="BB59" s="354">
        <v>0</v>
      </c>
      <c r="BC59" s="298">
        <f t="shared" si="313"/>
        <v>0</v>
      </c>
      <c r="BD59" s="354">
        <v>0</v>
      </c>
      <c r="BE59" s="298">
        <f t="shared" si="314"/>
        <v>0</v>
      </c>
      <c r="BF59" s="354">
        <v>0</v>
      </c>
      <c r="BG59" s="298">
        <f t="shared" si="315"/>
        <v>0</v>
      </c>
      <c r="BH59" s="354">
        <v>0</v>
      </c>
      <c r="BI59" s="298">
        <f t="shared" si="316"/>
        <v>0</v>
      </c>
      <c r="BJ59" s="299">
        <f t="shared" si="284"/>
        <v>0</v>
      </c>
      <c r="BK59" s="355">
        <v>0</v>
      </c>
      <c r="BL59" s="301">
        <f t="shared" si="317"/>
        <v>0</v>
      </c>
      <c r="BM59" s="355">
        <v>0</v>
      </c>
      <c r="BN59" s="301">
        <f t="shared" si="318"/>
        <v>0</v>
      </c>
      <c r="BO59" s="355">
        <v>0</v>
      </c>
      <c r="BP59" s="301">
        <f t="shared" si="319"/>
        <v>0</v>
      </c>
      <c r="BQ59" s="355">
        <v>0</v>
      </c>
      <c r="BR59" s="301">
        <f t="shared" si="320"/>
        <v>0</v>
      </c>
      <c r="BS59" s="355">
        <v>0</v>
      </c>
      <c r="BT59" s="301">
        <f t="shared" si="321"/>
        <v>0</v>
      </c>
      <c r="BU59" s="302">
        <f t="shared" si="285"/>
        <v>0</v>
      </c>
      <c r="BV59" s="356">
        <v>0</v>
      </c>
      <c r="BW59" s="304">
        <f t="shared" si="322"/>
        <v>0</v>
      </c>
      <c r="BX59" s="356">
        <v>0</v>
      </c>
      <c r="BY59" s="304">
        <f t="shared" si="323"/>
        <v>0</v>
      </c>
      <c r="BZ59" s="356">
        <v>0</v>
      </c>
      <c r="CA59" s="304">
        <f t="shared" si="324"/>
        <v>0</v>
      </c>
      <c r="CB59" s="356">
        <v>0</v>
      </c>
      <c r="CC59" s="304">
        <f t="shared" si="325"/>
        <v>0</v>
      </c>
      <c r="CD59" s="356">
        <v>0</v>
      </c>
      <c r="CE59" s="304">
        <f t="shared" si="326"/>
        <v>0</v>
      </c>
      <c r="CF59" s="305">
        <f t="shared" si="286"/>
        <v>0</v>
      </c>
      <c r="CG59" s="357">
        <v>0</v>
      </c>
      <c r="CH59" s="307">
        <f t="shared" si="327"/>
        <v>0</v>
      </c>
      <c r="CI59" s="357">
        <v>0</v>
      </c>
      <c r="CJ59" s="307">
        <f t="shared" si="328"/>
        <v>0</v>
      </c>
      <c r="CK59" s="357">
        <v>0</v>
      </c>
      <c r="CL59" s="307">
        <f t="shared" si="329"/>
        <v>0</v>
      </c>
      <c r="CM59" s="357">
        <v>0</v>
      </c>
      <c r="CN59" s="307">
        <f t="shared" si="330"/>
        <v>0</v>
      </c>
      <c r="CO59" s="357">
        <v>0</v>
      </c>
      <c r="CP59" s="307">
        <f t="shared" si="331"/>
        <v>0</v>
      </c>
      <c r="CQ59" s="308">
        <f t="shared" si="277"/>
        <v>0</v>
      </c>
      <c r="CR59" s="358">
        <v>0</v>
      </c>
      <c r="CS59" s="310">
        <f t="shared" si="332"/>
        <v>0</v>
      </c>
      <c r="CT59" s="358">
        <v>0</v>
      </c>
      <c r="CU59" s="310">
        <f t="shared" si="333"/>
        <v>0</v>
      </c>
      <c r="CV59" s="358">
        <v>0</v>
      </c>
      <c r="CW59" s="310">
        <f t="shared" si="334"/>
        <v>0</v>
      </c>
      <c r="CX59" s="358">
        <v>0</v>
      </c>
      <c r="CY59" s="310">
        <f t="shared" si="335"/>
        <v>0</v>
      </c>
      <c r="CZ59" s="358">
        <v>0</v>
      </c>
      <c r="DA59" s="310">
        <f t="shared" si="336"/>
        <v>0</v>
      </c>
      <c r="DB59" s="311">
        <f t="shared" si="296"/>
        <v>0</v>
      </c>
      <c r="DC59" s="359">
        <v>0</v>
      </c>
      <c r="DD59" s="313">
        <f t="shared" si="337"/>
        <v>0</v>
      </c>
      <c r="DE59" s="359">
        <v>0</v>
      </c>
      <c r="DF59" s="313">
        <f t="shared" si="338"/>
        <v>0</v>
      </c>
      <c r="DG59" s="359">
        <v>0</v>
      </c>
      <c r="DH59" s="313">
        <f t="shared" si="339"/>
        <v>0</v>
      </c>
      <c r="DI59" s="359">
        <v>0</v>
      </c>
      <c r="DJ59" s="313">
        <f t="shared" si="340"/>
        <v>0</v>
      </c>
      <c r="DK59" s="359">
        <v>0</v>
      </c>
      <c r="DL59" s="313">
        <f t="shared" si="341"/>
        <v>0</v>
      </c>
      <c r="DM59" s="314">
        <f t="shared" si="287"/>
        <v>0</v>
      </c>
      <c r="DN59" s="360">
        <v>0</v>
      </c>
      <c r="DO59" s="316">
        <f t="shared" si="342"/>
        <v>0</v>
      </c>
      <c r="DP59" s="360">
        <v>0</v>
      </c>
      <c r="DQ59" s="316">
        <f t="shared" si="343"/>
        <v>0</v>
      </c>
      <c r="DR59" s="360">
        <v>0</v>
      </c>
      <c r="DS59" s="316">
        <f t="shared" si="344"/>
        <v>0</v>
      </c>
      <c r="DT59" s="360">
        <v>0</v>
      </c>
      <c r="DU59" s="316">
        <f t="shared" si="345"/>
        <v>0</v>
      </c>
      <c r="DV59" s="360">
        <v>0</v>
      </c>
      <c r="DW59" s="316">
        <f t="shared" si="346"/>
        <v>0</v>
      </c>
      <c r="DX59" s="326">
        <f t="shared" si="288"/>
        <v>0</v>
      </c>
      <c r="DY59" s="339">
        <f t="shared" si="289"/>
        <v>0</v>
      </c>
      <c r="DZ59" s="339">
        <f t="shared" si="290"/>
        <v>0</v>
      </c>
      <c r="EA59" s="339">
        <f t="shared" si="291"/>
        <v>0</v>
      </c>
      <c r="EB59" s="339">
        <f t="shared" si="292"/>
        <v>0</v>
      </c>
      <c r="EC59" s="339">
        <f t="shared" si="293"/>
        <v>0</v>
      </c>
      <c r="ED59" s="327">
        <f t="shared" si="294"/>
        <v>0</v>
      </c>
    </row>
    <row r="60" spans="1:134" s="51" customFormat="1" ht="15" customHeight="1">
      <c r="A60" s="78"/>
      <c r="B60" s="78"/>
      <c r="C60" s="115"/>
      <c r="D60" s="80"/>
      <c r="E60" s="571"/>
      <c r="F60" s="571"/>
      <c r="G60" s="571"/>
      <c r="H60" s="571"/>
      <c r="I60" s="571"/>
      <c r="J60" s="571"/>
      <c r="K60" s="571"/>
      <c r="L60" s="571"/>
      <c r="M60" s="571"/>
      <c r="N60" s="572"/>
      <c r="O60" s="645" t="s">
        <v>287</v>
      </c>
      <c r="P60" s="646"/>
      <c r="Q60" s="646"/>
      <c r="R60" s="647"/>
      <c r="S60" s="681">
        <f>SUM(T46:T59)</f>
        <v>0</v>
      </c>
      <c r="T60" s="682"/>
      <c r="U60" s="681">
        <f>SUM(V46:V59)</f>
        <v>0</v>
      </c>
      <c r="V60" s="682"/>
      <c r="W60" s="681">
        <f>SUM(X46:X59)</f>
        <v>0</v>
      </c>
      <c r="X60" s="682"/>
      <c r="Y60" s="681">
        <f>SUM(Z46:Z59)</f>
        <v>0</v>
      </c>
      <c r="Z60" s="682"/>
      <c r="AA60" s="681">
        <f>SUM(AB46:AB59)</f>
        <v>0</v>
      </c>
      <c r="AB60" s="682"/>
      <c r="AC60" s="149">
        <f>SUM(S60:AB60)</f>
        <v>0</v>
      </c>
      <c r="AD60" s="681">
        <f>SUM(AE46:AE59)</f>
        <v>0</v>
      </c>
      <c r="AE60" s="682"/>
      <c r="AF60" s="681">
        <f>SUM(AG46:AG59)</f>
        <v>0</v>
      </c>
      <c r="AG60" s="682"/>
      <c r="AH60" s="681">
        <f>SUM(AI46:AI59)</f>
        <v>0</v>
      </c>
      <c r="AI60" s="682"/>
      <c r="AJ60" s="681">
        <f>SUM(AK46:AK59)</f>
        <v>0</v>
      </c>
      <c r="AK60" s="682"/>
      <c r="AL60" s="681">
        <f>SUM(AM46:AM59)</f>
        <v>0</v>
      </c>
      <c r="AM60" s="682"/>
      <c r="AN60" s="149">
        <f>SUM(AD60:AM60)</f>
        <v>0</v>
      </c>
      <c r="AO60" s="681">
        <f>SUM(AP46:AP59)</f>
        <v>0</v>
      </c>
      <c r="AP60" s="682"/>
      <c r="AQ60" s="681">
        <f>SUM(AR46:AR59)</f>
        <v>0</v>
      </c>
      <c r="AR60" s="682"/>
      <c r="AS60" s="681">
        <f>SUM(AT46:AT59)</f>
        <v>0</v>
      </c>
      <c r="AT60" s="682"/>
      <c r="AU60" s="681">
        <f>SUM(AV46:AV59)</f>
        <v>0</v>
      </c>
      <c r="AV60" s="682"/>
      <c r="AW60" s="681">
        <f>SUM(AX46:AX59)</f>
        <v>0</v>
      </c>
      <c r="AX60" s="682"/>
      <c r="AY60" s="149">
        <f>SUM(AO60:AX60)</f>
        <v>0</v>
      </c>
      <c r="AZ60" s="681">
        <f>SUM(BA46:BA59)</f>
        <v>0</v>
      </c>
      <c r="BA60" s="682"/>
      <c r="BB60" s="681">
        <f>SUM(BC46:BC59)</f>
        <v>0</v>
      </c>
      <c r="BC60" s="682"/>
      <c r="BD60" s="681">
        <f>SUM(BE46:BE59)</f>
        <v>0</v>
      </c>
      <c r="BE60" s="682"/>
      <c r="BF60" s="681">
        <f>SUM(BG46:BG59)</f>
        <v>0</v>
      </c>
      <c r="BG60" s="682"/>
      <c r="BH60" s="681">
        <f>SUM(BI46:BI59)</f>
        <v>0</v>
      </c>
      <c r="BI60" s="682"/>
      <c r="BJ60" s="149">
        <f>SUM(AZ60:BI60)</f>
        <v>0</v>
      </c>
      <c r="BK60" s="681">
        <f>SUM(BL46:BL59)</f>
        <v>0</v>
      </c>
      <c r="BL60" s="682"/>
      <c r="BM60" s="681">
        <f>SUM(BN46:BN59)</f>
        <v>0</v>
      </c>
      <c r="BN60" s="682"/>
      <c r="BO60" s="681">
        <f>SUM(BP46:BP59)</f>
        <v>0</v>
      </c>
      <c r="BP60" s="682"/>
      <c r="BQ60" s="681">
        <f>SUM(BR46:BR59)</f>
        <v>0</v>
      </c>
      <c r="BR60" s="682"/>
      <c r="BS60" s="681">
        <f>SUM(BT46:BT59)</f>
        <v>0</v>
      </c>
      <c r="BT60" s="682"/>
      <c r="BU60" s="149">
        <f>SUM(BK60:BT60)</f>
        <v>0</v>
      </c>
      <c r="BV60" s="681">
        <f>SUM(BW46:BW59)</f>
        <v>0</v>
      </c>
      <c r="BW60" s="682"/>
      <c r="BX60" s="681">
        <f>SUM(BY46:BY59)</f>
        <v>0</v>
      </c>
      <c r="BY60" s="682"/>
      <c r="BZ60" s="681">
        <f>SUM(CA46:CA59)</f>
        <v>0</v>
      </c>
      <c r="CA60" s="682"/>
      <c r="CB60" s="681">
        <f>SUM(CC46:CC59)</f>
        <v>0</v>
      </c>
      <c r="CC60" s="682"/>
      <c r="CD60" s="681">
        <f>SUM(CE46:CE59)</f>
        <v>0</v>
      </c>
      <c r="CE60" s="682"/>
      <c r="CF60" s="149">
        <f>SUM(BV60:CE60)</f>
        <v>0</v>
      </c>
      <c r="CG60" s="681">
        <f>SUM(CH46:CH59)</f>
        <v>0</v>
      </c>
      <c r="CH60" s="682"/>
      <c r="CI60" s="681">
        <f>SUM(CJ46:CJ59)</f>
        <v>0</v>
      </c>
      <c r="CJ60" s="682"/>
      <c r="CK60" s="681">
        <f>SUM(CL46:CL59)</f>
        <v>0</v>
      </c>
      <c r="CL60" s="682"/>
      <c r="CM60" s="681">
        <f>SUM(CN46:CN59)</f>
        <v>0</v>
      </c>
      <c r="CN60" s="682"/>
      <c r="CO60" s="681">
        <f>SUM(CP46:CP59)</f>
        <v>0</v>
      </c>
      <c r="CP60" s="682"/>
      <c r="CQ60" s="149">
        <f>SUM(CG60:CP60)</f>
        <v>0</v>
      </c>
      <c r="CR60" s="681">
        <f>SUM(CS46:CS59)</f>
        <v>0</v>
      </c>
      <c r="CS60" s="682"/>
      <c r="CT60" s="681">
        <f>SUM(CU46:CU59)</f>
        <v>0</v>
      </c>
      <c r="CU60" s="682"/>
      <c r="CV60" s="681">
        <f>SUM(CW46:CW59)</f>
        <v>0</v>
      </c>
      <c r="CW60" s="682"/>
      <c r="CX60" s="681">
        <f>SUM(CY46:CY59)</f>
        <v>0</v>
      </c>
      <c r="CY60" s="682"/>
      <c r="CZ60" s="681">
        <f>SUM(DA46:DA59)</f>
        <v>0</v>
      </c>
      <c r="DA60" s="682"/>
      <c r="DB60" s="149">
        <f>SUM(CR60:DA60)</f>
        <v>0</v>
      </c>
      <c r="DC60" s="681">
        <f>SUM(DD46:DD59)</f>
        <v>0</v>
      </c>
      <c r="DD60" s="682"/>
      <c r="DE60" s="681">
        <f>SUM(DF46:DF59)</f>
        <v>0</v>
      </c>
      <c r="DF60" s="682"/>
      <c r="DG60" s="681">
        <f>SUM(DH46:DH59)</f>
        <v>0</v>
      </c>
      <c r="DH60" s="682"/>
      <c r="DI60" s="681">
        <f>SUM(DJ46:DJ59)</f>
        <v>0</v>
      </c>
      <c r="DJ60" s="682"/>
      <c r="DK60" s="681">
        <f>SUM(DL46:DL59)</f>
        <v>0</v>
      </c>
      <c r="DL60" s="682"/>
      <c r="DM60" s="149">
        <f>SUM(DC60:DL60)</f>
        <v>0</v>
      </c>
      <c r="DN60" s="681">
        <f>SUM(DO46:DO59)</f>
        <v>0</v>
      </c>
      <c r="DO60" s="682"/>
      <c r="DP60" s="681">
        <f>SUM(DQ46:DQ59)</f>
        <v>0</v>
      </c>
      <c r="DQ60" s="682"/>
      <c r="DR60" s="681">
        <f>SUM(DS46:DS59)</f>
        <v>0</v>
      </c>
      <c r="DS60" s="682"/>
      <c r="DT60" s="681">
        <f>SUM(DU46:DU59)</f>
        <v>0</v>
      </c>
      <c r="DU60" s="682"/>
      <c r="DV60" s="681">
        <f>SUM(DW46:DW59)</f>
        <v>0</v>
      </c>
      <c r="DW60" s="682"/>
      <c r="DX60" s="149">
        <f>SUM(DN60:DW60)</f>
        <v>0</v>
      </c>
      <c r="DY60" s="340">
        <f>SUM(DY46:DY59)</f>
        <v>0</v>
      </c>
      <c r="DZ60" s="340">
        <f>SUM(DZ46:DZ59)</f>
        <v>0</v>
      </c>
      <c r="EA60" s="340">
        <f>SUM(EA46:EA59)</f>
        <v>0</v>
      </c>
      <c r="EB60" s="340">
        <f>SUM(EB46:EB59)</f>
        <v>0</v>
      </c>
      <c r="EC60" s="340">
        <f>SUM(EC46:EC59)</f>
        <v>0</v>
      </c>
      <c r="ED60" s="340">
        <f t="shared" si="294"/>
        <v>0</v>
      </c>
    </row>
    <row r="61" spans="1:134" s="51" customFormat="1" ht="15" customHeight="1">
      <c r="A61" s="78"/>
      <c r="B61" s="78"/>
      <c r="C61" s="629" t="s">
        <v>291</v>
      </c>
      <c r="D61" s="630"/>
      <c r="E61" s="630"/>
      <c r="F61" s="630"/>
      <c r="G61" s="630"/>
      <c r="H61" s="630"/>
      <c r="I61" s="630"/>
      <c r="J61" s="630"/>
      <c r="K61" s="630"/>
      <c r="L61" s="630"/>
      <c r="M61" s="630"/>
      <c r="N61" s="630"/>
      <c r="O61" s="630"/>
      <c r="P61" s="630"/>
      <c r="Q61" s="630"/>
      <c r="R61" s="631"/>
      <c r="S61" s="674">
        <f>SUM(S44, S60)</f>
        <v>0</v>
      </c>
      <c r="T61" s="675"/>
      <c r="U61" s="674">
        <f>SUM(U44, U60)</f>
        <v>0</v>
      </c>
      <c r="V61" s="675"/>
      <c r="W61" s="674">
        <f>SUM(W44, W60)</f>
        <v>0</v>
      </c>
      <c r="X61" s="675"/>
      <c r="Y61" s="674">
        <f>SUM(Y44, Y60)</f>
        <v>0</v>
      </c>
      <c r="Z61" s="675"/>
      <c r="AA61" s="674">
        <f>SUM(AA44, AA60)</f>
        <v>0</v>
      </c>
      <c r="AB61" s="675"/>
      <c r="AC61" s="145">
        <f>SUM(S61:AB61)</f>
        <v>0</v>
      </c>
      <c r="AD61" s="674">
        <f>SUM(AD44, AD60)</f>
        <v>0</v>
      </c>
      <c r="AE61" s="675"/>
      <c r="AF61" s="674">
        <f>SUM(AF44, AF60)</f>
        <v>0</v>
      </c>
      <c r="AG61" s="675"/>
      <c r="AH61" s="674">
        <f>SUM(AH44, AH60)</f>
        <v>0</v>
      </c>
      <c r="AI61" s="675"/>
      <c r="AJ61" s="674">
        <f>SUM(AJ44, AJ60)</f>
        <v>0</v>
      </c>
      <c r="AK61" s="675"/>
      <c r="AL61" s="674">
        <f>SUM(AL44, AL60)</f>
        <v>0</v>
      </c>
      <c r="AM61" s="675"/>
      <c r="AN61" s="145">
        <f>SUM(AD61:AM61)</f>
        <v>0</v>
      </c>
      <c r="AO61" s="674">
        <f>SUM(AO44, AO60)</f>
        <v>0</v>
      </c>
      <c r="AP61" s="675"/>
      <c r="AQ61" s="674">
        <f>SUM(AQ44, AQ60)</f>
        <v>0</v>
      </c>
      <c r="AR61" s="675"/>
      <c r="AS61" s="674">
        <f>SUM(AS44, AS60)</f>
        <v>0</v>
      </c>
      <c r="AT61" s="675"/>
      <c r="AU61" s="674">
        <f>SUM(AU44, AU60)</f>
        <v>0</v>
      </c>
      <c r="AV61" s="675"/>
      <c r="AW61" s="674">
        <f>SUM(AW44, AW60)</f>
        <v>0</v>
      </c>
      <c r="AX61" s="675"/>
      <c r="AY61" s="145">
        <f>SUM(AO61:AX61)</f>
        <v>0</v>
      </c>
      <c r="AZ61" s="674">
        <f>SUM(AZ44, AZ60)</f>
        <v>0</v>
      </c>
      <c r="BA61" s="675"/>
      <c r="BB61" s="674">
        <f>SUM(BB44, BB60)</f>
        <v>0</v>
      </c>
      <c r="BC61" s="675"/>
      <c r="BD61" s="674">
        <f>SUM(BD44, BD60)</f>
        <v>0</v>
      </c>
      <c r="BE61" s="675"/>
      <c r="BF61" s="674">
        <f>SUM(BF44, BF60)</f>
        <v>0</v>
      </c>
      <c r="BG61" s="675"/>
      <c r="BH61" s="674">
        <f>SUM(BH44, BH60)</f>
        <v>0</v>
      </c>
      <c r="BI61" s="675"/>
      <c r="BJ61" s="145">
        <f>SUM(AZ61:BI61)</f>
        <v>0</v>
      </c>
      <c r="BK61" s="674">
        <f>SUM(BK44, BK60)</f>
        <v>0</v>
      </c>
      <c r="BL61" s="675"/>
      <c r="BM61" s="674">
        <f>SUM(BM44, BM60)</f>
        <v>0</v>
      </c>
      <c r="BN61" s="675"/>
      <c r="BO61" s="674">
        <f>SUM(BO44, BO60)</f>
        <v>0</v>
      </c>
      <c r="BP61" s="675"/>
      <c r="BQ61" s="674">
        <f>SUM(BQ44, BQ60)</f>
        <v>0</v>
      </c>
      <c r="BR61" s="675"/>
      <c r="BS61" s="674">
        <f>SUM(BS44, BS60)</f>
        <v>0</v>
      </c>
      <c r="BT61" s="675"/>
      <c r="BU61" s="145">
        <f>SUM(BK61:BT61)</f>
        <v>0</v>
      </c>
      <c r="BV61" s="674">
        <f>SUM(BV44, BV60)</f>
        <v>0</v>
      </c>
      <c r="BW61" s="675"/>
      <c r="BX61" s="674">
        <f>SUM(BX44, BX60)</f>
        <v>0</v>
      </c>
      <c r="BY61" s="675"/>
      <c r="BZ61" s="674">
        <f>SUM(BZ44, BZ60)</f>
        <v>0</v>
      </c>
      <c r="CA61" s="675"/>
      <c r="CB61" s="674">
        <f>SUM(CB44, CB60)</f>
        <v>0</v>
      </c>
      <c r="CC61" s="675"/>
      <c r="CD61" s="674">
        <f>SUM(CD44, CD60)</f>
        <v>0</v>
      </c>
      <c r="CE61" s="675"/>
      <c r="CF61" s="145">
        <f>SUM(BV61:CE61)</f>
        <v>0</v>
      </c>
      <c r="CG61" s="674">
        <f>SUM(CG44, CG60)</f>
        <v>0</v>
      </c>
      <c r="CH61" s="675"/>
      <c r="CI61" s="674">
        <f>SUM(CI44, CI60)</f>
        <v>0</v>
      </c>
      <c r="CJ61" s="675"/>
      <c r="CK61" s="674">
        <f>SUM(CK44, CK60)</f>
        <v>0</v>
      </c>
      <c r="CL61" s="675"/>
      <c r="CM61" s="674">
        <f>SUM(CM44, CM60)</f>
        <v>0</v>
      </c>
      <c r="CN61" s="675"/>
      <c r="CO61" s="674">
        <f>SUM(CO44, CO60)</f>
        <v>0</v>
      </c>
      <c r="CP61" s="675"/>
      <c r="CQ61" s="145">
        <f>SUM(CG61:CP61)</f>
        <v>0</v>
      </c>
      <c r="CR61" s="674">
        <f>SUM(CR44, CR60)</f>
        <v>0</v>
      </c>
      <c r="CS61" s="675"/>
      <c r="CT61" s="674">
        <f>SUM(CT44, CT60)</f>
        <v>0</v>
      </c>
      <c r="CU61" s="675"/>
      <c r="CV61" s="674">
        <f>SUM(CV44, CV60)</f>
        <v>0</v>
      </c>
      <c r="CW61" s="675"/>
      <c r="CX61" s="674">
        <f>SUM(CX44, CX60)</f>
        <v>0</v>
      </c>
      <c r="CY61" s="675"/>
      <c r="CZ61" s="674">
        <f>SUM(CZ44, CZ60)</f>
        <v>0</v>
      </c>
      <c r="DA61" s="675"/>
      <c r="DB61" s="145">
        <f>SUM(CR61:DA61)</f>
        <v>0</v>
      </c>
      <c r="DC61" s="674">
        <f>SUM(DC44, DC60)</f>
        <v>0</v>
      </c>
      <c r="DD61" s="675"/>
      <c r="DE61" s="674">
        <f>SUM(DE44, DE60)</f>
        <v>0</v>
      </c>
      <c r="DF61" s="675"/>
      <c r="DG61" s="674">
        <f>SUM(DG44, DG60)</f>
        <v>0</v>
      </c>
      <c r="DH61" s="675"/>
      <c r="DI61" s="674">
        <f>SUM(DI44, DI60)</f>
        <v>0</v>
      </c>
      <c r="DJ61" s="675"/>
      <c r="DK61" s="674">
        <f>SUM(DK44, DK60)</f>
        <v>0</v>
      </c>
      <c r="DL61" s="675"/>
      <c r="DM61" s="145">
        <f>SUM(DC61:DL61)</f>
        <v>0</v>
      </c>
      <c r="DN61" s="674">
        <f>SUM(DN44, DN60)</f>
        <v>0</v>
      </c>
      <c r="DO61" s="675"/>
      <c r="DP61" s="674">
        <f>SUM(DP44, DP60)</f>
        <v>0</v>
      </c>
      <c r="DQ61" s="675"/>
      <c r="DR61" s="674">
        <f>SUM(DR44, DR60)</f>
        <v>0</v>
      </c>
      <c r="DS61" s="675"/>
      <c r="DT61" s="674">
        <f>SUM(DT44, DT60)</f>
        <v>0</v>
      </c>
      <c r="DU61" s="675"/>
      <c r="DV61" s="674">
        <f>SUM(DV44, DV60)</f>
        <v>0</v>
      </c>
      <c r="DW61" s="675"/>
      <c r="DX61" s="145">
        <f>SUM(DN61:DW61)</f>
        <v>0</v>
      </c>
      <c r="DY61" s="145">
        <f>SUM(DY44+DY60)</f>
        <v>0</v>
      </c>
      <c r="DZ61" s="145">
        <f>SUM(DZ44+DZ60)</f>
        <v>0</v>
      </c>
      <c r="EA61" s="145">
        <f>SUM(EA44+EA60)</f>
        <v>0</v>
      </c>
      <c r="EB61" s="145">
        <f>SUM(EB44+EB60)</f>
        <v>0</v>
      </c>
      <c r="EC61" s="145">
        <f>SUM(EC44+EC60)</f>
        <v>0</v>
      </c>
      <c r="ED61" s="145">
        <f t="shared" si="294"/>
        <v>0</v>
      </c>
    </row>
    <row r="62" spans="1:134" s="51" customFormat="1" ht="15" customHeight="1">
      <c r="A62" s="78"/>
      <c r="B62" s="78"/>
      <c r="C62" s="586" t="s">
        <v>292</v>
      </c>
      <c r="D62" s="587"/>
      <c r="E62" s="587"/>
      <c r="F62" s="587"/>
      <c r="G62" s="587"/>
      <c r="H62" s="587"/>
      <c r="I62" s="587"/>
      <c r="J62" s="587"/>
      <c r="K62" s="587"/>
      <c r="L62" s="587"/>
      <c r="M62" s="587"/>
      <c r="N62" s="587"/>
      <c r="O62" s="587"/>
      <c r="P62" s="587"/>
      <c r="Q62" s="587"/>
      <c r="R62" s="588"/>
      <c r="S62" s="643">
        <f>SUM(S37,S61)</f>
        <v>0</v>
      </c>
      <c r="T62" s="597"/>
      <c r="U62" s="643">
        <f>SUM(U37,U61)</f>
        <v>0</v>
      </c>
      <c r="V62" s="597"/>
      <c r="W62" s="643">
        <f>SUM(W37,W61)</f>
        <v>0</v>
      </c>
      <c r="X62" s="597"/>
      <c r="Y62" s="643">
        <f>SUM(Y37,Y61)</f>
        <v>0</v>
      </c>
      <c r="Z62" s="597"/>
      <c r="AA62" s="643">
        <f>SUM(AA37,AA61)</f>
        <v>0</v>
      </c>
      <c r="AB62" s="597"/>
      <c r="AC62" s="161">
        <f>SUM(S62:AB62)</f>
        <v>0</v>
      </c>
      <c r="AD62" s="643">
        <f>SUM(AD37,AD61)</f>
        <v>0</v>
      </c>
      <c r="AE62" s="597"/>
      <c r="AF62" s="643">
        <f>SUM(AF37,AF61)</f>
        <v>0</v>
      </c>
      <c r="AG62" s="597"/>
      <c r="AH62" s="643">
        <f>SUM(AH37,AH61)</f>
        <v>0</v>
      </c>
      <c r="AI62" s="597"/>
      <c r="AJ62" s="643">
        <f>SUM(AJ37,AJ61)</f>
        <v>0</v>
      </c>
      <c r="AK62" s="597"/>
      <c r="AL62" s="643">
        <f>SUM(AL37,AL61)</f>
        <v>0</v>
      </c>
      <c r="AM62" s="597"/>
      <c r="AN62" s="161">
        <f>SUM(AD62:AM62)</f>
        <v>0</v>
      </c>
      <c r="AO62" s="643">
        <f>SUM(AO37,AO61)</f>
        <v>0</v>
      </c>
      <c r="AP62" s="597"/>
      <c r="AQ62" s="643">
        <f>SUM(AQ37,AQ61)</f>
        <v>0</v>
      </c>
      <c r="AR62" s="597"/>
      <c r="AS62" s="643">
        <f>SUM(AS37,AS61)</f>
        <v>0</v>
      </c>
      <c r="AT62" s="597"/>
      <c r="AU62" s="643">
        <f>SUM(AU37,AU61)</f>
        <v>0</v>
      </c>
      <c r="AV62" s="597"/>
      <c r="AW62" s="643">
        <f>SUM(AW37,AW61)</f>
        <v>0</v>
      </c>
      <c r="AX62" s="597"/>
      <c r="AY62" s="161">
        <f>SUM(AO62:AX62)</f>
        <v>0</v>
      </c>
      <c r="AZ62" s="643">
        <f>SUM(AZ37,AZ61)</f>
        <v>0</v>
      </c>
      <c r="BA62" s="597"/>
      <c r="BB62" s="643">
        <f>SUM(BB37,BB61)</f>
        <v>0</v>
      </c>
      <c r="BC62" s="597"/>
      <c r="BD62" s="643">
        <f>SUM(BD37,BD61)</f>
        <v>0</v>
      </c>
      <c r="BE62" s="597"/>
      <c r="BF62" s="643">
        <f>SUM(BF37,BF61)</f>
        <v>0</v>
      </c>
      <c r="BG62" s="597"/>
      <c r="BH62" s="643">
        <f>SUM(BH37,BH61)</f>
        <v>0</v>
      </c>
      <c r="BI62" s="597"/>
      <c r="BJ62" s="161">
        <f>SUM(AZ62:BI62)</f>
        <v>0</v>
      </c>
      <c r="BK62" s="643">
        <f>SUM(BK37,BK61)</f>
        <v>0</v>
      </c>
      <c r="BL62" s="597"/>
      <c r="BM62" s="643">
        <f>SUM(BM37,BM61)</f>
        <v>0</v>
      </c>
      <c r="BN62" s="597"/>
      <c r="BO62" s="643">
        <f>SUM(BO37,BO61)</f>
        <v>0</v>
      </c>
      <c r="BP62" s="597"/>
      <c r="BQ62" s="643">
        <f>SUM(BQ37,BQ61)</f>
        <v>0</v>
      </c>
      <c r="BR62" s="597"/>
      <c r="BS62" s="643">
        <f>SUM(BS37,BS61)</f>
        <v>0</v>
      </c>
      <c r="BT62" s="597"/>
      <c r="BU62" s="161">
        <f>SUM(BK62:BT62)</f>
        <v>0</v>
      </c>
      <c r="BV62" s="643">
        <f>SUM(BV37,BV61)</f>
        <v>0</v>
      </c>
      <c r="BW62" s="597"/>
      <c r="BX62" s="643">
        <f>SUM(BX37,BX61)</f>
        <v>0</v>
      </c>
      <c r="BY62" s="597"/>
      <c r="BZ62" s="643">
        <f>SUM(BZ37,BZ61)</f>
        <v>0</v>
      </c>
      <c r="CA62" s="597"/>
      <c r="CB62" s="643">
        <f>SUM(CB37,CB61)</f>
        <v>0</v>
      </c>
      <c r="CC62" s="597"/>
      <c r="CD62" s="643">
        <f>SUM(CD37,CD61)</f>
        <v>0</v>
      </c>
      <c r="CE62" s="597"/>
      <c r="CF62" s="161">
        <f>SUM(BV62:CE62)</f>
        <v>0</v>
      </c>
      <c r="CG62" s="643">
        <f>SUM(CG37,CG61)</f>
        <v>0</v>
      </c>
      <c r="CH62" s="597"/>
      <c r="CI62" s="643">
        <f>SUM(CI37,CI61)</f>
        <v>0</v>
      </c>
      <c r="CJ62" s="597"/>
      <c r="CK62" s="643">
        <f>SUM(CK37,CK61)</f>
        <v>0</v>
      </c>
      <c r="CL62" s="597"/>
      <c r="CM62" s="643">
        <f>SUM(CM37,CM61)</f>
        <v>0</v>
      </c>
      <c r="CN62" s="597"/>
      <c r="CO62" s="643">
        <f>SUM(CO37,CO61)</f>
        <v>0</v>
      </c>
      <c r="CP62" s="597"/>
      <c r="CQ62" s="161">
        <f>SUM(CG62:CP62)</f>
        <v>0</v>
      </c>
      <c r="CR62" s="643">
        <f>SUM(CR37,CR61)</f>
        <v>0</v>
      </c>
      <c r="CS62" s="597"/>
      <c r="CT62" s="643">
        <f>SUM(CT37,CT61)</f>
        <v>0</v>
      </c>
      <c r="CU62" s="597"/>
      <c r="CV62" s="643">
        <f>SUM(CV37,CV61)</f>
        <v>0</v>
      </c>
      <c r="CW62" s="597"/>
      <c r="CX62" s="643">
        <f>SUM(CX37,CX61)</f>
        <v>0</v>
      </c>
      <c r="CY62" s="597"/>
      <c r="CZ62" s="643">
        <f>SUM(CZ37,CZ61)</f>
        <v>0</v>
      </c>
      <c r="DA62" s="597"/>
      <c r="DB62" s="161">
        <f>SUM(CR62:DA62)</f>
        <v>0</v>
      </c>
      <c r="DC62" s="643">
        <f>SUM(DC37,DC61)</f>
        <v>0</v>
      </c>
      <c r="DD62" s="597"/>
      <c r="DE62" s="643">
        <f>SUM(DE37,DE61)</f>
        <v>0</v>
      </c>
      <c r="DF62" s="597"/>
      <c r="DG62" s="643">
        <f>SUM(DG37,DG61)</f>
        <v>0</v>
      </c>
      <c r="DH62" s="597"/>
      <c r="DI62" s="643">
        <f>SUM(DI37,DI61)</f>
        <v>0</v>
      </c>
      <c r="DJ62" s="597"/>
      <c r="DK62" s="643">
        <f>SUM(DK37,DK61)</f>
        <v>0</v>
      </c>
      <c r="DL62" s="597"/>
      <c r="DM62" s="161">
        <f>SUM(DC62:DL62)</f>
        <v>0</v>
      </c>
      <c r="DN62" s="643">
        <f>SUM(DN37,DN61)</f>
        <v>0</v>
      </c>
      <c r="DO62" s="597"/>
      <c r="DP62" s="643">
        <f>SUM(DP37,DP61)</f>
        <v>0</v>
      </c>
      <c r="DQ62" s="597"/>
      <c r="DR62" s="643">
        <f>SUM(DR37,DR61)</f>
        <v>0</v>
      </c>
      <c r="DS62" s="597"/>
      <c r="DT62" s="643">
        <f>SUM(DT37,DT61)</f>
        <v>0</v>
      </c>
      <c r="DU62" s="597"/>
      <c r="DV62" s="643">
        <f>SUM(DV37,DV61)</f>
        <v>0</v>
      </c>
      <c r="DW62" s="597"/>
      <c r="DX62" s="161">
        <f>SUM(DN62:DW62)</f>
        <v>0</v>
      </c>
      <c r="DY62" s="161">
        <f>SUM(DY37+DY61)</f>
        <v>0</v>
      </c>
      <c r="DZ62" s="161">
        <f>SUM(DZ37+DZ61)</f>
        <v>0</v>
      </c>
      <c r="EA62" s="161">
        <f>SUM(EA37+EA61)</f>
        <v>0</v>
      </c>
      <c r="EB62" s="161">
        <f>SUM(EB37+EB61)</f>
        <v>0</v>
      </c>
      <c r="EC62" s="161">
        <f>SUM(EC37+EC61)</f>
        <v>0</v>
      </c>
      <c r="ED62" s="161">
        <f t="shared" si="294"/>
        <v>0</v>
      </c>
    </row>
    <row r="63" spans="1:134" s="101" customFormat="1" ht="26.25" customHeight="1">
      <c r="A63" s="162">
        <v>2000</v>
      </c>
      <c r="B63" s="162"/>
      <c r="C63" s="837" t="str">
        <f>CONCATENATE(S8," Travel")</f>
        <v>Dept #1 Request Budget  Travel</v>
      </c>
      <c r="D63" s="838"/>
      <c r="E63" s="656" t="s">
        <v>221</v>
      </c>
      <c r="F63" s="656"/>
      <c r="G63" s="656"/>
      <c r="H63" s="656"/>
      <c r="I63" s="656"/>
      <c r="J63" s="656"/>
      <c r="K63" s="656"/>
      <c r="L63" s="656"/>
      <c r="M63" s="656"/>
      <c r="N63" s="656"/>
      <c r="O63" s="110"/>
      <c r="P63" s="110"/>
      <c r="Q63" s="110"/>
      <c r="R63" s="164"/>
      <c r="S63" s="170"/>
      <c r="T63" s="255"/>
      <c r="U63" s="170"/>
      <c r="V63" s="255"/>
      <c r="W63" s="170"/>
      <c r="X63" s="255"/>
      <c r="Y63" s="170"/>
      <c r="Z63" s="255"/>
      <c r="AA63" s="170"/>
      <c r="AB63" s="255"/>
      <c r="AC63" s="140"/>
      <c r="AD63" s="170"/>
      <c r="AE63" s="255"/>
      <c r="AF63" s="170"/>
      <c r="AG63" s="255"/>
      <c r="AH63" s="170"/>
      <c r="AI63" s="255"/>
      <c r="AJ63" s="170"/>
      <c r="AK63" s="255"/>
      <c r="AL63" s="170"/>
      <c r="AM63" s="255"/>
      <c r="AN63" s="140"/>
      <c r="AO63" s="170"/>
      <c r="AP63" s="255"/>
      <c r="AQ63" s="170"/>
      <c r="AR63" s="255"/>
      <c r="AS63" s="170"/>
      <c r="AT63" s="255"/>
      <c r="AU63" s="170"/>
      <c r="AV63" s="255"/>
      <c r="AW63" s="170"/>
      <c r="AX63" s="255"/>
      <c r="AY63" s="140"/>
      <c r="AZ63" s="170"/>
      <c r="BA63" s="255"/>
      <c r="BB63" s="170"/>
      <c r="BC63" s="255"/>
      <c r="BD63" s="170"/>
      <c r="BE63" s="255"/>
      <c r="BF63" s="170"/>
      <c r="BG63" s="255"/>
      <c r="BH63" s="170"/>
      <c r="BI63" s="255"/>
      <c r="BJ63" s="140"/>
      <c r="BK63" s="170"/>
      <c r="BL63" s="255"/>
      <c r="BM63" s="170"/>
      <c r="BN63" s="255"/>
      <c r="BO63" s="170"/>
      <c r="BP63" s="255"/>
      <c r="BQ63" s="170"/>
      <c r="BR63" s="255"/>
      <c r="BS63" s="170"/>
      <c r="BT63" s="255"/>
      <c r="BU63" s="140"/>
      <c r="BV63" s="170"/>
      <c r="BW63" s="255"/>
      <c r="BX63" s="170"/>
      <c r="BY63" s="255"/>
      <c r="BZ63" s="170"/>
      <c r="CA63" s="255"/>
      <c r="CB63" s="170"/>
      <c r="CC63" s="255"/>
      <c r="CD63" s="170"/>
      <c r="CE63" s="255"/>
      <c r="CF63" s="140"/>
      <c r="CG63" s="170"/>
      <c r="CH63" s="255"/>
      <c r="CI63" s="170"/>
      <c r="CJ63" s="255"/>
      <c r="CK63" s="170"/>
      <c r="CL63" s="255"/>
      <c r="CM63" s="170"/>
      <c r="CN63" s="255"/>
      <c r="CO63" s="170"/>
      <c r="CP63" s="255"/>
      <c r="CQ63" s="140"/>
      <c r="CR63" s="170"/>
      <c r="CS63" s="255"/>
      <c r="CT63" s="170"/>
      <c r="CU63" s="255"/>
      <c r="CV63" s="170"/>
      <c r="CW63" s="255"/>
      <c r="CX63" s="170"/>
      <c r="CY63" s="255"/>
      <c r="CZ63" s="170"/>
      <c r="DA63" s="255"/>
      <c r="DB63" s="140"/>
      <c r="DC63" s="170"/>
      <c r="DD63" s="255"/>
      <c r="DE63" s="170"/>
      <c r="DF63" s="255"/>
      <c r="DG63" s="170"/>
      <c r="DH63" s="255"/>
      <c r="DI63" s="170"/>
      <c r="DJ63" s="255"/>
      <c r="DK63" s="170"/>
      <c r="DL63" s="255"/>
      <c r="DM63" s="140"/>
      <c r="DN63" s="170"/>
      <c r="DO63" s="255"/>
      <c r="DP63" s="170"/>
      <c r="DQ63" s="255"/>
      <c r="DR63" s="170"/>
      <c r="DS63" s="255"/>
      <c r="DT63" s="170"/>
      <c r="DU63" s="255"/>
      <c r="DV63" s="170"/>
      <c r="DW63" s="255"/>
      <c r="DX63" s="140"/>
      <c r="DY63" s="208"/>
      <c r="DZ63" s="208"/>
      <c r="EA63" s="208"/>
      <c r="EB63" s="208"/>
      <c r="EC63" s="208"/>
      <c r="ED63" s="361"/>
    </row>
    <row r="64" spans="1:134" s="51" customFormat="1" ht="34.5" customHeight="1">
      <c r="A64" s="162"/>
      <c r="B64" s="78"/>
      <c r="C64" s="131" t="s">
        <v>53</v>
      </c>
      <c r="D64" s="79" t="s">
        <v>184</v>
      </c>
      <c r="E64" s="525" t="str">
        <f>S9</f>
        <v>Year 1</v>
      </c>
      <c r="F64" s="525" t="str">
        <f>U9</f>
        <v>Year 2</v>
      </c>
      <c r="G64" s="525" t="str">
        <f>W9</f>
        <v>Year 3</v>
      </c>
      <c r="H64" s="525" t="str">
        <f>Y9</f>
        <v>Year 4</v>
      </c>
      <c r="I64" s="525" t="str">
        <f>AA9</f>
        <v>Year 5</v>
      </c>
      <c r="J64" s="83"/>
      <c r="K64" s="83"/>
      <c r="L64" s="83"/>
      <c r="M64" s="83"/>
      <c r="N64" s="83"/>
      <c r="O64" s="81" t="s">
        <v>376</v>
      </c>
      <c r="P64" s="81" t="s">
        <v>377</v>
      </c>
      <c r="Q64" s="81" t="s">
        <v>76</v>
      </c>
      <c r="R64" s="81" t="s">
        <v>355</v>
      </c>
      <c r="S64" s="170"/>
      <c r="T64" s="139"/>
      <c r="U64" s="171"/>
      <c r="V64" s="139"/>
      <c r="W64" s="171"/>
      <c r="X64" s="139"/>
      <c r="Y64" s="171"/>
      <c r="Z64" s="139"/>
      <c r="AA64" s="171"/>
      <c r="AB64" s="139"/>
      <c r="AC64" s="140"/>
      <c r="AD64" s="170"/>
      <c r="AE64" s="139"/>
      <c r="AF64" s="171"/>
      <c r="AG64" s="139"/>
      <c r="AH64" s="171"/>
      <c r="AI64" s="139"/>
      <c r="AJ64" s="171"/>
      <c r="AK64" s="139"/>
      <c r="AL64" s="171"/>
      <c r="AM64" s="139"/>
      <c r="AN64" s="140"/>
      <c r="AO64" s="170"/>
      <c r="AP64" s="139"/>
      <c r="AQ64" s="171"/>
      <c r="AR64" s="139"/>
      <c r="AS64" s="171"/>
      <c r="AT64" s="139"/>
      <c r="AU64" s="171"/>
      <c r="AV64" s="139"/>
      <c r="AW64" s="171"/>
      <c r="AX64" s="139"/>
      <c r="AY64" s="140"/>
      <c r="AZ64" s="170"/>
      <c r="BA64" s="139"/>
      <c r="BB64" s="171"/>
      <c r="BC64" s="139"/>
      <c r="BD64" s="171"/>
      <c r="BE64" s="139"/>
      <c r="BF64" s="171"/>
      <c r="BG64" s="139"/>
      <c r="BH64" s="171"/>
      <c r="BI64" s="139"/>
      <c r="BJ64" s="140"/>
      <c r="BK64" s="170"/>
      <c r="BL64" s="139"/>
      <c r="BM64" s="171"/>
      <c r="BN64" s="139"/>
      <c r="BO64" s="171"/>
      <c r="BP64" s="139"/>
      <c r="BQ64" s="171"/>
      <c r="BR64" s="139"/>
      <c r="BS64" s="171"/>
      <c r="BT64" s="139"/>
      <c r="BU64" s="140"/>
      <c r="BV64" s="170"/>
      <c r="BW64" s="139"/>
      <c r="BX64" s="171"/>
      <c r="BY64" s="139"/>
      <c r="BZ64" s="171"/>
      <c r="CA64" s="139"/>
      <c r="CB64" s="171"/>
      <c r="CC64" s="139"/>
      <c r="CD64" s="171"/>
      <c r="CE64" s="139"/>
      <c r="CF64" s="140"/>
      <c r="CG64" s="170"/>
      <c r="CH64" s="139"/>
      <c r="CI64" s="171"/>
      <c r="CJ64" s="139"/>
      <c r="CK64" s="171"/>
      <c r="CL64" s="139"/>
      <c r="CM64" s="171"/>
      <c r="CN64" s="139"/>
      <c r="CO64" s="171"/>
      <c r="CP64" s="139"/>
      <c r="CQ64" s="140"/>
      <c r="CR64" s="170"/>
      <c r="CS64" s="139"/>
      <c r="CT64" s="171"/>
      <c r="CU64" s="139"/>
      <c r="CV64" s="171"/>
      <c r="CW64" s="139"/>
      <c r="CX64" s="171"/>
      <c r="CY64" s="139"/>
      <c r="CZ64" s="171"/>
      <c r="DA64" s="139"/>
      <c r="DB64" s="140"/>
      <c r="DC64" s="170"/>
      <c r="DD64" s="139"/>
      <c r="DE64" s="171"/>
      <c r="DF64" s="139"/>
      <c r="DG64" s="171"/>
      <c r="DH64" s="139"/>
      <c r="DI64" s="171"/>
      <c r="DJ64" s="139"/>
      <c r="DK64" s="171"/>
      <c r="DL64" s="139"/>
      <c r="DM64" s="140"/>
      <c r="DN64" s="170"/>
      <c r="DO64" s="139"/>
      <c r="DP64" s="171"/>
      <c r="DQ64" s="139"/>
      <c r="DR64" s="171"/>
      <c r="DS64" s="139"/>
      <c r="DT64" s="171"/>
      <c r="DU64" s="139"/>
      <c r="DV64" s="171"/>
      <c r="DW64" s="139"/>
      <c r="DX64" s="140"/>
      <c r="DY64" s="287"/>
      <c r="DZ64" s="287"/>
      <c r="EA64" s="287"/>
      <c r="EB64" s="287"/>
      <c r="EC64" s="287"/>
      <c r="ED64" s="287"/>
    </row>
    <row r="65" spans="1:134" s="51" customFormat="1" ht="15" customHeight="1">
      <c r="A65" s="78"/>
      <c r="B65" s="78"/>
      <c r="C65" s="77" t="s">
        <v>353</v>
      </c>
      <c r="D65" s="700" t="s">
        <v>378</v>
      </c>
      <c r="E65" s="72"/>
      <c r="F65" s="72"/>
      <c r="G65" s="72"/>
      <c r="H65" s="72"/>
      <c r="I65" s="72"/>
      <c r="J65" s="72"/>
      <c r="K65" s="72"/>
      <c r="L65" s="72"/>
      <c r="M65" s="72"/>
      <c r="N65" s="72"/>
      <c r="O65" s="616"/>
      <c r="P65" s="72"/>
      <c r="Q65" s="146"/>
      <c r="R65" s="70">
        <f t="shared" ref="R65:R84" si="347">VLOOKUP(C65,TravelIncrease,2,0)</f>
        <v>1.1000000000000001</v>
      </c>
      <c r="S65" s="609">
        <f>$E65*$P65*$Q65</f>
        <v>0</v>
      </c>
      <c r="T65" s="610"/>
      <c r="U65" s="609">
        <f>$F65*$P65*$Q65*$R65</f>
        <v>0</v>
      </c>
      <c r="V65" s="610"/>
      <c r="W65" s="609">
        <f>$G65*$P65*Q65*($R65^2)</f>
        <v>0</v>
      </c>
      <c r="X65" s="610"/>
      <c r="Y65" s="609">
        <f>$H65*$P65*$Q65*($R65^3)</f>
        <v>0</v>
      </c>
      <c r="Z65" s="610"/>
      <c r="AA65" s="609">
        <f>$I65*$P65*$Q65*($R65^4)</f>
        <v>0</v>
      </c>
      <c r="AB65" s="610"/>
      <c r="AC65" s="127">
        <f>SUM(S65+U65+W65+Y65+AA65)</f>
        <v>0</v>
      </c>
      <c r="AD65" s="804"/>
      <c r="AE65" s="805"/>
      <c r="AF65" s="804"/>
      <c r="AG65" s="805"/>
      <c r="AH65" s="804"/>
      <c r="AI65" s="805"/>
      <c r="AJ65" s="804"/>
      <c r="AK65" s="805"/>
      <c r="AL65" s="804"/>
      <c r="AM65" s="805"/>
      <c r="AN65" s="362"/>
      <c r="AO65" s="812"/>
      <c r="AP65" s="813"/>
      <c r="AQ65" s="812"/>
      <c r="AR65" s="813"/>
      <c r="AS65" s="812"/>
      <c r="AT65" s="813"/>
      <c r="AU65" s="812"/>
      <c r="AV65" s="813"/>
      <c r="AW65" s="812"/>
      <c r="AX65" s="813"/>
      <c r="AY65" s="363"/>
      <c r="AZ65" s="820"/>
      <c r="BA65" s="821"/>
      <c r="BB65" s="820"/>
      <c r="BC65" s="821"/>
      <c r="BD65" s="820"/>
      <c r="BE65" s="821"/>
      <c r="BF65" s="820"/>
      <c r="BG65" s="821"/>
      <c r="BH65" s="820"/>
      <c r="BI65" s="821"/>
      <c r="BJ65" s="364"/>
      <c r="BK65" s="849"/>
      <c r="BL65" s="850"/>
      <c r="BM65" s="849"/>
      <c r="BN65" s="850"/>
      <c r="BO65" s="849"/>
      <c r="BP65" s="850"/>
      <c r="BQ65" s="849"/>
      <c r="BR65" s="850"/>
      <c r="BS65" s="849"/>
      <c r="BT65" s="850"/>
      <c r="BU65" s="365"/>
      <c r="BV65" s="973"/>
      <c r="BW65" s="974"/>
      <c r="BX65" s="973"/>
      <c r="BY65" s="974"/>
      <c r="BZ65" s="973"/>
      <c r="CA65" s="974"/>
      <c r="CB65" s="973"/>
      <c r="CC65" s="974"/>
      <c r="CD65" s="973"/>
      <c r="CE65" s="974"/>
      <c r="CF65" s="366"/>
      <c r="CG65" s="969"/>
      <c r="CH65" s="970"/>
      <c r="CI65" s="969"/>
      <c r="CJ65" s="970"/>
      <c r="CK65" s="969"/>
      <c r="CL65" s="970"/>
      <c r="CM65" s="969"/>
      <c r="CN65" s="970"/>
      <c r="CO65" s="969"/>
      <c r="CP65" s="970"/>
      <c r="CQ65" s="367"/>
      <c r="CR65" s="967"/>
      <c r="CS65" s="968"/>
      <c r="CT65" s="967"/>
      <c r="CU65" s="968"/>
      <c r="CV65" s="967"/>
      <c r="CW65" s="968"/>
      <c r="CX65" s="967"/>
      <c r="CY65" s="968"/>
      <c r="CZ65" s="967"/>
      <c r="DA65" s="968"/>
      <c r="DB65" s="368"/>
      <c r="DC65" s="971"/>
      <c r="DD65" s="972"/>
      <c r="DE65" s="971"/>
      <c r="DF65" s="972"/>
      <c r="DG65" s="971"/>
      <c r="DH65" s="972"/>
      <c r="DI65" s="971"/>
      <c r="DJ65" s="972"/>
      <c r="DK65" s="971"/>
      <c r="DL65" s="972"/>
      <c r="DM65" s="369"/>
      <c r="DN65" s="977"/>
      <c r="DO65" s="978"/>
      <c r="DP65" s="977"/>
      <c r="DQ65" s="978"/>
      <c r="DR65" s="977"/>
      <c r="DS65" s="978"/>
      <c r="DT65" s="977"/>
      <c r="DU65" s="978"/>
      <c r="DV65" s="977"/>
      <c r="DW65" s="978"/>
      <c r="DX65" s="370"/>
      <c r="DY65" s="339">
        <f t="shared" ref="DY65:DY84" si="348">S65</f>
        <v>0</v>
      </c>
      <c r="DZ65" s="339">
        <f t="shared" ref="DZ65:DZ84" si="349">U65</f>
        <v>0</v>
      </c>
      <c r="EA65" s="339">
        <f t="shared" ref="EA65:EA84" si="350">W65</f>
        <v>0</v>
      </c>
      <c r="EB65" s="339">
        <f t="shared" ref="EB65:EB84" si="351">Y65</f>
        <v>0</v>
      </c>
      <c r="EC65" s="339">
        <f t="shared" ref="EC65:EC84" si="352">AA65</f>
        <v>0</v>
      </c>
      <c r="ED65" s="327">
        <f t="shared" ref="ED65:ED85" si="353">SUM(DY65:EC65)</f>
        <v>0</v>
      </c>
    </row>
    <row r="66" spans="1:134" s="51" customFormat="1" ht="15" customHeight="1">
      <c r="A66" s="78"/>
      <c r="B66" s="78"/>
      <c r="C66" s="77" t="s">
        <v>264</v>
      </c>
      <c r="D66" s="700"/>
      <c r="E66" s="72"/>
      <c r="F66" s="72"/>
      <c r="G66" s="72"/>
      <c r="H66" s="72"/>
      <c r="I66" s="72"/>
      <c r="J66" s="72"/>
      <c r="K66" s="72"/>
      <c r="L66" s="72"/>
      <c r="M66" s="72"/>
      <c r="N66" s="72"/>
      <c r="O66" s="616"/>
      <c r="P66" s="72"/>
      <c r="Q66" s="146"/>
      <c r="R66" s="70">
        <f t="shared" si="347"/>
        <v>1</v>
      </c>
      <c r="S66" s="609">
        <f t="shared" ref="S66:S84" si="354">$E66*$P66*$Q66</f>
        <v>0</v>
      </c>
      <c r="T66" s="610"/>
      <c r="U66" s="609">
        <f t="shared" ref="U66:U84" si="355">$F66*$P66*$Q66*$R66</f>
        <v>0</v>
      </c>
      <c r="V66" s="610"/>
      <c r="W66" s="609">
        <f t="shared" ref="W66:W84" si="356">$G66*$P66*Q66*($R66^2)</f>
        <v>0</v>
      </c>
      <c r="X66" s="610"/>
      <c r="Y66" s="609">
        <f t="shared" ref="Y66:Y84" si="357">$H66*$P66*$Q66*($R66^3)</f>
        <v>0</v>
      </c>
      <c r="Z66" s="610"/>
      <c r="AA66" s="609">
        <f t="shared" ref="AA66:AA84" si="358">$I66*$P66*$Q66*($R66^4)</f>
        <v>0</v>
      </c>
      <c r="AB66" s="610"/>
      <c r="AC66" s="127">
        <f t="shared" ref="AC66:AC84" si="359">SUM(S66+U66+W66+Y66+AA66)</f>
        <v>0</v>
      </c>
      <c r="AD66" s="804"/>
      <c r="AE66" s="805"/>
      <c r="AF66" s="804"/>
      <c r="AG66" s="805"/>
      <c r="AH66" s="804"/>
      <c r="AI66" s="805"/>
      <c r="AJ66" s="804"/>
      <c r="AK66" s="805"/>
      <c r="AL66" s="804"/>
      <c r="AM66" s="805"/>
      <c r="AN66" s="362"/>
      <c r="AO66" s="812"/>
      <c r="AP66" s="813"/>
      <c r="AQ66" s="812"/>
      <c r="AR66" s="813"/>
      <c r="AS66" s="812"/>
      <c r="AT66" s="813"/>
      <c r="AU66" s="812"/>
      <c r="AV66" s="813"/>
      <c r="AW66" s="812"/>
      <c r="AX66" s="813"/>
      <c r="AY66" s="363"/>
      <c r="AZ66" s="820"/>
      <c r="BA66" s="821"/>
      <c r="BB66" s="820"/>
      <c r="BC66" s="821"/>
      <c r="BD66" s="820"/>
      <c r="BE66" s="821"/>
      <c r="BF66" s="820"/>
      <c r="BG66" s="821"/>
      <c r="BH66" s="820"/>
      <c r="BI66" s="821"/>
      <c r="BJ66" s="364"/>
      <c r="BK66" s="849"/>
      <c r="BL66" s="850"/>
      <c r="BM66" s="849"/>
      <c r="BN66" s="850"/>
      <c r="BO66" s="849"/>
      <c r="BP66" s="850"/>
      <c r="BQ66" s="849"/>
      <c r="BR66" s="850"/>
      <c r="BS66" s="849"/>
      <c r="BT66" s="850"/>
      <c r="BU66" s="365"/>
      <c r="BV66" s="973"/>
      <c r="BW66" s="974"/>
      <c r="BX66" s="973"/>
      <c r="BY66" s="974"/>
      <c r="BZ66" s="973"/>
      <c r="CA66" s="974"/>
      <c r="CB66" s="973"/>
      <c r="CC66" s="974"/>
      <c r="CD66" s="973"/>
      <c r="CE66" s="974"/>
      <c r="CF66" s="366"/>
      <c r="CG66" s="969"/>
      <c r="CH66" s="970"/>
      <c r="CI66" s="969"/>
      <c r="CJ66" s="970"/>
      <c r="CK66" s="969"/>
      <c r="CL66" s="970"/>
      <c r="CM66" s="969"/>
      <c r="CN66" s="970"/>
      <c r="CO66" s="969"/>
      <c r="CP66" s="970"/>
      <c r="CQ66" s="367"/>
      <c r="CR66" s="967"/>
      <c r="CS66" s="968"/>
      <c r="CT66" s="967"/>
      <c r="CU66" s="968"/>
      <c r="CV66" s="967"/>
      <c r="CW66" s="968"/>
      <c r="CX66" s="967"/>
      <c r="CY66" s="968"/>
      <c r="CZ66" s="967"/>
      <c r="DA66" s="968"/>
      <c r="DB66" s="368"/>
      <c r="DC66" s="971"/>
      <c r="DD66" s="972"/>
      <c r="DE66" s="971"/>
      <c r="DF66" s="972"/>
      <c r="DG66" s="971"/>
      <c r="DH66" s="972"/>
      <c r="DI66" s="971"/>
      <c r="DJ66" s="972"/>
      <c r="DK66" s="971"/>
      <c r="DL66" s="972"/>
      <c r="DM66" s="369"/>
      <c r="DN66" s="977"/>
      <c r="DO66" s="978"/>
      <c r="DP66" s="977"/>
      <c r="DQ66" s="978"/>
      <c r="DR66" s="977"/>
      <c r="DS66" s="978"/>
      <c r="DT66" s="977"/>
      <c r="DU66" s="978"/>
      <c r="DV66" s="977"/>
      <c r="DW66" s="978"/>
      <c r="DX66" s="370"/>
      <c r="DY66" s="339">
        <f t="shared" si="348"/>
        <v>0</v>
      </c>
      <c r="DZ66" s="339">
        <f t="shared" si="349"/>
        <v>0</v>
      </c>
      <c r="EA66" s="339">
        <f t="shared" si="350"/>
        <v>0</v>
      </c>
      <c r="EB66" s="339">
        <f t="shared" si="351"/>
        <v>0</v>
      </c>
      <c r="EC66" s="339">
        <f t="shared" si="352"/>
        <v>0</v>
      </c>
      <c r="ED66" s="327">
        <f t="shared" si="353"/>
        <v>0</v>
      </c>
    </row>
    <row r="67" spans="1:134" s="51" customFormat="1" ht="15" customHeight="1">
      <c r="A67" s="78"/>
      <c r="B67" s="78"/>
      <c r="C67" s="77" t="s">
        <v>28</v>
      </c>
      <c r="D67" s="700"/>
      <c r="E67" s="72"/>
      <c r="F67" s="72"/>
      <c r="G67" s="72"/>
      <c r="H67" s="72"/>
      <c r="I67" s="72"/>
      <c r="J67" s="72"/>
      <c r="K67" s="72"/>
      <c r="L67" s="72"/>
      <c r="M67" s="72"/>
      <c r="N67" s="72"/>
      <c r="O67" s="616"/>
      <c r="P67" s="72"/>
      <c r="Q67" s="146"/>
      <c r="R67" s="70">
        <f t="shared" si="347"/>
        <v>1</v>
      </c>
      <c r="S67" s="609">
        <f t="shared" si="354"/>
        <v>0</v>
      </c>
      <c r="T67" s="610"/>
      <c r="U67" s="609">
        <f t="shared" si="355"/>
        <v>0</v>
      </c>
      <c r="V67" s="610"/>
      <c r="W67" s="609">
        <f t="shared" si="356"/>
        <v>0</v>
      </c>
      <c r="X67" s="610"/>
      <c r="Y67" s="609">
        <f t="shared" si="357"/>
        <v>0</v>
      </c>
      <c r="Z67" s="610"/>
      <c r="AA67" s="609">
        <f t="shared" si="358"/>
        <v>0</v>
      </c>
      <c r="AB67" s="610"/>
      <c r="AC67" s="127">
        <f t="shared" si="359"/>
        <v>0</v>
      </c>
      <c r="AD67" s="804"/>
      <c r="AE67" s="805"/>
      <c r="AF67" s="804"/>
      <c r="AG67" s="805"/>
      <c r="AH67" s="804"/>
      <c r="AI67" s="805"/>
      <c r="AJ67" s="804"/>
      <c r="AK67" s="805"/>
      <c r="AL67" s="804"/>
      <c r="AM67" s="805"/>
      <c r="AN67" s="362"/>
      <c r="AO67" s="812"/>
      <c r="AP67" s="813"/>
      <c r="AQ67" s="812"/>
      <c r="AR67" s="813"/>
      <c r="AS67" s="812"/>
      <c r="AT67" s="813"/>
      <c r="AU67" s="812"/>
      <c r="AV67" s="813"/>
      <c r="AW67" s="812"/>
      <c r="AX67" s="813"/>
      <c r="AY67" s="363"/>
      <c r="AZ67" s="820"/>
      <c r="BA67" s="821"/>
      <c r="BB67" s="820"/>
      <c r="BC67" s="821"/>
      <c r="BD67" s="820"/>
      <c r="BE67" s="821"/>
      <c r="BF67" s="820"/>
      <c r="BG67" s="821"/>
      <c r="BH67" s="820"/>
      <c r="BI67" s="821"/>
      <c r="BJ67" s="364"/>
      <c r="BK67" s="849"/>
      <c r="BL67" s="850"/>
      <c r="BM67" s="849"/>
      <c r="BN67" s="850"/>
      <c r="BO67" s="849"/>
      <c r="BP67" s="850"/>
      <c r="BQ67" s="849"/>
      <c r="BR67" s="850"/>
      <c r="BS67" s="849"/>
      <c r="BT67" s="850"/>
      <c r="BU67" s="365"/>
      <c r="BV67" s="973"/>
      <c r="BW67" s="974"/>
      <c r="BX67" s="973"/>
      <c r="BY67" s="974"/>
      <c r="BZ67" s="973"/>
      <c r="CA67" s="974"/>
      <c r="CB67" s="973"/>
      <c r="CC67" s="974"/>
      <c r="CD67" s="973"/>
      <c r="CE67" s="974"/>
      <c r="CF67" s="366"/>
      <c r="CG67" s="969"/>
      <c r="CH67" s="970"/>
      <c r="CI67" s="969"/>
      <c r="CJ67" s="970"/>
      <c r="CK67" s="969"/>
      <c r="CL67" s="970"/>
      <c r="CM67" s="969"/>
      <c r="CN67" s="970"/>
      <c r="CO67" s="969"/>
      <c r="CP67" s="970"/>
      <c r="CQ67" s="367"/>
      <c r="CR67" s="967"/>
      <c r="CS67" s="968"/>
      <c r="CT67" s="967"/>
      <c r="CU67" s="968"/>
      <c r="CV67" s="967"/>
      <c r="CW67" s="968"/>
      <c r="CX67" s="967"/>
      <c r="CY67" s="968"/>
      <c r="CZ67" s="967"/>
      <c r="DA67" s="968"/>
      <c r="DB67" s="368"/>
      <c r="DC67" s="971"/>
      <c r="DD67" s="972"/>
      <c r="DE67" s="971"/>
      <c r="DF67" s="972"/>
      <c r="DG67" s="971"/>
      <c r="DH67" s="972"/>
      <c r="DI67" s="971"/>
      <c r="DJ67" s="972"/>
      <c r="DK67" s="971"/>
      <c r="DL67" s="972"/>
      <c r="DM67" s="369"/>
      <c r="DN67" s="977"/>
      <c r="DO67" s="978"/>
      <c r="DP67" s="977"/>
      <c r="DQ67" s="978"/>
      <c r="DR67" s="977"/>
      <c r="DS67" s="978"/>
      <c r="DT67" s="977"/>
      <c r="DU67" s="978"/>
      <c r="DV67" s="977"/>
      <c r="DW67" s="978"/>
      <c r="DX67" s="370"/>
      <c r="DY67" s="339">
        <f t="shared" si="348"/>
        <v>0</v>
      </c>
      <c r="DZ67" s="339">
        <f t="shared" si="349"/>
        <v>0</v>
      </c>
      <c r="EA67" s="339">
        <f t="shared" si="350"/>
        <v>0</v>
      </c>
      <c r="EB67" s="339">
        <f t="shared" si="351"/>
        <v>0</v>
      </c>
      <c r="EC67" s="339">
        <f t="shared" si="352"/>
        <v>0</v>
      </c>
      <c r="ED67" s="327">
        <f t="shared" si="353"/>
        <v>0</v>
      </c>
    </row>
    <row r="68" spans="1:134" s="51" customFormat="1" ht="15" customHeight="1">
      <c r="A68" s="78"/>
      <c r="B68" s="78"/>
      <c r="C68" s="77" t="s">
        <v>54</v>
      </c>
      <c r="D68" s="700"/>
      <c r="E68" s="72"/>
      <c r="F68" s="72"/>
      <c r="G68" s="72"/>
      <c r="H68" s="72"/>
      <c r="I68" s="72"/>
      <c r="J68" s="72"/>
      <c r="K68" s="72"/>
      <c r="L68" s="72"/>
      <c r="M68" s="72"/>
      <c r="N68" s="72"/>
      <c r="O68" s="616"/>
      <c r="P68" s="72"/>
      <c r="Q68" s="146"/>
      <c r="R68" s="70">
        <f t="shared" si="347"/>
        <v>1.1000000000000001</v>
      </c>
      <c r="S68" s="609">
        <f t="shared" si="354"/>
        <v>0</v>
      </c>
      <c r="T68" s="610"/>
      <c r="U68" s="609">
        <f t="shared" si="355"/>
        <v>0</v>
      </c>
      <c r="V68" s="610"/>
      <c r="W68" s="609">
        <f t="shared" si="356"/>
        <v>0</v>
      </c>
      <c r="X68" s="610"/>
      <c r="Y68" s="609">
        <f t="shared" si="357"/>
        <v>0</v>
      </c>
      <c r="Z68" s="610"/>
      <c r="AA68" s="609">
        <f t="shared" si="358"/>
        <v>0</v>
      </c>
      <c r="AB68" s="610"/>
      <c r="AC68" s="127">
        <f t="shared" si="359"/>
        <v>0</v>
      </c>
      <c r="AD68" s="804"/>
      <c r="AE68" s="805"/>
      <c r="AF68" s="804"/>
      <c r="AG68" s="805"/>
      <c r="AH68" s="804"/>
      <c r="AI68" s="805"/>
      <c r="AJ68" s="804"/>
      <c r="AK68" s="805"/>
      <c r="AL68" s="804"/>
      <c r="AM68" s="805"/>
      <c r="AN68" s="362"/>
      <c r="AO68" s="812"/>
      <c r="AP68" s="813"/>
      <c r="AQ68" s="812"/>
      <c r="AR68" s="813"/>
      <c r="AS68" s="812"/>
      <c r="AT68" s="813"/>
      <c r="AU68" s="812"/>
      <c r="AV68" s="813"/>
      <c r="AW68" s="812"/>
      <c r="AX68" s="813"/>
      <c r="AY68" s="363"/>
      <c r="AZ68" s="820"/>
      <c r="BA68" s="821"/>
      <c r="BB68" s="820"/>
      <c r="BC68" s="821"/>
      <c r="BD68" s="820"/>
      <c r="BE68" s="821"/>
      <c r="BF68" s="820"/>
      <c r="BG68" s="821"/>
      <c r="BH68" s="820"/>
      <c r="BI68" s="821"/>
      <c r="BJ68" s="364"/>
      <c r="BK68" s="849"/>
      <c r="BL68" s="850"/>
      <c r="BM68" s="849"/>
      <c r="BN68" s="850"/>
      <c r="BO68" s="849"/>
      <c r="BP68" s="850"/>
      <c r="BQ68" s="849"/>
      <c r="BR68" s="850"/>
      <c r="BS68" s="849"/>
      <c r="BT68" s="850"/>
      <c r="BU68" s="365"/>
      <c r="BV68" s="973"/>
      <c r="BW68" s="974"/>
      <c r="BX68" s="973"/>
      <c r="BY68" s="974"/>
      <c r="BZ68" s="973"/>
      <c r="CA68" s="974"/>
      <c r="CB68" s="973"/>
      <c r="CC68" s="974"/>
      <c r="CD68" s="973"/>
      <c r="CE68" s="974"/>
      <c r="CF68" s="366"/>
      <c r="CG68" s="969"/>
      <c r="CH68" s="970"/>
      <c r="CI68" s="969"/>
      <c r="CJ68" s="970"/>
      <c r="CK68" s="969"/>
      <c r="CL68" s="970"/>
      <c r="CM68" s="969"/>
      <c r="CN68" s="970"/>
      <c r="CO68" s="969"/>
      <c r="CP68" s="970"/>
      <c r="CQ68" s="367"/>
      <c r="CR68" s="967"/>
      <c r="CS68" s="968"/>
      <c r="CT68" s="967"/>
      <c r="CU68" s="968"/>
      <c r="CV68" s="967"/>
      <c r="CW68" s="968"/>
      <c r="CX68" s="967"/>
      <c r="CY68" s="968"/>
      <c r="CZ68" s="967"/>
      <c r="DA68" s="968"/>
      <c r="DB68" s="368"/>
      <c r="DC68" s="971"/>
      <c r="DD68" s="972"/>
      <c r="DE68" s="971"/>
      <c r="DF68" s="972"/>
      <c r="DG68" s="971"/>
      <c r="DH68" s="972"/>
      <c r="DI68" s="971"/>
      <c r="DJ68" s="972"/>
      <c r="DK68" s="971"/>
      <c r="DL68" s="972"/>
      <c r="DM68" s="369"/>
      <c r="DN68" s="977"/>
      <c r="DO68" s="978"/>
      <c r="DP68" s="977"/>
      <c r="DQ68" s="978"/>
      <c r="DR68" s="977"/>
      <c r="DS68" s="978"/>
      <c r="DT68" s="977"/>
      <c r="DU68" s="978"/>
      <c r="DV68" s="977"/>
      <c r="DW68" s="978"/>
      <c r="DX68" s="370"/>
      <c r="DY68" s="339">
        <f t="shared" si="348"/>
        <v>0</v>
      </c>
      <c r="DZ68" s="339">
        <f t="shared" si="349"/>
        <v>0</v>
      </c>
      <c r="EA68" s="339">
        <f t="shared" si="350"/>
        <v>0</v>
      </c>
      <c r="EB68" s="339">
        <f t="shared" si="351"/>
        <v>0</v>
      </c>
      <c r="EC68" s="339">
        <f t="shared" si="352"/>
        <v>0</v>
      </c>
      <c r="ED68" s="327">
        <f t="shared" si="353"/>
        <v>0</v>
      </c>
    </row>
    <row r="69" spans="1:134" s="51" customFormat="1" ht="15" customHeight="1">
      <c r="A69" s="78"/>
      <c r="B69" s="78"/>
      <c r="C69" s="77" t="s">
        <v>353</v>
      </c>
      <c r="D69" s="700" t="s">
        <v>378</v>
      </c>
      <c r="E69" s="72"/>
      <c r="F69" s="72"/>
      <c r="G69" s="72"/>
      <c r="H69" s="72"/>
      <c r="I69" s="72"/>
      <c r="J69" s="72"/>
      <c r="K69" s="72"/>
      <c r="L69" s="72"/>
      <c r="M69" s="72"/>
      <c r="N69" s="72"/>
      <c r="O69" s="616"/>
      <c r="P69" s="72"/>
      <c r="Q69" s="146"/>
      <c r="R69" s="70">
        <f t="shared" si="347"/>
        <v>1.1000000000000001</v>
      </c>
      <c r="S69" s="609">
        <f t="shared" si="354"/>
        <v>0</v>
      </c>
      <c r="T69" s="610"/>
      <c r="U69" s="609">
        <f t="shared" si="355"/>
        <v>0</v>
      </c>
      <c r="V69" s="610"/>
      <c r="W69" s="609">
        <f t="shared" si="356"/>
        <v>0</v>
      </c>
      <c r="X69" s="610"/>
      <c r="Y69" s="609">
        <f t="shared" si="357"/>
        <v>0</v>
      </c>
      <c r="Z69" s="610"/>
      <c r="AA69" s="609">
        <f t="shared" si="358"/>
        <v>0</v>
      </c>
      <c r="AB69" s="610"/>
      <c r="AC69" s="127">
        <f t="shared" si="359"/>
        <v>0</v>
      </c>
      <c r="AD69" s="804"/>
      <c r="AE69" s="805"/>
      <c r="AF69" s="804"/>
      <c r="AG69" s="805"/>
      <c r="AH69" s="804"/>
      <c r="AI69" s="805"/>
      <c r="AJ69" s="804"/>
      <c r="AK69" s="805"/>
      <c r="AL69" s="804"/>
      <c r="AM69" s="805"/>
      <c r="AN69" s="362"/>
      <c r="AO69" s="812"/>
      <c r="AP69" s="813"/>
      <c r="AQ69" s="812"/>
      <c r="AR69" s="813"/>
      <c r="AS69" s="812"/>
      <c r="AT69" s="813"/>
      <c r="AU69" s="812"/>
      <c r="AV69" s="813"/>
      <c r="AW69" s="812"/>
      <c r="AX69" s="813"/>
      <c r="AY69" s="363"/>
      <c r="AZ69" s="820"/>
      <c r="BA69" s="821"/>
      <c r="BB69" s="820"/>
      <c r="BC69" s="821"/>
      <c r="BD69" s="820"/>
      <c r="BE69" s="821"/>
      <c r="BF69" s="820"/>
      <c r="BG69" s="821"/>
      <c r="BH69" s="820"/>
      <c r="BI69" s="821"/>
      <c r="BJ69" s="364"/>
      <c r="BK69" s="849"/>
      <c r="BL69" s="850"/>
      <c r="BM69" s="849"/>
      <c r="BN69" s="850"/>
      <c r="BO69" s="849"/>
      <c r="BP69" s="850"/>
      <c r="BQ69" s="849"/>
      <c r="BR69" s="850"/>
      <c r="BS69" s="849"/>
      <c r="BT69" s="850"/>
      <c r="BU69" s="365"/>
      <c r="BV69" s="973"/>
      <c r="BW69" s="974"/>
      <c r="BX69" s="973"/>
      <c r="BY69" s="974"/>
      <c r="BZ69" s="973"/>
      <c r="CA69" s="974"/>
      <c r="CB69" s="973"/>
      <c r="CC69" s="974"/>
      <c r="CD69" s="973"/>
      <c r="CE69" s="974"/>
      <c r="CF69" s="366"/>
      <c r="CG69" s="969"/>
      <c r="CH69" s="970"/>
      <c r="CI69" s="969"/>
      <c r="CJ69" s="970"/>
      <c r="CK69" s="969"/>
      <c r="CL69" s="970"/>
      <c r="CM69" s="969"/>
      <c r="CN69" s="970"/>
      <c r="CO69" s="969"/>
      <c r="CP69" s="970"/>
      <c r="CQ69" s="367"/>
      <c r="CR69" s="967"/>
      <c r="CS69" s="968"/>
      <c r="CT69" s="967"/>
      <c r="CU69" s="968"/>
      <c r="CV69" s="967"/>
      <c r="CW69" s="968"/>
      <c r="CX69" s="967"/>
      <c r="CY69" s="968"/>
      <c r="CZ69" s="967"/>
      <c r="DA69" s="968"/>
      <c r="DB69" s="368"/>
      <c r="DC69" s="971"/>
      <c r="DD69" s="972"/>
      <c r="DE69" s="971"/>
      <c r="DF69" s="972"/>
      <c r="DG69" s="971"/>
      <c r="DH69" s="972"/>
      <c r="DI69" s="971"/>
      <c r="DJ69" s="972"/>
      <c r="DK69" s="971"/>
      <c r="DL69" s="972"/>
      <c r="DM69" s="369"/>
      <c r="DN69" s="977"/>
      <c r="DO69" s="978"/>
      <c r="DP69" s="977"/>
      <c r="DQ69" s="978"/>
      <c r="DR69" s="977"/>
      <c r="DS69" s="978"/>
      <c r="DT69" s="977"/>
      <c r="DU69" s="978"/>
      <c r="DV69" s="977"/>
      <c r="DW69" s="978"/>
      <c r="DX69" s="370"/>
      <c r="DY69" s="339">
        <f t="shared" si="348"/>
        <v>0</v>
      </c>
      <c r="DZ69" s="339">
        <f t="shared" si="349"/>
        <v>0</v>
      </c>
      <c r="EA69" s="339">
        <f t="shared" si="350"/>
        <v>0</v>
      </c>
      <c r="EB69" s="339">
        <f t="shared" si="351"/>
        <v>0</v>
      </c>
      <c r="EC69" s="339">
        <f t="shared" si="352"/>
        <v>0</v>
      </c>
      <c r="ED69" s="327">
        <f t="shared" si="353"/>
        <v>0</v>
      </c>
    </row>
    <row r="70" spans="1:134" s="51" customFormat="1" ht="15" customHeight="1">
      <c r="A70" s="78"/>
      <c r="B70" s="78"/>
      <c r="C70" s="77" t="s">
        <v>264</v>
      </c>
      <c r="D70" s="700"/>
      <c r="E70" s="72"/>
      <c r="F70" s="72"/>
      <c r="G70" s="72"/>
      <c r="H70" s="72"/>
      <c r="I70" s="72"/>
      <c r="J70" s="72"/>
      <c r="K70" s="72"/>
      <c r="L70" s="72"/>
      <c r="M70" s="72"/>
      <c r="N70" s="72"/>
      <c r="O70" s="616"/>
      <c r="P70" s="72"/>
      <c r="Q70" s="146"/>
      <c r="R70" s="70">
        <f t="shared" si="347"/>
        <v>1</v>
      </c>
      <c r="S70" s="609">
        <f t="shared" si="354"/>
        <v>0</v>
      </c>
      <c r="T70" s="610"/>
      <c r="U70" s="609">
        <f t="shared" si="355"/>
        <v>0</v>
      </c>
      <c r="V70" s="610"/>
      <c r="W70" s="609">
        <f t="shared" si="356"/>
        <v>0</v>
      </c>
      <c r="X70" s="610"/>
      <c r="Y70" s="609">
        <f t="shared" si="357"/>
        <v>0</v>
      </c>
      <c r="Z70" s="610"/>
      <c r="AA70" s="609">
        <f t="shared" si="358"/>
        <v>0</v>
      </c>
      <c r="AB70" s="610"/>
      <c r="AC70" s="127">
        <f t="shared" si="359"/>
        <v>0</v>
      </c>
      <c r="AD70" s="804"/>
      <c r="AE70" s="805"/>
      <c r="AF70" s="804"/>
      <c r="AG70" s="805"/>
      <c r="AH70" s="804"/>
      <c r="AI70" s="805"/>
      <c r="AJ70" s="804"/>
      <c r="AK70" s="805"/>
      <c r="AL70" s="804"/>
      <c r="AM70" s="805"/>
      <c r="AN70" s="362"/>
      <c r="AO70" s="812"/>
      <c r="AP70" s="813"/>
      <c r="AQ70" s="812"/>
      <c r="AR70" s="813"/>
      <c r="AS70" s="812"/>
      <c r="AT70" s="813"/>
      <c r="AU70" s="812"/>
      <c r="AV70" s="813"/>
      <c r="AW70" s="812"/>
      <c r="AX70" s="813"/>
      <c r="AY70" s="363"/>
      <c r="AZ70" s="820"/>
      <c r="BA70" s="821"/>
      <c r="BB70" s="820"/>
      <c r="BC70" s="821"/>
      <c r="BD70" s="820"/>
      <c r="BE70" s="821"/>
      <c r="BF70" s="820"/>
      <c r="BG70" s="821"/>
      <c r="BH70" s="820"/>
      <c r="BI70" s="821"/>
      <c r="BJ70" s="364"/>
      <c r="BK70" s="849"/>
      <c r="BL70" s="850"/>
      <c r="BM70" s="849"/>
      <c r="BN70" s="850"/>
      <c r="BO70" s="849"/>
      <c r="BP70" s="850"/>
      <c r="BQ70" s="849"/>
      <c r="BR70" s="850"/>
      <c r="BS70" s="849"/>
      <c r="BT70" s="850"/>
      <c r="BU70" s="365"/>
      <c r="BV70" s="973"/>
      <c r="BW70" s="974"/>
      <c r="BX70" s="973"/>
      <c r="BY70" s="974"/>
      <c r="BZ70" s="973"/>
      <c r="CA70" s="974"/>
      <c r="CB70" s="973"/>
      <c r="CC70" s="974"/>
      <c r="CD70" s="973"/>
      <c r="CE70" s="974"/>
      <c r="CF70" s="366"/>
      <c r="CG70" s="969"/>
      <c r="CH70" s="970"/>
      <c r="CI70" s="969"/>
      <c r="CJ70" s="970"/>
      <c r="CK70" s="969"/>
      <c r="CL70" s="970"/>
      <c r="CM70" s="969"/>
      <c r="CN70" s="970"/>
      <c r="CO70" s="969"/>
      <c r="CP70" s="970"/>
      <c r="CQ70" s="367"/>
      <c r="CR70" s="967"/>
      <c r="CS70" s="968"/>
      <c r="CT70" s="967"/>
      <c r="CU70" s="968"/>
      <c r="CV70" s="967"/>
      <c r="CW70" s="968"/>
      <c r="CX70" s="967"/>
      <c r="CY70" s="968"/>
      <c r="CZ70" s="967"/>
      <c r="DA70" s="968"/>
      <c r="DB70" s="368"/>
      <c r="DC70" s="971"/>
      <c r="DD70" s="972"/>
      <c r="DE70" s="971"/>
      <c r="DF70" s="972"/>
      <c r="DG70" s="971"/>
      <c r="DH70" s="972"/>
      <c r="DI70" s="971"/>
      <c r="DJ70" s="972"/>
      <c r="DK70" s="971"/>
      <c r="DL70" s="972"/>
      <c r="DM70" s="369"/>
      <c r="DN70" s="977"/>
      <c r="DO70" s="978"/>
      <c r="DP70" s="977"/>
      <c r="DQ70" s="978"/>
      <c r="DR70" s="977"/>
      <c r="DS70" s="978"/>
      <c r="DT70" s="977"/>
      <c r="DU70" s="978"/>
      <c r="DV70" s="977"/>
      <c r="DW70" s="978"/>
      <c r="DX70" s="370"/>
      <c r="DY70" s="339">
        <f t="shared" si="348"/>
        <v>0</v>
      </c>
      <c r="DZ70" s="339">
        <f t="shared" si="349"/>
        <v>0</v>
      </c>
      <c r="EA70" s="339">
        <f t="shared" si="350"/>
        <v>0</v>
      </c>
      <c r="EB70" s="339">
        <f t="shared" si="351"/>
        <v>0</v>
      </c>
      <c r="EC70" s="339">
        <f t="shared" si="352"/>
        <v>0</v>
      </c>
      <c r="ED70" s="327">
        <f t="shared" si="353"/>
        <v>0</v>
      </c>
    </row>
    <row r="71" spans="1:134" s="51" customFormat="1" ht="15" customHeight="1">
      <c r="A71" s="78"/>
      <c r="B71" s="78"/>
      <c r="C71" s="77" t="s">
        <v>28</v>
      </c>
      <c r="D71" s="700"/>
      <c r="E71" s="72"/>
      <c r="F71" s="72"/>
      <c r="G71" s="72"/>
      <c r="H71" s="72"/>
      <c r="I71" s="72"/>
      <c r="J71" s="72"/>
      <c r="K71" s="72"/>
      <c r="L71" s="72"/>
      <c r="M71" s="72"/>
      <c r="N71" s="72"/>
      <c r="O71" s="616"/>
      <c r="P71" s="72"/>
      <c r="Q71" s="146"/>
      <c r="R71" s="70">
        <f t="shared" si="347"/>
        <v>1</v>
      </c>
      <c r="S71" s="609">
        <f t="shared" si="354"/>
        <v>0</v>
      </c>
      <c r="T71" s="610"/>
      <c r="U71" s="609">
        <f t="shared" si="355"/>
        <v>0</v>
      </c>
      <c r="V71" s="610"/>
      <c r="W71" s="609">
        <f t="shared" si="356"/>
        <v>0</v>
      </c>
      <c r="X71" s="610"/>
      <c r="Y71" s="609">
        <f t="shared" si="357"/>
        <v>0</v>
      </c>
      <c r="Z71" s="610"/>
      <c r="AA71" s="609">
        <f t="shared" si="358"/>
        <v>0</v>
      </c>
      <c r="AB71" s="610"/>
      <c r="AC71" s="127">
        <f t="shared" si="359"/>
        <v>0</v>
      </c>
      <c r="AD71" s="804"/>
      <c r="AE71" s="805"/>
      <c r="AF71" s="804"/>
      <c r="AG71" s="805"/>
      <c r="AH71" s="804"/>
      <c r="AI71" s="805"/>
      <c r="AJ71" s="804"/>
      <c r="AK71" s="805"/>
      <c r="AL71" s="804"/>
      <c r="AM71" s="805"/>
      <c r="AN71" s="362"/>
      <c r="AO71" s="812"/>
      <c r="AP71" s="813"/>
      <c r="AQ71" s="812"/>
      <c r="AR71" s="813"/>
      <c r="AS71" s="812"/>
      <c r="AT71" s="813"/>
      <c r="AU71" s="812"/>
      <c r="AV71" s="813"/>
      <c r="AW71" s="812"/>
      <c r="AX71" s="813"/>
      <c r="AY71" s="363"/>
      <c r="AZ71" s="820"/>
      <c r="BA71" s="821"/>
      <c r="BB71" s="820"/>
      <c r="BC71" s="821"/>
      <c r="BD71" s="820"/>
      <c r="BE71" s="821"/>
      <c r="BF71" s="820"/>
      <c r="BG71" s="821"/>
      <c r="BH71" s="820"/>
      <c r="BI71" s="821"/>
      <c r="BJ71" s="364"/>
      <c r="BK71" s="849"/>
      <c r="BL71" s="850"/>
      <c r="BM71" s="849"/>
      <c r="BN71" s="850"/>
      <c r="BO71" s="849"/>
      <c r="BP71" s="850"/>
      <c r="BQ71" s="849"/>
      <c r="BR71" s="850"/>
      <c r="BS71" s="849"/>
      <c r="BT71" s="850"/>
      <c r="BU71" s="365"/>
      <c r="BV71" s="973"/>
      <c r="BW71" s="974"/>
      <c r="BX71" s="973"/>
      <c r="BY71" s="974"/>
      <c r="BZ71" s="973"/>
      <c r="CA71" s="974"/>
      <c r="CB71" s="973"/>
      <c r="CC71" s="974"/>
      <c r="CD71" s="973"/>
      <c r="CE71" s="974"/>
      <c r="CF71" s="366"/>
      <c r="CG71" s="969"/>
      <c r="CH71" s="970"/>
      <c r="CI71" s="969"/>
      <c r="CJ71" s="970"/>
      <c r="CK71" s="969"/>
      <c r="CL71" s="970"/>
      <c r="CM71" s="969"/>
      <c r="CN71" s="970"/>
      <c r="CO71" s="969"/>
      <c r="CP71" s="970"/>
      <c r="CQ71" s="367"/>
      <c r="CR71" s="967"/>
      <c r="CS71" s="968"/>
      <c r="CT71" s="967"/>
      <c r="CU71" s="968"/>
      <c r="CV71" s="967"/>
      <c r="CW71" s="968"/>
      <c r="CX71" s="967"/>
      <c r="CY71" s="968"/>
      <c r="CZ71" s="967"/>
      <c r="DA71" s="968"/>
      <c r="DB71" s="368"/>
      <c r="DC71" s="971"/>
      <c r="DD71" s="972"/>
      <c r="DE71" s="971"/>
      <c r="DF71" s="972"/>
      <c r="DG71" s="971"/>
      <c r="DH71" s="972"/>
      <c r="DI71" s="971"/>
      <c r="DJ71" s="972"/>
      <c r="DK71" s="971"/>
      <c r="DL71" s="972"/>
      <c r="DM71" s="369"/>
      <c r="DN71" s="977"/>
      <c r="DO71" s="978"/>
      <c r="DP71" s="977"/>
      <c r="DQ71" s="978"/>
      <c r="DR71" s="977"/>
      <c r="DS71" s="978"/>
      <c r="DT71" s="977"/>
      <c r="DU71" s="978"/>
      <c r="DV71" s="977"/>
      <c r="DW71" s="978"/>
      <c r="DX71" s="370"/>
      <c r="DY71" s="339">
        <f t="shared" si="348"/>
        <v>0</v>
      </c>
      <c r="DZ71" s="339">
        <f t="shared" si="349"/>
        <v>0</v>
      </c>
      <c r="EA71" s="339">
        <f t="shared" si="350"/>
        <v>0</v>
      </c>
      <c r="EB71" s="339">
        <f t="shared" si="351"/>
        <v>0</v>
      </c>
      <c r="EC71" s="339">
        <f t="shared" si="352"/>
        <v>0</v>
      </c>
      <c r="ED71" s="327">
        <f t="shared" si="353"/>
        <v>0</v>
      </c>
    </row>
    <row r="72" spans="1:134" s="51" customFormat="1" ht="15" customHeight="1">
      <c r="A72" s="78"/>
      <c r="B72" s="78"/>
      <c r="C72" s="77" t="s">
        <v>54</v>
      </c>
      <c r="D72" s="700"/>
      <c r="E72" s="72"/>
      <c r="F72" s="72"/>
      <c r="G72" s="72"/>
      <c r="H72" s="72"/>
      <c r="I72" s="72"/>
      <c r="J72" s="72"/>
      <c r="K72" s="72"/>
      <c r="L72" s="72"/>
      <c r="M72" s="72"/>
      <c r="N72" s="72"/>
      <c r="O72" s="616"/>
      <c r="P72" s="72"/>
      <c r="Q72" s="146"/>
      <c r="R72" s="70">
        <f t="shared" si="347"/>
        <v>1.1000000000000001</v>
      </c>
      <c r="S72" s="609">
        <f t="shared" si="354"/>
        <v>0</v>
      </c>
      <c r="T72" s="610"/>
      <c r="U72" s="609">
        <f t="shared" si="355"/>
        <v>0</v>
      </c>
      <c r="V72" s="610"/>
      <c r="W72" s="609">
        <f t="shared" si="356"/>
        <v>0</v>
      </c>
      <c r="X72" s="610"/>
      <c r="Y72" s="609">
        <f t="shared" si="357"/>
        <v>0</v>
      </c>
      <c r="Z72" s="610"/>
      <c r="AA72" s="609">
        <f t="shared" si="358"/>
        <v>0</v>
      </c>
      <c r="AB72" s="610"/>
      <c r="AC72" s="127">
        <f t="shared" si="359"/>
        <v>0</v>
      </c>
      <c r="AD72" s="804"/>
      <c r="AE72" s="805"/>
      <c r="AF72" s="804"/>
      <c r="AG72" s="805"/>
      <c r="AH72" s="804"/>
      <c r="AI72" s="805"/>
      <c r="AJ72" s="804"/>
      <c r="AK72" s="805"/>
      <c r="AL72" s="804"/>
      <c r="AM72" s="805"/>
      <c r="AN72" s="362"/>
      <c r="AO72" s="812"/>
      <c r="AP72" s="813"/>
      <c r="AQ72" s="812"/>
      <c r="AR72" s="813"/>
      <c r="AS72" s="812"/>
      <c r="AT72" s="813"/>
      <c r="AU72" s="812"/>
      <c r="AV72" s="813"/>
      <c r="AW72" s="812"/>
      <c r="AX72" s="813"/>
      <c r="AY72" s="363"/>
      <c r="AZ72" s="820"/>
      <c r="BA72" s="821"/>
      <c r="BB72" s="820"/>
      <c r="BC72" s="821"/>
      <c r="BD72" s="820"/>
      <c r="BE72" s="821"/>
      <c r="BF72" s="820"/>
      <c r="BG72" s="821"/>
      <c r="BH72" s="820"/>
      <c r="BI72" s="821"/>
      <c r="BJ72" s="364"/>
      <c r="BK72" s="849"/>
      <c r="BL72" s="850"/>
      <c r="BM72" s="849"/>
      <c r="BN72" s="850"/>
      <c r="BO72" s="849"/>
      <c r="BP72" s="850"/>
      <c r="BQ72" s="849"/>
      <c r="BR72" s="850"/>
      <c r="BS72" s="849"/>
      <c r="BT72" s="850"/>
      <c r="BU72" s="365"/>
      <c r="BV72" s="973"/>
      <c r="BW72" s="974"/>
      <c r="BX72" s="973"/>
      <c r="BY72" s="974"/>
      <c r="BZ72" s="973"/>
      <c r="CA72" s="974"/>
      <c r="CB72" s="973"/>
      <c r="CC72" s="974"/>
      <c r="CD72" s="973"/>
      <c r="CE72" s="974"/>
      <c r="CF72" s="366"/>
      <c r="CG72" s="969"/>
      <c r="CH72" s="970"/>
      <c r="CI72" s="969"/>
      <c r="CJ72" s="970"/>
      <c r="CK72" s="969"/>
      <c r="CL72" s="970"/>
      <c r="CM72" s="969"/>
      <c r="CN72" s="970"/>
      <c r="CO72" s="969"/>
      <c r="CP72" s="970"/>
      <c r="CQ72" s="367"/>
      <c r="CR72" s="967"/>
      <c r="CS72" s="968"/>
      <c r="CT72" s="967"/>
      <c r="CU72" s="968"/>
      <c r="CV72" s="967"/>
      <c r="CW72" s="968"/>
      <c r="CX72" s="967"/>
      <c r="CY72" s="968"/>
      <c r="CZ72" s="967"/>
      <c r="DA72" s="968"/>
      <c r="DB72" s="368"/>
      <c r="DC72" s="971"/>
      <c r="DD72" s="972"/>
      <c r="DE72" s="971"/>
      <c r="DF72" s="972"/>
      <c r="DG72" s="971"/>
      <c r="DH72" s="972"/>
      <c r="DI72" s="971"/>
      <c r="DJ72" s="972"/>
      <c r="DK72" s="971"/>
      <c r="DL72" s="972"/>
      <c r="DM72" s="369"/>
      <c r="DN72" s="977"/>
      <c r="DO72" s="978"/>
      <c r="DP72" s="977"/>
      <c r="DQ72" s="978"/>
      <c r="DR72" s="977"/>
      <c r="DS72" s="978"/>
      <c r="DT72" s="977"/>
      <c r="DU72" s="978"/>
      <c r="DV72" s="977"/>
      <c r="DW72" s="978"/>
      <c r="DX72" s="370"/>
      <c r="DY72" s="339">
        <f t="shared" si="348"/>
        <v>0</v>
      </c>
      <c r="DZ72" s="339">
        <f t="shared" si="349"/>
        <v>0</v>
      </c>
      <c r="EA72" s="339">
        <f t="shared" si="350"/>
        <v>0</v>
      </c>
      <c r="EB72" s="339">
        <f t="shared" si="351"/>
        <v>0</v>
      </c>
      <c r="EC72" s="339">
        <f t="shared" si="352"/>
        <v>0</v>
      </c>
      <c r="ED72" s="327">
        <f t="shared" si="353"/>
        <v>0</v>
      </c>
    </row>
    <row r="73" spans="1:134" s="51" customFormat="1" ht="15" customHeight="1">
      <c r="A73" s="78"/>
      <c r="B73" s="78"/>
      <c r="C73" s="77" t="s">
        <v>353</v>
      </c>
      <c r="D73" s="700" t="s">
        <v>378</v>
      </c>
      <c r="E73" s="72"/>
      <c r="F73" s="72"/>
      <c r="G73" s="72"/>
      <c r="H73" s="72"/>
      <c r="I73" s="72"/>
      <c r="J73" s="72"/>
      <c r="K73" s="72"/>
      <c r="L73" s="72"/>
      <c r="M73" s="72"/>
      <c r="N73" s="72"/>
      <c r="O73" s="616"/>
      <c r="P73" s="72"/>
      <c r="Q73" s="146"/>
      <c r="R73" s="70">
        <f t="shared" si="347"/>
        <v>1.1000000000000001</v>
      </c>
      <c r="S73" s="609">
        <f t="shared" si="354"/>
        <v>0</v>
      </c>
      <c r="T73" s="610"/>
      <c r="U73" s="609">
        <f t="shared" si="355"/>
        <v>0</v>
      </c>
      <c r="V73" s="610"/>
      <c r="W73" s="609">
        <f t="shared" si="356"/>
        <v>0</v>
      </c>
      <c r="X73" s="610"/>
      <c r="Y73" s="609">
        <f t="shared" si="357"/>
        <v>0</v>
      </c>
      <c r="Z73" s="610"/>
      <c r="AA73" s="609">
        <f t="shared" si="358"/>
        <v>0</v>
      </c>
      <c r="AB73" s="610"/>
      <c r="AC73" s="127">
        <f t="shared" si="359"/>
        <v>0</v>
      </c>
      <c r="AD73" s="804"/>
      <c r="AE73" s="805"/>
      <c r="AF73" s="804"/>
      <c r="AG73" s="805"/>
      <c r="AH73" s="804"/>
      <c r="AI73" s="805"/>
      <c r="AJ73" s="804"/>
      <c r="AK73" s="805"/>
      <c r="AL73" s="804"/>
      <c r="AM73" s="805"/>
      <c r="AN73" s="362"/>
      <c r="AO73" s="812"/>
      <c r="AP73" s="813"/>
      <c r="AQ73" s="812"/>
      <c r="AR73" s="813"/>
      <c r="AS73" s="812"/>
      <c r="AT73" s="813"/>
      <c r="AU73" s="812"/>
      <c r="AV73" s="813"/>
      <c r="AW73" s="812"/>
      <c r="AX73" s="813"/>
      <c r="AY73" s="363"/>
      <c r="AZ73" s="820"/>
      <c r="BA73" s="821"/>
      <c r="BB73" s="820"/>
      <c r="BC73" s="821"/>
      <c r="BD73" s="820"/>
      <c r="BE73" s="821"/>
      <c r="BF73" s="820"/>
      <c r="BG73" s="821"/>
      <c r="BH73" s="820"/>
      <c r="BI73" s="821"/>
      <c r="BJ73" s="364"/>
      <c r="BK73" s="849"/>
      <c r="BL73" s="850"/>
      <c r="BM73" s="849"/>
      <c r="BN73" s="850"/>
      <c r="BO73" s="849"/>
      <c r="BP73" s="850"/>
      <c r="BQ73" s="849"/>
      <c r="BR73" s="850"/>
      <c r="BS73" s="849"/>
      <c r="BT73" s="850"/>
      <c r="BU73" s="365"/>
      <c r="BV73" s="973"/>
      <c r="BW73" s="974"/>
      <c r="BX73" s="973"/>
      <c r="BY73" s="974"/>
      <c r="BZ73" s="973"/>
      <c r="CA73" s="974"/>
      <c r="CB73" s="973"/>
      <c r="CC73" s="974"/>
      <c r="CD73" s="973"/>
      <c r="CE73" s="974"/>
      <c r="CF73" s="366"/>
      <c r="CG73" s="969"/>
      <c r="CH73" s="970"/>
      <c r="CI73" s="969"/>
      <c r="CJ73" s="970"/>
      <c r="CK73" s="969"/>
      <c r="CL73" s="970"/>
      <c r="CM73" s="969"/>
      <c r="CN73" s="970"/>
      <c r="CO73" s="969"/>
      <c r="CP73" s="970"/>
      <c r="CQ73" s="367"/>
      <c r="CR73" s="967"/>
      <c r="CS73" s="968"/>
      <c r="CT73" s="967"/>
      <c r="CU73" s="968"/>
      <c r="CV73" s="967"/>
      <c r="CW73" s="968"/>
      <c r="CX73" s="967"/>
      <c r="CY73" s="968"/>
      <c r="CZ73" s="967"/>
      <c r="DA73" s="968"/>
      <c r="DB73" s="368"/>
      <c r="DC73" s="971"/>
      <c r="DD73" s="972"/>
      <c r="DE73" s="971"/>
      <c r="DF73" s="972"/>
      <c r="DG73" s="971"/>
      <c r="DH73" s="972"/>
      <c r="DI73" s="971"/>
      <c r="DJ73" s="972"/>
      <c r="DK73" s="971"/>
      <c r="DL73" s="972"/>
      <c r="DM73" s="369"/>
      <c r="DN73" s="977"/>
      <c r="DO73" s="978"/>
      <c r="DP73" s="977"/>
      <c r="DQ73" s="978"/>
      <c r="DR73" s="977"/>
      <c r="DS73" s="978"/>
      <c r="DT73" s="977"/>
      <c r="DU73" s="978"/>
      <c r="DV73" s="977"/>
      <c r="DW73" s="978"/>
      <c r="DX73" s="370"/>
      <c r="DY73" s="339">
        <f t="shared" si="348"/>
        <v>0</v>
      </c>
      <c r="DZ73" s="339">
        <f t="shared" si="349"/>
        <v>0</v>
      </c>
      <c r="EA73" s="339">
        <f t="shared" si="350"/>
        <v>0</v>
      </c>
      <c r="EB73" s="339">
        <f t="shared" si="351"/>
        <v>0</v>
      </c>
      <c r="EC73" s="339">
        <f t="shared" si="352"/>
        <v>0</v>
      </c>
      <c r="ED73" s="327">
        <f t="shared" si="353"/>
        <v>0</v>
      </c>
    </row>
    <row r="74" spans="1:134" s="51" customFormat="1" ht="15" customHeight="1">
      <c r="A74" s="78"/>
      <c r="B74" s="78"/>
      <c r="C74" s="77" t="s">
        <v>264</v>
      </c>
      <c r="D74" s="700"/>
      <c r="E74" s="72"/>
      <c r="F74" s="72"/>
      <c r="G74" s="72"/>
      <c r="H74" s="72"/>
      <c r="I74" s="72"/>
      <c r="J74" s="72"/>
      <c r="K74" s="72"/>
      <c r="L74" s="72"/>
      <c r="M74" s="72"/>
      <c r="N74" s="72"/>
      <c r="O74" s="616"/>
      <c r="P74" s="72"/>
      <c r="Q74" s="146"/>
      <c r="R74" s="70">
        <f t="shared" si="347"/>
        <v>1</v>
      </c>
      <c r="S74" s="609">
        <f t="shared" si="354"/>
        <v>0</v>
      </c>
      <c r="T74" s="610"/>
      <c r="U74" s="609">
        <f t="shared" si="355"/>
        <v>0</v>
      </c>
      <c r="V74" s="610"/>
      <c r="W74" s="609">
        <f t="shared" si="356"/>
        <v>0</v>
      </c>
      <c r="X74" s="610"/>
      <c r="Y74" s="609">
        <f t="shared" si="357"/>
        <v>0</v>
      </c>
      <c r="Z74" s="610"/>
      <c r="AA74" s="609">
        <f t="shared" si="358"/>
        <v>0</v>
      </c>
      <c r="AB74" s="610"/>
      <c r="AC74" s="127">
        <f t="shared" si="359"/>
        <v>0</v>
      </c>
      <c r="AD74" s="804"/>
      <c r="AE74" s="805"/>
      <c r="AF74" s="804"/>
      <c r="AG74" s="805"/>
      <c r="AH74" s="804"/>
      <c r="AI74" s="805"/>
      <c r="AJ74" s="804"/>
      <c r="AK74" s="805"/>
      <c r="AL74" s="804"/>
      <c r="AM74" s="805"/>
      <c r="AN74" s="362"/>
      <c r="AO74" s="812"/>
      <c r="AP74" s="813"/>
      <c r="AQ74" s="812"/>
      <c r="AR74" s="813"/>
      <c r="AS74" s="812"/>
      <c r="AT74" s="813"/>
      <c r="AU74" s="812"/>
      <c r="AV74" s="813"/>
      <c r="AW74" s="812"/>
      <c r="AX74" s="813"/>
      <c r="AY74" s="363"/>
      <c r="AZ74" s="820"/>
      <c r="BA74" s="821"/>
      <c r="BB74" s="820"/>
      <c r="BC74" s="821"/>
      <c r="BD74" s="820"/>
      <c r="BE74" s="821"/>
      <c r="BF74" s="820"/>
      <c r="BG74" s="821"/>
      <c r="BH74" s="820"/>
      <c r="BI74" s="821"/>
      <c r="BJ74" s="364"/>
      <c r="BK74" s="849"/>
      <c r="BL74" s="850"/>
      <c r="BM74" s="849"/>
      <c r="BN74" s="850"/>
      <c r="BO74" s="849"/>
      <c r="BP74" s="850"/>
      <c r="BQ74" s="849"/>
      <c r="BR74" s="850"/>
      <c r="BS74" s="849"/>
      <c r="BT74" s="850"/>
      <c r="BU74" s="365"/>
      <c r="BV74" s="973"/>
      <c r="BW74" s="974"/>
      <c r="BX74" s="973"/>
      <c r="BY74" s="974"/>
      <c r="BZ74" s="973"/>
      <c r="CA74" s="974"/>
      <c r="CB74" s="973"/>
      <c r="CC74" s="974"/>
      <c r="CD74" s="973"/>
      <c r="CE74" s="974"/>
      <c r="CF74" s="366"/>
      <c r="CG74" s="969"/>
      <c r="CH74" s="970"/>
      <c r="CI74" s="969"/>
      <c r="CJ74" s="970"/>
      <c r="CK74" s="969"/>
      <c r="CL74" s="970"/>
      <c r="CM74" s="969"/>
      <c r="CN74" s="970"/>
      <c r="CO74" s="969"/>
      <c r="CP74" s="970"/>
      <c r="CQ74" s="367"/>
      <c r="CR74" s="967"/>
      <c r="CS74" s="968"/>
      <c r="CT74" s="967"/>
      <c r="CU74" s="968"/>
      <c r="CV74" s="967"/>
      <c r="CW74" s="968"/>
      <c r="CX74" s="967"/>
      <c r="CY74" s="968"/>
      <c r="CZ74" s="967"/>
      <c r="DA74" s="968"/>
      <c r="DB74" s="368"/>
      <c r="DC74" s="971"/>
      <c r="DD74" s="972"/>
      <c r="DE74" s="971"/>
      <c r="DF74" s="972"/>
      <c r="DG74" s="971"/>
      <c r="DH74" s="972"/>
      <c r="DI74" s="971"/>
      <c r="DJ74" s="972"/>
      <c r="DK74" s="971"/>
      <c r="DL74" s="972"/>
      <c r="DM74" s="369"/>
      <c r="DN74" s="977"/>
      <c r="DO74" s="978"/>
      <c r="DP74" s="977"/>
      <c r="DQ74" s="978"/>
      <c r="DR74" s="977"/>
      <c r="DS74" s="978"/>
      <c r="DT74" s="977"/>
      <c r="DU74" s="978"/>
      <c r="DV74" s="977"/>
      <c r="DW74" s="978"/>
      <c r="DX74" s="370"/>
      <c r="DY74" s="339">
        <f t="shared" si="348"/>
        <v>0</v>
      </c>
      <c r="DZ74" s="339">
        <f t="shared" si="349"/>
        <v>0</v>
      </c>
      <c r="EA74" s="339">
        <f t="shared" si="350"/>
        <v>0</v>
      </c>
      <c r="EB74" s="339">
        <f t="shared" si="351"/>
        <v>0</v>
      </c>
      <c r="EC74" s="339">
        <f t="shared" si="352"/>
        <v>0</v>
      </c>
      <c r="ED74" s="327">
        <f t="shared" si="353"/>
        <v>0</v>
      </c>
    </row>
    <row r="75" spans="1:134" s="51" customFormat="1" ht="15" customHeight="1">
      <c r="A75" s="78"/>
      <c r="B75" s="78"/>
      <c r="C75" s="77" t="s">
        <v>28</v>
      </c>
      <c r="D75" s="700"/>
      <c r="E75" s="72"/>
      <c r="F75" s="72"/>
      <c r="G75" s="72"/>
      <c r="H75" s="72"/>
      <c r="I75" s="72"/>
      <c r="J75" s="72"/>
      <c r="K75" s="72"/>
      <c r="L75" s="72"/>
      <c r="M75" s="72"/>
      <c r="N75" s="72"/>
      <c r="O75" s="616"/>
      <c r="P75" s="72"/>
      <c r="Q75" s="146"/>
      <c r="R75" s="70">
        <f t="shared" si="347"/>
        <v>1</v>
      </c>
      <c r="S75" s="609">
        <f t="shared" si="354"/>
        <v>0</v>
      </c>
      <c r="T75" s="610"/>
      <c r="U75" s="609">
        <f t="shared" si="355"/>
        <v>0</v>
      </c>
      <c r="V75" s="610"/>
      <c r="W75" s="609">
        <f t="shared" si="356"/>
        <v>0</v>
      </c>
      <c r="X75" s="610"/>
      <c r="Y75" s="609">
        <f t="shared" si="357"/>
        <v>0</v>
      </c>
      <c r="Z75" s="610"/>
      <c r="AA75" s="609">
        <f t="shared" si="358"/>
        <v>0</v>
      </c>
      <c r="AB75" s="610"/>
      <c r="AC75" s="127">
        <f t="shared" si="359"/>
        <v>0</v>
      </c>
      <c r="AD75" s="804"/>
      <c r="AE75" s="805"/>
      <c r="AF75" s="804"/>
      <c r="AG75" s="805"/>
      <c r="AH75" s="804"/>
      <c r="AI75" s="805"/>
      <c r="AJ75" s="804"/>
      <c r="AK75" s="805"/>
      <c r="AL75" s="804"/>
      <c r="AM75" s="805"/>
      <c r="AN75" s="362"/>
      <c r="AO75" s="812"/>
      <c r="AP75" s="813"/>
      <c r="AQ75" s="812"/>
      <c r="AR75" s="813"/>
      <c r="AS75" s="812"/>
      <c r="AT75" s="813"/>
      <c r="AU75" s="812"/>
      <c r="AV75" s="813"/>
      <c r="AW75" s="812"/>
      <c r="AX75" s="813"/>
      <c r="AY75" s="363"/>
      <c r="AZ75" s="820"/>
      <c r="BA75" s="821"/>
      <c r="BB75" s="820"/>
      <c r="BC75" s="821"/>
      <c r="BD75" s="820"/>
      <c r="BE75" s="821"/>
      <c r="BF75" s="820"/>
      <c r="BG75" s="821"/>
      <c r="BH75" s="820"/>
      <c r="BI75" s="821"/>
      <c r="BJ75" s="364"/>
      <c r="BK75" s="849"/>
      <c r="BL75" s="850"/>
      <c r="BM75" s="849"/>
      <c r="BN75" s="850"/>
      <c r="BO75" s="849"/>
      <c r="BP75" s="850"/>
      <c r="BQ75" s="849"/>
      <c r="BR75" s="850"/>
      <c r="BS75" s="849"/>
      <c r="BT75" s="850"/>
      <c r="BU75" s="365"/>
      <c r="BV75" s="973"/>
      <c r="BW75" s="974"/>
      <c r="BX75" s="973"/>
      <c r="BY75" s="974"/>
      <c r="BZ75" s="973"/>
      <c r="CA75" s="974"/>
      <c r="CB75" s="973"/>
      <c r="CC75" s="974"/>
      <c r="CD75" s="973"/>
      <c r="CE75" s="974"/>
      <c r="CF75" s="366"/>
      <c r="CG75" s="969"/>
      <c r="CH75" s="970"/>
      <c r="CI75" s="969"/>
      <c r="CJ75" s="970"/>
      <c r="CK75" s="969"/>
      <c r="CL75" s="970"/>
      <c r="CM75" s="969"/>
      <c r="CN75" s="970"/>
      <c r="CO75" s="969"/>
      <c r="CP75" s="970"/>
      <c r="CQ75" s="367"/>
      <c r="CR75" s="967"/>
      <c r="CS75" s="968"/>
      <c r="CT75" s="967"/>
      <c r="CU75" s="968"/>
      <c r="CV75" s="967"/>
      <c r="CW75" s="968"/>
      <c r="CX75" s="967"/>
      <c r="CY75" s="968"/>
      <c r="CZ75" s="967"/>
      <c r="DA75" s="968"/>
      <c r="DB75" s="368"/>
      <c r="DC75" s="971"/>
      <c r="DD75" s="972"/>
      <c r="DE75" s="971"/>
      <c r="DF75" s="972"/>
      <c r="DG75" s="971"/>
      <c r="DH75" s="972"/>
      <c r="DI75" s="971"/>
      <c r="DJ75" s="972"/>
      <c r="DK75" s="971"/>
      <c r="DL75" s="972"/>
      <c r="DM75" s="369"/>
      <c r="DN75" s="977"/>
      <c r="DO75" s="978"/>
      <c r="DP75" s="977"/>
      <c r="DQ75" s="978"/>
      <c r="DR75" s="977"/>
      <c r="DS75" s="978"/>
      <c r="DT75" s="977"/>
      <c r="DU75" s="978"/>
      <c r="DV75" s="977"/>
      <c r="DW75" s="978"/>
      <c r="DX75" s="370"/>
      <c r="DY75" s="339">
        <f t="shared" si="348"/>
        <v>0</v>
      </c>
      <c r="DZ75" s="339">
        <f t="shared" si="349"/>
        <v>0</v>
      </c>
      <c r="EA75" s="339">
        <f t="shared" si="350"/>
        <v>0</v>
      </c>
      <c r="EB75" s="339">
        <f t="shared" si="351"/>
        <v>0</v>
      </c>
      <c r="EC75" s="339">
        <f t="shared" si="352"/>
        <v>0</v>
      </c>
      <c r="ED75" s="327">
        <f t="shared" si="353"/>
        <v>0</v>
      </c>
    </row>
    <row r="76" spans="1:134" s="51" customFormat="1" ht="15" customHeight="1">
      <c r="A76" s="78"/>
      <c r="B76" s="78"/>
      <c r="C76" s="77" t="s">
        <v>54</v>
      </c>
      <c r="D76" s="700"/>
      <c r="E76" s="72"/>
      <c r="F76" s="72"/>
      <c r="G76" s="72"/>
      <c r="H76" s="72"/>
      <c r="I76" s="72"/>
      <c r="J76" s="72"/>
      <c r="K76" s="72"/>
      <c r="L76" s="72"/>
      <c r="M76" s="72"/>
      <c r="N76" s="72"/>
      <c r="O76" s="616"/>
      <c r="P76" s="72"/>
      <c r="Q76" s="146"/>
      <c r="R76" s="70">
        <f t="shared" si="347"/>
        <v>1.1000000000000001</v>
      </c>
      <c r="S76" s="609">
        <f t="shared" si="354"/>
        <v>0</v>
      </c>
      <c r="T76" s="610"/>
      <c r="U76" s="609">
        <f t="shared" si="355"/>
        <v>0</v>
      </c>
      <c r="V76" s="610"/>
      <c r="W76" s="609">
        <f t="shared" si="356"/>
        <v>0</v>
      </c>
      <c r="X76" s="610"/>
      <c r="Y76" s="609">
        <f t="shared" si="357"/>
        <v>0</v>
      </c>
      <c r="Z76" s="610"/>
      <c r="AA76" s="609">
        <f t="shared" si="358"/>
        <v>0</v>
      </c>
      <c r="AB76" s="610"/>
      <c r="AC76" s="127">
        <f t="shared" si="359"/>
        <v>0</v>
      </c>
      <c r="AD76" s="804"/>
      <c r="AE76" s="805"/>
      <c r="AF76" s="804"/>
      <c r="AG76" s="805"/>
      <c r="AH76" s="804"/>
      <c r="AI76" s="805"/>
      <c r="AJ76" s="804"/>
      <c r="AK76" s="805"/>
      <c r="AL76" s="804"/>
      <c r="AM76" s="805"/>
      <c r="AN76" s="362"/>
      <c r="AO76" s="812"/>
      <c r="AP76" s="813"/>
      <c r="AQ76" s="812"/>
      <c r="AR76" s="813"/>
      <c r="AS76" s="812"/>
      <c r="AT76" s="813"/>
      <c r="AU76" s="812"/>
      <c r="AV76" s="813"/>
      <c r="AW76" s="812"/>
      <c r="AX76" s="813"/>
      <c r="AY76" s="363"/>
      <c r="AZ76" s="820"/>
      <c r="BA76" s="821"/>
      <c r="BB76" s="820"/>
      <c r="BC76" s="821"/>
      <c r="BD76" s="820"/>
      <c r="BE76" s="821"/>
      <c r="BF76" s="820"/>
      <c r="BG76" s="821"/>
      <c r="BH76" s="820"/>
      <c r="BI76" s="821"/>
      <c r="BJ76" s="364"/>
      <c r="BK76" s="849"/>
      <c r="BL76" s="850"/>
      <c r="BM76" s="849"/>
      <c r="BN76" s="850"/>
      <c r="BO76" s="849"/>
      <c r="BP76" s="850"/>
      <c r="BQ76" s="849"/>
      <c r="BR76" s="850"/>
      <c r="BS76" s="849"/>
      <c r="BT76" s="850"/>
      <c r="BU76" s="365"/>
      <c r="BV76" s="973"/>
      <c r="BW76" s="974"/>
      <c r="BX76" s="973"/>
      <c r="BY76" s="974"/>
      <c r="BZ76" s="973"/>
      <c r="CA76" s="974"/>
      <c r="CB76" s="973"/>
      <c r="CC76" s="974"/>
      <c r="CD76" s="973"/>
      <c r="CE76" s="974"/>
      <c r="CF76" s="366"/>
      <c r="CG76" s="969"/>
      <c r="CH76" s="970"/>
      <c r="CI76" s="969"/>
      <c r="CJ76" s="970"/>
      <c r="CK76" s="969"/>
      <c r="CL76" s="970"/>
      <c r="CM76" s="969"/>
      <c r="CN76" s="970"/>
      <c r="CO76" s="969"/>
      <c r="CP76" s="970"/>
      <c r="CQ76" s="367"/>
      <c r="CR76" s="967"/>
      <c r="CS76" s="968"/>
      <c r="CT76" s="967"/>
      <c r="CU76" s="968"/>
      <c r="CV76" s="967"/>
      <c r="CW76" s="968"/>
      <c r="CX76" s="967"/>
      <c r="CY76" s="968"/>
      <c r="CZ76" s="967"/>
      <c r="DA76" s="968"/>
      <c r="DB76" s="368"/>
      <c r="DC76" s="971"/>
      <c r="DD76" s="972"/>
      <c r="DE76" s="971"/>
      <c r="DF76" s="972"/>
      <c r="DG76" s="971"/>
      <c r="DH76" s="972"/>
      <c r="DI76" s="971"/>
      <c r="DJ76" s="972"/>
      <c r="DK76" s="971"/>
      <c r="DL76" s="972"/>
      <c r="DM76" s="369"/>
      <c r="DN76" s="977"/>
      <c r="DO76" s="978"/>
      <c r="DP76" s="977"/>
      <c r="DQ76" s="978"/>
      <c r="DR76" s="977"/>
      <c r="DS76" s="978"/>
      <c r="DT76" s="977"/>
      <c r="DU76" s="978"/>
      <c r="DV76" s="977"/>
      <c r="DW76" s="978"/>
      <c r="DX76" s="370"/>
      <c r="DY76" s="339">
        <f t="shared" si="348"/>
        <v>0</v>
      </c>
      <c r="DZ76" s="339">
        <f t="shared" si="349"/>
        <v>0</v>
      </c>
      <c r="EA76" s="339">
        <f t="shared" si="350"/>
        <v>0</v>
      </c>
      <c r="EB76" s="339">
        <f t="shared" si="351"/>
        <v>0</v>
      </c>
      <c r="EC76" s="339">
        <f t="shared" si="352"/>
        <v>0</v>
      </c>
      <c r="ED76" s="327">
        <f t="shared" si="353"/>
        <v>0</v>
      </c>
    </row>
    <row r="77" spans="1:134" s="51" customFormat="1" ht="15" customHeight="1">
      <c r="A77" s="78"/>
      <c r="B77" s="78"/>
      <c r="C77" s="77" t="s">
        <v>353</v>
      </c>
      <c r="D77" s="700" t="s">
        <v>378</v>
      </c>
      <c r="E77" s="72"/>
      <c r="F77" s="72"/>
      <c r="G77" s="72"/>
      <c r="H77" s="72"/>
      <c r="I77" s="72"/>
      <c r="J77" s="72"/>
      <c r="K77" s="72"/>
      <c r="L77" s="72"/>
      <c r="M77" s="72"/>
      <c r="N77" s="72"/>
      <c r="O77" s="616"/>
      <c r="P77" s="72"/>
      <c r="Q77" s="146"/>
      <c r="R77" s="70">
        <f t="shared" si="347"/>
        <v>1.1000000000000001</v>
      </c>
      <c r="S77" s="609">
        <f t="shared" si="354"/>
        <v>0</v>
      </c>
      <c r="T77" s="610"/>
      <c r="U77" s="609">
        <f t="shared" si="355"/>
        <v>0</v>
      </c>
      <c r="V77" s="610"/>
      <c r="W77" s="609">
        <f t="shared" si="356"/>
        <v>0</v>
      </c>
      <c r="X77" s="610"/>
      <c r="Y77" s="609">
        <f t="shared" si="357"/>
        <v>0</v>
      </c>
      <c r="Z77" s="610"/>
      <c r="AA77" s="609">
        <f t="shared" si="358"/>
        <v>0</v>
      </c>
      <c r="AB77" s="610"/>
      <c r="AC77" s="127">
        <f t="shared" si="359"/>
        <v>0</v>
      </c>
      <c r="AD77" s="804"/>
      <c r="AE77" s="805"/>
      <c r="AF77" s="804"/>
      <c r="AG77" s="805"/>
      <c r="AH77" s="804"/>
      <c r="AI77" s="805"/>
      <c r="AJ77" s="804"/>
      <c r="AK77" s="805"/>
      <c r="AL77" s="804"/>
      <c r="AM77" s="805"/>
      <c r="AN77" s="362"/>
      <c r="AO77" s="812"/>
      <c r="AP77" s="813"/>
      <c r="AQ77" s="812"/>
      <c r="AR77" s="813"/>
      <c r="AS77" s="812"/>
      <c r="AT77" s="813"/>
      <c r="AU77" s="812"/>
      <c r="AV77" s="813"/>
      <c r="AW77" s="812"/>
      <c r="AX77" s="813"/>
      <c r="AY77" s="363"/>
      <c r="AZ77" s="820"/>
      <c r="BA77" s="821"/>
      <c r="BB77" s="820"/>
      <c r="BC77" s="821"/>
      <c r="BD77" s="820"/>
      <c r="BE77" s="821"/>
      <c r="BF77" s="820"/>
      <c r="BG77" s="821"/>
      <c r="BH77" s="820"/>
      <c r="BI77" s="821"/>
      <c r="BJ77" s="364"/>
      <c r="BK77" s="849"/>
      <c r="BL77" s="850"/>
      <c r="BM77" s="849"/>
      <c r="BN77" s="850"/>
      <c r="BO77" s="849"/>
      <c r="BP77" s="850"/>
      <c r="BQ77" s="849"/>
      <c r="BR77" s="850"/>
      <c r="BS77" s="849"/>
      <c r="BT77" s="850"/>
      <c r="BU77" s="365"/>
      <c r="BV77" s="973"/>
      <c r="BW77" s="974"/>
      <c r="BX77" s="973"/>
      <c r="BY77" s="974"/>
      <c r="BZ77" s="973"/>
      <c r="CA77" s="974"/>
      <c r="CB77" s="973"/>
      <c r="CC77" s="974"/>
      <c r="CD77" s="973"/>
      <c r="CE77" s="974"/>
      <c r="CF77" s="366"/>
      <c r="CG77" s="969"/>
      <c r="CH77" s="970"/>
      <c r="CI77" s="969"/>
      <c r="CJ77" s="970"/>
      <c r="CK77" s="969"/>
      <c r="CL77" s="970"/>
      <c r="CM77" s="969"/>
      <c r="CN77" s="970"/>
      <c r="CO77" s="969"/>
      <c r="CP77" s="970"/>
      <c r="CQ77" s="367"/>
      <c r="CR77" s="967"/>
      <c r="CS77" s="968"/>
      <c r="CT77" s="967"/>
      <c r="CU77" s="968"/>
      <c r="CV77" s="967"/>
      <c r="CW77" s="968"/>
      <c r="CX77" s="967"/>
      <c r="CY77" s="968"/>
      <c r="CZ77" s="967"/>
      <c r="DA77" s="968"/>
      <c r="DB77" s="368"/>
      <c r="DC77" s="971"/>
      <c r="DD77" s="972"/>
      <c r="DE77" s="971"/>
      <c r="DF77" s="972"/>
      <c r="DG77" s="971"/>
      <c r="DH77" s="972"/>
      <c r="DI77" s="971"/>
      <c r="DJ77" s="972"/>
      <c r="DK77" s="971"/>
      <c r="DL77" s="972"/>
      <c r="DM77" s="369"/>
      <c r="DN77" s="977"/>
      <c r="DO77" s="978"/>
      <c r="DP77" s="977"/>
      <c r="DQ77" s="978"/>
      <c r="DR77" s="977"/>
      <c r="DS77" s="978"/>
      <c r="DT77" s="977"/>
      <c r="DU77" s="978"/>
      <c r="DV77" s="977"/>
      <c r="DW77" s="978"/>
      <c r="DX77" s="370"/>
      <c r="DY77" s="339">
        <f t="shared" si="348"/>
        <v>0</v>
      </c>
      <c r="DZ77" s="339">
        <f t="shared" si="349"/>
        <v>0</v>
      </c>
      <c r="EA77" s="339">
        <f t="shared" si="350"/>
        <v>0</v>
      </c>
      <c r="EB77" s="339">
        <f t="shared" si="351"/>
        <v>0</v>
      </c>
      <c r="EC77" s="339">
        <f t="shared" si="352"/>
        <v>0</v>
      </c>
      <c r="ED77" s="327">
        <f t="shared" si="353"/>
        <v>0</v>
      </c>
    </row>
    <row r="78" spans="1:134" s="51" customFormat="1" ht="15" customHeight="1">
      <c r="A78" s="78"/>
      <c r="B78" s="78"/>
      <c r="C78" s="77" t="s">
        <v>264</v>
      </c>
      <c r="D78" s="700"/>
      <c r="E78" s="72"/>
      <c r="F78" s="72"/>
      <c r="G78" s="72"/>
      <c r="H78" s="72"/>
      <c r="I78" s="72"/>
      <c r="J78" s="72"/>
      <c r="K78" s="72"/>
      <c r="L78" s="72"/>
      <c r="M78" s="72"/>
      <c r="N78" s="72"/>
      <c r="O78" s="616"/>
      <c r="P78" s="72"/>
      <c r="Q78" s="146"/>
      <c r="R78" s="70">
        <f t="shared" si="347"/>
        <v>1</v>
      </c>
      <c r="S78" s="609">
        <f t="shared" si="354"/>
        <v>0</v>
      </c>
      <c r="T78" s="610"/>
      <c r="U78" s="609">
        <f t="shared" si="355"/>
        <v>0</v>
      </c>
      <c r="V78" s="610"/>
      <c r="W78" s="609">
        <f t="shared" si="356"/>
        <v>0</v>
      </c>
      <c r="X78" s="610"/>
      <c r="Y78" s="609">
        <f t="shared" si="357"/>
        <v>0</v>
      </c>
      <c r="Z78" s="610"/>
      <c r="AA78" s="609">
        <f t="shared" si="358"/>
        <v>0</v>
      </c>
      <c r="AB78" s="610"/>
      <c r="AC78" s="127">
        <f t="shared" si="359"/>
        <v>0</v>
      </c>
      <c r="AD78" s="804"/>
      <c r="AE78" s="805"/>
      <c r="AF78" s="804"/>
      <c r="AG78" s="805"/>
      <c r="AH78" s="804"/>
      <c r="AI78" s="805"/>
      <c r="AJ78" s="804"/>
      <c r="AK78" s="805"/>
      <c r="AL78" s="804"/>
      <c r="AM78" s="805"/>
      <c r="AN78" s="362"/>
      <c r="AO78" s="812"/>
      <c r="AP78" s="813"/>
      <c r="AQ78" s="812"/>
      <c r="AR78" s="813"/>
      <c r="AS78" s="812"/>
      <c r="AT78" s="813"/>
      <c r="AU78" s="812"/>
      <c r="AV78" s="813"/>
      <c r="AW78" s="812"/>
      <c r="AX78" s="813"/>
      <c r="AY78" s="363"/>
      <c r="AZ78" s="820"/>
      <c r="BA78" s="821"/>
      <c r="BB78" s="820"/>
      <c r="BC78" s="821"/>
      <c r="BD78" s="820"/>
      <c r="BE78" s="821"/>
      <c r="BF78" s="820"/>
      <c r="BG78" s="821"/>
      <c r="BH78" s="820"/>
      <c r="BI78" s="821"/>
      <c r="BJ78" s="364"/>
      <c r="BK78" s="849"/>
      <c r="BL78" s="850"/>
      <c r="BM78" s="849"/>
      <c r="BN78" s="850"/>
      <c r="BO78" s="849"/>
      <c r="BP78" s="850"/>
      <c r="BQ78" s="849"/>
      <c r="BR78" s="850"/>
      <c r="BS78" s="849"/>
      <c r="BT78" s="850"/>
      <c r="BU78" s="365"/>
      <c r="BV78" s="973"/>
      <c r="BW78" s="974"/>
      <c r="BX78" s="973"/>
      <c r="BY78" s="974"/>
      <c r="BZ78" s="973"/>
      <c r="CA78" s="974"/>
      <c r="CB78" s="973"/>
      <c r="CC78" s="974"/>
      <c r="CD78" s="973"/>
      <c r="CE78" s="974"/>
      <c r="CF78" s="366"/>
      <c r="CG78" s="969"/>
      <c r="CH78" s="970"/>
      <c r="CI78" s="969"/>
      <c r="CJ78" s="970"/>
      <c r="CK78" s="969"/>
      <c r="CL78" s="970"/>
      <c r="CM78" s="969"/>
      <c r="CN78" s="970"/>
      <c r="CO78" s="969"/>
      <c r="CP78" s="970"/>
      <c r="CQ78" s="367"/>
      <c r="CR78" s="967"/>
      <c r="CS78" s="968"/>
      <c r="CT78" s="967"/>
      <c r="CU78" s="968"/>
      <c r="CV78" s="967"/>
      <c r="CW78" s="968"/>
      <c r="CX78" s="967"/>
      <c r="CY78" s="968"/>
      <c r="CZ78" s="967"/>
      <c r="DA78" s="968"/>
      <c r="DB78" s="368"/>
      <c r="DC78" s="971"/>
      <c r="DD78" s="972"/>
      <c r="DE78" s="971"/>
      <c r="DF78" s="972"/>
      <c r="DG78" s="971"/>
      <c r="DH78" s="972"/>
      <c r="DI78" s="971"/>
      <c r="DJ78" s="972"/>
      <c r="DK78" s="971"/>
      <c r="DL78" s="972"/>
      <c r="DM78" s="369"/>
      <c r="DN78" s="977"/>
      <c r="DO78" s="978"/>
      <c r="DP78" s="977"/>
      <c r="DQ78" s="978"/>
      <c r="DR78" s="977"/>
      <c r="DS78" s="978"/>
      <c r="DT78" s="977"/>
      <c r="DU78" s="978"/>
      <c r="DV78" s="977"/>
      <c r="DW78" s="978"/>
      <c r="DX78" s="370"/>
      <c r="DY78" s="339">
        <f t="shared" si="348"/>
        <v>0</v>
      </c>
      <c r="DZ78" s="339">
        <f t="shared" si="349"/>
        <v>0</v>
      </c>
      <c r="EA78" s="339">
        <f t="shared" si="350"/>
        <v>0</v>
      </c>
      <c r="EB78" s="339">
        <f t="shared" si="351"/>
        <v>0</v>
      </c>
      <c r="EC78" s="339">
        <f t="shared" si="352"/>
        <v>0</v>
      </c>
      <c r="ED78" s="327">
        <f t="shared" si="353"/>
        <v>0</v>
      </c>
    </row>
    <row r="79" spans="1:134" s="51" customFormat="1" ht="15" customHeight="1">
      <c r="A79" s="78"/>
      <c r="B79" s="78"/>
      <c r="C79" s="77" t="s">
        <v>28</v>
      </c>
      <c r="D79" s="700"/>
      <c r="E79" s="72"/>
      <c r="F79" s="72"/>
      <c r="G79" s="72"/>
      <c r="H79" s="72"/>
      <c r="I79" s="72"/>
      <c r="J79" s="72"/>
      <c r="K79" s="72"/>
      <c r="L79" s="72"/>
      <c r="M79" s="72"/>
      <c r="N79" s="72"/>
      <c r="O79" s="616"/>
      <c r="P79" s="72"/>
      <c r="Q79" s="146"/>
      <c r="R79" s="70">
        <f t="shared" si="347"/>
        <v>1</v>
      </c>
      <c r="S79" s="609">
        <f t="shared" si="354"/>
        <v>0</v>
      </c>
      <c r="T79" s="610"/>
      <c r="U79" s="609">
        <f t="shared" si="355"/>
        <v>0</v>
      </c>
      <c r="V79" s="610"/>
      <c r="W79" s="609">
        <f t="shared" si="356"/>
        <v>0</v>
      </c>
      <c r="X79" s="610"/>
      <c r="Y79" s="609">
        <f t="shared" si="357"/>
        <v>0</v>
      </c>
      <c r="Z79" s="610"/>
      <c r="AA79" s="609">
        <f t="shared" si="358"/>
        <v>0</v>
      </c>
      <c r="AB79" s="610"/>
      <c r="AC79" s="127">
        <f t="shared" si="359"/>
        <v>0</v>
      </c>
      <c r="AD79" s="804"/>
      <c r="AE79" s="805"/>
      <c r="AF79" s="804"/>
      <c r="AG79" s="805"/>
      <c r="AH79" s="804"/>
      <c r="AI79" s="805"/>
      <c r="AJ79" s="804"/>
      <c r="AK79" s="805"/>
      <c r="AL79" s="804"/>
      <c r="AM79" s="805"/>
      <c r="AN79" s="362"/>
      <c r="AO79" s="812"/>
      <c r="AP79" s="813"/>
      <c r="AQ79" s="812"/>
      <c r="AR79" s="813"/>
      <c r="AS79" s="812"/>
      <c r="AT79" s="813"/>
      <c r="AU79" s="812"/>
      <c r="AV79" s="813"/>
      <c r="AW79" s="812"/>
      <c r="AX79" s="813"/>
      <c r="AY79" s="363"/>
      <c r="AZ79" s="820"/>
      <c r="BA79" s="821"/>
      <c r="BB79" s="820"/>
      <c r="BC79" s="821"/>
      <c r="BD79" s="820"/>
      <c r="BE79" s="821"/>
      <c r="BF79" s="820"/>
      <c r="BG79" s="821"/>
      <c r="BH79" s="820"/>
      <c r="BI79" s="821"/>
      <c r="BJ79" s="364"/>
      <c r="BK79" s="849"/>
      <c r="BL79" s="850"/>
      <c r="BM79" s="849"/>
      <c r="BN79" s="850"/>
      <c r="BO79" s="849"/>
      <c r="BP79" s="850"/>
      <c r="BQ79" s="849"/>
      <c r="BR79" s="850"/>
      <c r="BS79" s="849"/>
      <c r="BT79" s="850"/>
      <c r="BU79" s="365"/>
      <c r="BV79" s="973"/>
      <c r="BW79" s="974"/>
      <c r="BX79" s="973"/>
      <c r="BY79" s="974"/>
      <c r="BZ79" s="973"/>
      <c r="CA79" s="974"/>
      <c r="CB79" s="973"/>
      <c r="CC79" s="974"/>
      <c r="CD79" s="973"/>
      <c r="CE79" s="974"/>
      <c r="CF79" s="366"/>
      <c r="CG79" s="969"/>
      <c r="CH79" s="970"/>
      <c r="CI79" s="969"/>
      <c r="CJ79" s="970"/>
      <c r="CK79" s="969"/>
      <c r="CL79" s="970"/>
      <c r="CM79" s="969"/>
      <c r="CN79" s="970"/>
      <c r="CO79" s="969"/>
      <c r="CP79" s="970"/>
      <c r="CQ79" s="367"/>
      <c r="CR79" s="967"/>
      <c r="CS79" s="968"/>
      <c r="CT79" s="967"/>
      <c r="CU79" s="968"/>
      <c r="CV79" s="967"/>
      <c r="CW79" s="968"/>
      <c r="CX79" s="967"/>
      <c r="CY79" s="968"/>
      <c r="CZ79" s="967"/>
      <c r="DA79" s="968"/>
      <c r="DB79" s="368"/>
      <c r="DC79" s="971"/>
      <c r="DD79" s="972"/>
      <c r="DE79" s="971"/>
      <c r="DF79" s="972"/>
      <c r="DG79" s="971"/>
      <c r="DH79" s="972"/>
      <c r="DI79" s="971"/>
      <c r="DJ79" s="972"/>
      <c r="DK79" s="971"/>
      <c r="DL79" s="972"/>
      <c r="DM79" s="369"/>
      <c r="DN79" s="977"/>
      <c r="DO79" s="978"/>
      <c r="DP79" s="977"/>
      <c r="DQ79" s="978"/>
      <c r="DR79" s="977"/>
      <c r="DS79" s="978"/>
      <c r="DT79" s="977"/>
      <c r="DU79" s="978"/>
      <c r="DV79" s="977"/>
      <c r="DW79" s="978"/>
      <c r="DX79" s="370"/>
      <c r="DY79" s="339">
        <f t="shared" si="348"/>
        <v>0</v>
      </c>
      <c r="DZ79" s="339">
        <f t="shared" si="349"/>
        <v>0</v>
      </c>
      <c r="EA79" s="339">
        <f t="shared" si="350"/>
        <v>0</v>
      </c>
      <c r="EB79" s="339">
        <f t="shared" si="351"/>
        <v>0</v>
      </c>
      <c r="EC79" s="339">
        <f t="shared" si="352"/>
        <v>0</v>
      </c>
      <c r="ED79" s="327">
        <f t="shared" si="353"/>
        <v>0</v>
      </c>
    </row>
    <row r="80" spans="1:134" s="51" customFormat="1" ht="15" customHeight="1">
      <c r="A80" s="78"/>
      <c r="B80" s="78"/>
      <c r="C80" s="77" t="s">
        <v>54</v>
      </c>
      <c r="D80" s="700"/>
      <c r="E80" s="72"/>
      <c r="F80" s="72"/>
      <c r="G80" s="72"/>
      <c r="H80" s="72"/>
      <c r="I80" s="72"/>
      <c r="J80" s="72"/>
      <c r="K80" s="72"/>
      <c r="L80" s="72"/>
      <c r="M80" s="72"/>
      <c r="N80" s="72"/>
      <c r="O80" s="616"/>
      <c r="P80" s="72"/>
      <c r="Q80" s="146"/>
      <c r="R80" s="70">
        <f t="shared" si="347"/>
        <v>1.1000000000000001</v>
      </c>
      <c r="S80" s="609">
        <f t="shared" si="354"/>
        <v>0</v>
      </c>
      <c r="T80" s="610"/>
      <c r="U80" s="609">
        <f t="shared" si="355"/>
        <v>0</v>
      </c>
      <c r="V80" s="610"/>
      <c r="W80" s="609">
        <f t="shared" si="356"/>
        <v>0</v>
      </c>
      <c r="X80" s="610"/>
      <c r="Y80" s="609">
        <f t="shared" si="357"/>
        <v>0</v>
      </c>
      <c r="Z80" s="610"/>
      <c r="AA80" s="609">
        <f t="shared" si="358"/>
        <v>0</v>
      </c>
      <c r="AB80" s="610"/>
      <c r="AC80" s="127">
        <f t="shared" si="359"/>
        <v>0</v>
      </c>
      <c r="AD80" s="804"/>
      <c r="AE80" s="805"/>
      <c r="AF80" s="804"/>
      <c r="AG80" s="805"/>
      <c r="AH80" s="804"/>
      <c r="AI80" s="805"/>
      <c r="AJ80" s="804"/>
      <c r="AK80" s="805"/>
      <c r="AL80" s="804"/>
      <c r="AM80" s="805"/>
      <c r="AN80" s="362"/>
      <c r="AO80" s="812"/>
      <c r="AP80" s="813"/>
      <c r="AQ80" s="812"/>
      <c r="AR80" s="813"/>
      <c r="AS80" s="812"/>
      <c r="AT80" s="813"/>
      <c r="AU80" s="812"/>
      <c r="AV80" s="813"/>
      <c r="AW80" s="812"/>
      <c r="AX80" s="813"/>
      <c r="AY80" s="363"/>
      <c r="AZ80" s="820"/>
      <c r="BA80" s="821"/>
      <c r="BB80" s="820"/>
      <c r="BC80" s="821"/>
      <c r="BD80" s="820"/>
      <c r="BE80" s="821"/>
      <c r="BF80" s="820"/>
      <c r="BG80" s="821"/>
      <c r="BH80" s="820"/>
      <c r="BI80" s="821"/>
      <c r="BJ80" s="364"/>
      <c r="BK80" s="849"/>
      <c r="BL80" s="850"/>
      <c r="BM80" s="849"/>
      <c r="BN80" s="850"/>
      <c r="BO80" s="849"/>
      <c r="BP80" s="850"/>
      <c r="BQ80" s="849"/>
      <c r="BR80" s="850"/>
      <c r="BS80" s="849"/>
      <c r="BT80" s="850"/>
      <c r="BU80" s="365"/>
      <c r="BV80" s="973"/>
      <c r="BW80" s="974"/>
      <c r="BX80" s="973"/>
      <c r="BY80" s="974"/>
      <c r="BZ80" s="973"/>
      <c r="CA80" s="974"/>
      <c r="CB80" s="973"/>
      <c r="CC80" s="974"/>
      <c r="CD80" s="973"/>
      <c r="CE80" s="974"/>
      <c r="CF80" s="366"/>
      <c r="CG80" s="969"/>
      <c r="CH80" s="970"/>
      <c r="CI80" s="969"/>
      <c r="CJ80" s="970"/>
      <c r="CK80" s="969"/>
      <c r="CL80" s="970"/>
      <c r="CM80" s="969"/>
      <c r="CN80" s="970"/>
      <c r="CO80" s="969"/>
      <c r="CP80" s="970"/>
      <c r="CQ80" s="367"/>
      <c r="CR80" s="967"/>
      <c r="CS80" s="968"/>
      <c r="CT80" s="967"/>
      <c r="CU80" s="968"/>
      <c r="CV80" s="967"/>
      <c r="CW80" s="968"/>
      <c r="CX80" s="967"/>
      <c r="CY80" s="968"/>
      <c r="CZ80" s="967"/>
      <c r="DA80" s="968"/>
      <c r="DB80" s="368"/>
      <c r="DC80" s="971"/>
      <c r="DD80" s="972"/>
      <c r="DE80" s="971"/>
      <c r="DF80" s="972"/>
      <c r="DG80" s="971"/>
      <c r="DH80" s="972"/>
      <c r="DI80" s="971"/>
      <c r="DJ80" s="972"/>
      <c r="DK80" s="971"/>
      <c r="DL80" s="972"/>
      <c r="DM80" s="369"/>
      <c r="DN80" s="977"/>
      <c r="DO80" s="978"/>
      <c r="DP80" s="977"/>
      <c r="DQ80" s="978"/>
      <c r="DR80" s="977"/>
      <c r="DS80" s="978"/>
      <c r="DT80" s="977"/>
      <c r="DU80" s="978"/>
      <c r="DV80" s="977"/>
      <c r="DW80" s="978"/>
      <c r="DX80" s="370"/>
      <c r="DY80" s="339">
        <f t="shared" si="348"/>
        <v>0</v>
      </c>
      <c r="DZ80" s="339">
        <f t="shared" si="349"/>
        <v>0</v>
      </c>
      <c r="EA80" s="339">
        <f t="shared" si="350"/>
        <v>0</v>
      </c>
      <c r="EB80" s="339">
        <f t="shared" si="351"/>
        <v>0</v>
      </c>
      <c r="EC80" s="339">
        <f t="shared" si="352"/>
        <v>0</v>
      </c>
      <c r="ED80" s="327">
        <f t="shared" si="353"/>
        <v>0</v>
      </c>
    </row>
    <row r="81" spans="1:134" s="51" customFormat="1" ht="15" customHeight="1">
      <c r="A81" s="78"/>
      <c r="B81" s="78"/>
      <c r="C81" s="77" t="s">
        <v>353</v>
      </c>
      <c r="D81" s="700" t="s">
        <v>378</v>
      </c>
      <c r="E81" s="72"/>
      <c r="F81" s="72"/>
      <c r="G81" s="72"/>
      <c r="H81" s="72"/>
      <c r="I81" s="72"/>
      <c r="J81" s="72"/>
      <c r="K81" s="72"/>
      <c r="L81" s="72"/>
      <c r="M81" s="72"/>
      <c r="N81" s="72"/>
      <c r="O81" s="616"/>
      <c r="P81" s="72"/>
      <c r="Q81" s="146"/>
      <c r="R81" s="70">
        <f t="shared" si="347"/>
        <v>1.1000000000000001</v>
      </c>
      <c r="S81" s="609">
        <f t="shared" si="354"/>
        <v>0</v>
      </c>
      <c r="T81" s="610"/>
      <c r="U81" s="609">
        <f t="shared" si="355"/>
        <v>0</v>
      </c>
      <c r="V81" s="610"/>
      <c r="W81" s="609">
        <f t="shared" si="356"/>
        <v>0</v>
      </c>
      <c r="X81" s="610"/>
      <c r="Y81" s="609">
        <f t="shared" si="357"/>
        <v>0</v>
      </c>
      <c r="Z81" s="610"/>
      <c r="AA81" s="609">
        <f t="shared" si="358"/>
        <v>0</v>
      </c>
      <c r="AB81" s="610"/>
      <c r="AC81" s="127">
        <f t="shared" si="359"/>
        <v>0</v>
      </c>
      <c r="AD81" s="804"/>
      <c r="AE81" s="805"/>
      <c r="AF81" s="804"/>
      <c r="AG81" s="805"/>
      <c r="AH81" s="804"/>
      <c r="AI81" s="805"/>
      <c r="AJ81" s="804"/>
      <c r="AK81" s="805"/>
      <c r="AL81" s="804"/>
      <c r="AM81" s="805"/>
      <c r="AN81" s="362"/>
      <c r="AO81" s="812"/>
      <c r="AP81" s="813"/>
      <c r="AQ81" s="812"/>
      <c r="AR81" s="813"/>
      <c r="AS81" s="812"/>
      <c r="AT81" s="813"/>
      <c r="AU81" s="812"/>
      <c r="AV81" s="813"/>
      <c r="AW81" s="812"/>
      <c r="AX81" s="813"/>
      <c r="AY81" s="363"/>
      <c r="AZ81" s="820"/>
      <c r="BA81" s="821"/>
      <c r="BB81" s="820"/>
      <c r="BC81" s="821"/>
      <c r="BD81" s="820"/>
      <c r="BE81" s="821"/>
      <c r="BF81" s="820"/>
      <c r="BG81" s="821"/>
      <c r="BH81" s="820"/>
      <c r="BI81" s="821"/>
      <c r="BJ81" s="364"/>
      <c r="BK81" s="849"/>
      <c r="BL81" s="850"/>
      <c r="BM81" s="849"/>
      <c r="BN81" s="850"/>
      <c r="BO81" s="849"/>
      <c r="BP81" s="850"/>
      <c r="BQ81" s="849"/>
      <c r="BR81" s="850"/>
      <c r="BS81" s="849"/>
      <c r="BT81" s="850"/>
      <c r="BU81" s="365"/>
      <c r="BV81" s="973"/>
      <c r="BW81" s="974"/>
      <c r="BX81" s="973"/>
      <c r="BY81" s="974"/>
      <c r="BZ81" s="973"/>
      <c r="CA81" s="974"/>
      <c r="CB81" s="973"/>
      <c r="CC81" s="974"/>
      <c r="CD81" s="973"/>
      <c r="CE81" s="974"/>
      <c r="CF81" s="366"/>
      <c r="CG81" s="969"/>
      <c r="CH81" s="970"/>
      <c r="CI81" s="969"/>
      <c r="CJ81" s="970"/>
      <c r="CK81" s="969"/>
      <c r="CL81" s="970"/>
      <c r="CM81" s="969"/>
      <c r="CN81" s="970"/>
      <c r="CO81" s="969"/>
      <c r="CP81" s="970"/>
      <c r="CQ81" s="367"/>
      <c r="CR81" s="967"/>
      <c r="CS81" s="968"/>
      <c r="CT81" s="967"/>
      <c r="CU81" s="968"/>
      <c r="CV81" s="967"/>
      <c r="CW81" s="968"/>
      <c r="CX81" s="967"/>
      <c r="CY81" s="968"/>
      <c r="CZ81" s="967"/>
      <c r="DA81" s="968"/>
      <c r="DB81" s="368"/>
      <c r="DC81" s="971"/>
      <c r="DD81" s="972"/>
      <c r="DE81" s="971"/>
      <c r="DF81" s="972"/>
      <c r="DG81" s="971"/>
      <c r="DH81" s="972"/>
      <c r="DI81" s="971"/>
      <c r="DJ81" s="972"/>
      <c r="DK81" s="971"/>
      <c r="DL81" s="972"/>
      <c r="DM81" s="369"/>
      <c r="DN81" s="977"/>
      <c r="DO81" s="978"/>
      <c r="DP81" s="977"/>
      <c r="DQ81" s="978"/>
      <c r="DR81" s="977"/>
      <c r="DS81" s="978"/>
      <c r="DT81" s="977"/>
      <c r="DU81" s="978"/>
      <c r="DV81" s="977"/>
      <c r="DW81" s="978"/>
      <c r="DX81" s="370"/>
      <c r="DY81" s="339">
        <f t="shared" si="348"/>
        <v>0</v>
      </c>
      <c r="DZ81" s="339">
        <f t="shared" si="349"/>
        <v>0</v>
      </c>
      <c r="EA81" s="339">
        <f t="shared" si="350"/>
        <v>0</v>
      </c>
      <c r="EB81" s="339">
        <f t="shared" si="351"/>
        <v>0</v>
      </c>
      <c r="EC81" s="339">
        <f t="shared" si="352"/>
        <v>0</v>
      </c>
      <c r="ED81" s="327">
        <f t="shared" si="353"/>
        <v>0</v>
      </c>
    </row>
    <row r="82" spans="1:134" s="51" customFormat="1" ht="15" customHeight="1">
      <c r="A82" s="78"/>
      <c r="B82" s="78"/>
      <c r="C82" s="77" t="s">
        <v>264</v>
      </c>
      <c r="D82" s="700"/>
      <c r="E82" s="72"/>
      <c r="F82" s="72"/>
      <c r="G82" s="72"/>
      <c r="H82" s="72"/>
      <c r="I82" s="72"/>
      <c r="J82" s="72"/>
      <c r="K82" s="72"/>
      <c r="L82" s="72"/>
      <c r="M82" s="72"/>
      <c r="N82" s="72"/>
      <c r="O82" s="616"/>
      <c r="P82" s="72"/>
      <c r="Q82" s="146"/>
      <c r="R82" s="70">
        <f t="shared" si="347"/>
        <v>1</v>
      </c>
      <c r="S82" s="609">
        <f t="shared" si="354"/>
        <v>0</v>
      </c>
      <c r="T82" s="610"/>
      <c r="U82" s="609">
        <f t="shared" si="355"/>
        <v>0</v>
      </c>
      <c r="V82" s="610"/>
      <c r="W82" s="609">
        <f t="shared" si="356"/>
        <v>0</v>
      </c>
      <c r="X82" s="610"/>
      <c r="Y82" s="609">
        <f t="shared" si="357"/>
        <v>0</v>
      </c>
      <c r="Z82" s="610"/>
      <c r="AA82" s="609">
        <f t="shared" si="358"/>
        <v>0</v>
      </c>
      <c r="AB82" s="610"/>
      <c r="AC82" s="127">
        <f t="shared" si="359"/>
        <v>0</v>
      </c>
      <c r="AD82" s="804"/>
      <c r="AE82" s="805"/>
      <c r="AF82" s="804"/>
      <c r="AG82" s="805"/>
      <c r="AH82" s="804"/>
      <c r="AI82" s="805"/>
      <c r="AJ82" s="804"/>
      <c r="AK82" s="805"/>
      <c r="AL82" s="804"/>
      <c r="AM82" s="805"/>
      <c r="AN82" s="362"/>
      <c r="AO82" s="812"/>
      <c r="AP82" s="813"/>
      <c r="AQ82" s="812"/>
      <c r="AR82" s="813"/>
      <c r="AS82" s="812"/>
      <c r="AT82" s="813"/>
      <c r="AU82" s="812"/>
      <c r="AV82" s="813"/>
      <c r="AW82" s="812"/>
      <c r="AX82" s="813"/>
      <c r="AY82" s="363"/>
      <c r="AZ82" s="820"/>
      <c r="BA82" s="821"/>
      <c r="BB82" s="820"/>
      <c r="BC82" s="821"/>
      <c r="BD82" s="820"/>
      <c r="BE82" s="821"/>
      <c r="BF82" s="820"/>
      <c r="BG82" s="821"/>
      <c r="BH82" s="820"/>
      <c r="BI82" s="821"/>
      <c r="BJ82" s="364"/>
      <c r="BK82" s="849"/>
      <c r="BL82" s="850"/>
      <c r="BM82" s="849"/>
      <c r="BN82" s="850"/>
      <c r="BO82" s="849"/>
      <c r="BP82" s="850"/>
      <c r="BQ82" s="849"/>
      <c r="BR82" s="850"/>
      <c r="BS82" s="849"/>
      <c r="BT82" s="850"/>
      <c r="BU82" s="365"/>
      <c r="BV82" s="973"/>
      <c r="BW82" s="974"/>
      <c r="BX82" s="973"/>
      <c r="BY82" s="974"/>
      <c r="BZ82" s="973"/>
      <c r="CA82" s="974"/>
      <c r="CB82" s="973"/>
      <c r="CC82" s="974"/>
      <c r="CD82" s="973"/>
      <c r="CE82" s="974"/>
      <c r="CF82" s="366"/>
      <c r="CG82" s="969"/>
      <c r="CH82" s="970"/>
      <c r="CI82" s="969"/>
      <c r="CJ82" s="970"/>
      <c r="CK82" s="969"/>
      <c r="CL82" s="970"/>
      <c r="CM82" s="969"/>
      <c r="CN82" s="970"/>
      <c r="CO82" s="969"/>
      <c r="CP82" s="970"/>
      <c r="CQ82" s="367"/>
      <c r="CR82" s="967"/>
      <c r="CS82" s="968"/>
      <c r="CT82" s="967"/>
      <c r="CU82" s="968"/>
      <c r="CV82" s="967"/>
      <c r="CW82" s="968"/>
      <c r="CX82" s="967"/>
      <c r="CY82" s="968"/>
      <c r="CZ82" s="967"/>
      <c r="DA82" s="968"/>
      <c r="DB82" s="368"/>
      <c r="DC82" s="971"/>
      <c r="DD82" s="972"/>
      <c r="DE82" s="971"/>
      <c r="DF82" s="972"/>
      <c r="DG82" s="971"/>
      <c r="DH82" s="972"/>
      <c r="DI82" s="971"/>
      <c r="DJ82" s="972"/>
      <c r="DK82" s="971"/>
      <c r="DL82" s="972"/>
      <c r="DM82" s="369"/>
      <c r="DN82" s="977"/>
      <c r="DO82" s="978"/>
      <c r="DP82" s="977"/>
      <c r="DQ82" s="978"/>
      <c r="DR82" s="977"/>
      <c r="DS82" s="978"/>
      <c r="DT82" s="977"/>
      <c r="DU82" s="978"/>
      <c r="DV82" s="977"/>
      <c r="DW82" s="978"/>
      <c r="DX82" s="370"/>
      <c r="DY82" s="339">
        <f t="shared" si="348"/>
        <v>0</v>
      </c>
      <c r="DZ82" s="339">
        <f t="shared" si="349"/>
        <v>0</v>
      </c>
      <c r="EA82" s="339">
        <f t="shared" si="350"/>
        <v>0</v>
      </c>
      <c r="EB82" s="339">
        <f t="shared" si="351"/>
        <v>0</v>
      </c>
      <c r="EC82" s="339">
        <f t="shared" si="352"/>
        <v>0</v>
      </c>
      <c r="ED82" s="327">
        <f t="shared" si="353"/>
        <v>0</v>
      </c>
    </row>
    <row r="83" spans="1:134" s="51" customFormat="1" ht="15" customHeight="1">
      <c r="A83" s="78"/>
      <c r="B83" s="78"/>
      <c r="C83" s="77" t="s">
        <v>28</v>
      </c>
      <c r="D83" s="700"/>
      <c r="E83" s="72"/>
      <c r="F83" s="72"/>
      <c r="G83" s="72"/>
      <c r="H83" s="72"/>
      <c r="I83" s="72"/>
      <c r="J83" s="72"/>
      <c r="K83" s="72"/>
      <c r="L83" s="72"/>
      <c r="M83" s="72"/>
      <c r="N83" s="72"/>
      <c r="O83" s="616"/>
      <c r="P83" s="72"/>
      <c r="Q83" s="146"/>
      <c r="R83" s="70">
        <f t="shared" si="347"/>
        <v>1</v>
      </c>
      <c r="S83" s="609">
        <f t="shared" si="354"/>
        <v>0</v>
      </c>
      <c r="T83" s="610"/>
      <c r="U83" s="609">
        <f t="shared" si="355"/>
        <v>0</v>
      </c>
      <c r="V83" s="610"/>
      <c r="W83" s="609">
        <f t="shared" si="356"/>
        <v>0</v>
      </c>
      <c r="X83" s="610"/>
      <c r="Y83" s="609">
        <f t="shared" si="357"/>
        <v>0</v>
      </c>
      <c r="Z83" s="610"/>
      <c r="AA83" s="609">
        <f t="shared" si="358"/>
        <v>0</v>
      </c>
      <c r="AB83" s="610"/>
      <c r="AC83" s="127">
        <f t="shared" si="359"/>
        <v>0</v>
      </c>
      <c r="AD83" s="804"/>
      <c r="AE83" s="805"/>
      <c r="AF83" s="804"/>
      <c r="AG83" s="805"/>
      <c r="AH83" s="804"/>
      <c r="AI83" s="805"/>
      <c r="AJ83" s="804"/>
      <c r="AK83" s="805"/>
      <c r="AL83" s="804"/>
      <c r="AM83" s="805"/>
      <c r="AN83" s="362"/>
      <c r="AO83" s="812"/>
      <c r="AP83" s="813"/>
      <c r="AQ83" s="812"/>
      <c r="AR83" s="813"/>
      <c r="AS83" s="812"/>
      <c r="AT83" s="813"/>
      <c r="AU83" s="812"/>
      <c r="AV83" s="813"/>
      <c r="AW83" s="812"/>
      <c r="AX83" s="813"/>
      <c r="AY83" s="363"/>
      <c r="AZ83" s="820"/>
      <c r="BA83" s="821"/>
      <c r="BB83" s="820"/>
      <c r="BC83" s="821"/>
      <c r="BD83" s="820"/>
      <c r="BE83" s="821"/>
      <c r="BF83" s="820"/>
      <c r="BG83" s="821"/>
      <c r="BH83" s="820"/>
      <c r="BI83" s="821"/>
      <c r="BJ83" s="364"/>
      <c r="BK83" s="849"/>
      <c r="BL83" s="850"/>
      <c r="BM83" s="849"/>
      <c r="BN83" s="850"/>
      <c r="BO83" s="849"/>
      <c r="BP83" s="850"/>
      <c r="BQ83" s="849"/>
      <c r="BR83" s="850"/>
      <c r="BS83" s="849"/>
      <c r="BT83" s="850"/>
      <c r="BU83" s="365"/>
      <c r="BV83" s="973"/>
      <c r="BW83" s="974"/>
      <c r="BX83" s="973"/>
      <c r="BY83" s="974"/>
      <c r="BZ83" s="973"/>
      <c r="CA83" s="974"/>
      <c r="CB83" s="973"/>
      <c r="CC83" s="974"/>
      <c r="CD83" s="973"/>
      <c r="CE83" s="974"/>
      <c r="CF83" s="366"/>
      <c r="CG83" s="969"/>
      <c r="CH83" s="970"/>
      <c r="CI83" s="969"/>
      <c r="CJ83" s="970"/>
      <c r="CK83" s="969"/>
      <c r="CL83" s="970"/>
      <c r="CM83" s="969"/>
      <c r="CN83" s="970"/>
      <c r="CO83" s="969"/>
      <c r="CP83" s="970"/>
      <c r="CQ83" s="367"/>
      <c r="CR83" s="967"/>
      <c r="CS83" s="968"/>
      <c r="CT83" s="967"/>
      <c r="CU83" s="968"/>
      <c r="CV83" s="967"/>
      <c r="CW83" s="968"/>
      <c r="CX83" s="967"/>
      <c r="CY83" s="968"/>
      <c r="CZ83" s="967"/>
      <c r="DA83" s="968"/>
      <c r="DB83" s="368"/>
      <c r="DC83" s="971"/>
      <c r="DD83" s="972"/>
      <c r="DE83" s="971"/>
      <c r="DF83" s="972"/>
      <c r="DG83" s="971"/>
      <c r="DH83" s="972"/>
      <c r="DI83" s="971"/>
      <c r="DJ83" s="972"/>
      <c r="DK83" s="971"/>
      <c r="DL83" s="972"/>
      <c r="DM83" s="369"/>
      <c r="DN83" s="977"/>
      <c r="DO83" s="978"/>
      <c r="DP83" s="977"/>
      <c r="DQ83" s="978"/>
      <c r="DR83" s="977"/>
      <c r="DS83" s="978"/>
      <c r="DT83" s="977"/>
      <c r="DU83" s="978"/>
      <c r="DV83" s="977"/>
      <c r="DW83" s="978"/>
      <c r="DX83" s="370"/>
      <c r="DY83" s="339">
        <f t="shared" si="348"/>
        <v>0</v>
      </c>
      <c r="DZ83" s="339">
        <f t="shared" si="349"/>
        <v>0</v>
      </c>
      <c r="EA83" s="339">
        <f t="shared" si="350"/>
        <v>0</v>
      </c>
      <c r="EB83" s="339">
        <f t="shared" si="351"/>
        <v>0</v>
      </c>
      <c r="EC83" s="339">
        <f t="shared" si="352"/>
        <v>0</v>
      </c>
      <c r="ED83" s="327">
        <f t="shared" si="353"/>
        <v>0</v>
      </c>
    </row>
    <row r="84" spans="1:134" s="51" customFormat="1" ht="15" customHeight="1">
      <c r="A84" s="78"/>
      <c r="B84" s="78"/>
      <c r="C84" s="77" t="s">
        <v>54</v>
      </c>
      <c r="D84" s="700"/>
      <c r="E84" s="72"/>
      <c r="F84" s="72"/>
      <c r="G84" s="72"/>
      <c r="H84" s="72"/>
      <c r="I84" s="72"/>
      <c r="J84" s="72"/>
      <c r="K84" s="72"/>
      <c r="L84" s="72"/>
      <c r="M84" s="72"/>
      <c r="N84" s="72"/>
      <c r="O84" s="616"/>
      <c r="P84" s="72"/>
      <c r="Q84" s="146"/>
      <c r="R84" s="70">
        <f t="shared" si="347"/>
        <v>1.1000000000000001</v>
      </c>
      <c r="S84" s="609">
        <f t="shared" si="354"/>
        <v>0</v>
      </c>
      <c r="T84" s="610"/>
      <c r="U84" s="609">
        <f t="shared" si="355"/>
        <v>0</v>
      </c>
      <c r="V84" s="610"/>
      <c r="W84" s="609">
        <f t="shared" si="356"/>
        <v>0</v>
      </c>
      <c r="X84" s="610"/>
      <c r="Y84" s="609">
        <f t="shared" si="357"/>
        <v>0</v>
      </c>
      <c r="Z84" s="610"/>
      <c r="AA84" s="609">
        <f t="shared" si="358"/>
        <v>0</v>
      </c>
      <c r="AB84" s="610"/>
      <c r="AC84" s="127">
        <f t="shared" si="359"/>
        <v>0</v>
      </c>
      <c r="AD84" s="804"/>
      <c r="AE84" s="805"/>
      <c r="AF84" s="804"/>
      <c r="AG84" s="805"/>
      <c r="AH84" s="804"/>
      <c r="AI84" s="805"/>
      <c r="AJ84" s="804"/>
      <c r="AK84" s="805"/>
      <c r="AL84" s="804"/>
      <c r="AM84" s="805"/>
      <c r="AN84" s="362"/>
      <c r="AO84" s="812"/>
      <c r="AP84" s="813"/>
      <c r="AQ84" s="812"/>
      <c r="AR84" s="813"/>
      <c r="AS84" s="812"/>
      <c r="AT84" s="813"/>
      <c r="AU84" s="812"/>
      <c r="AV84" s="813"/>
      <c r="AW84" s="812"/>
      <c r="AX84" s="813"/>
      <c r="AY84" s="363"/>
      <c r="AZ84" s="820"/>
      <c r="BA84" s="821"/>
      <c r="BB84" s="820"/>
      <c r="BC84" s="821"/>
      <c r="BD84" s="820"/>
      <c r="BE84" s="821"/>
      <c r="BF84" s="820"/>
      <c r="BG84" s="821"/>
      <c r="BH84" s="820"/>
      <c r="BI84" s="821"/>
      <c r="BJ84" s="364"/>
      <c r="BK84" s="849"/>
      <c r="BL84" s="850"/>
      <c r="BM84" s="849"/>
      <c r="BN84" s="850"/>
      <c r="BO84" s="849"/>
      <c r="BP84" s="850"/>
      <c r="BQ84" s="849"/>
      <c r="BR84" s="850"/>
      <c r="BS84" s="849"/>
      <c r="BT84" s="850"/>
      <c r="BU84" s="365"/>
      <c r="BV84" s="973"/>
      <c r="BW84" s="974"/>
      <c r="BX84" s="973"/>
      <c r="BY84" s="974"/>
      <c r="BZ84" s="973"/>
      <c r="CA84" s="974"/>
      <c r="CB84" s="973"/>
      <c r="CC84" s="974"/>
      <c r="CD84" s="973"/>
      <c r="CE84" s="974"/>
      <c r="CF84" s="366"/>
      <c r="CG84" s="969"/>
      <c r="CH84" s="970"/>
      <c r="CI84" s="969"/>
      <c r="CJ84" s="970"/>
      <c r="CK84" s="969"/>
      <c r="CL84" s="970"/>
      <c r="CM84" s="969"/>
      <c r="CN84" s="970"/>
      <c r="CO84" s="969"/>
      <c r="CP84" s="970"/>
      <c r="CQ84" s="367"/>
      <c r="CR84" s="967"/>
      <c r="CS84" s="968"/>
      <c r="CT84" s="967"/>
      <c r="CU84" s="968"/>
      <c r="CV84" s="967"/>
      <c r="CW84" s="968"/>
      <c r="CX84" s="967"/>
      <c r="CY84" s="968"/>
      <c r="CZ84" s="967"/>
      <c r="DA84" s="968"/>
      <c r="DB84" s="368"/>
      <c r="DC84" s="971"/>
      <c r="DD84" s="972"/>
      <c r="DE84" s="971"/>
      <c r="DF84" s="972"/>
      <c r="DG84" s="971"/>
      <c r="DH84" s="972"/>
      <c r="DI84" s="971"/>
      <c r="DJ84" s="972"/>
      <c r="DK84" s="971"/>
      <c r="DL84" s="972"/>
      <c r="DM84" s="369"/>
      <c r="DN84" s="977"/>
      <c r="DO84" s="978"/>
      <c r="DP84" s="977"/>
      <c r="DQ84" s="978"/>
      <c r="DR84" s="977"/>
      <c r="DS84" s="978"/>
      <c r="DT84" s="977"/>
      <c r="DU84" s="978"/>
      <c r="DV84" s="977"/>
      <c r="DW84" s="978"/>
      <c r="DX84" s="370"/>
      <c r="DY84" s="339">
        <f t="shared" si="348"/>
        <v>0</v>
      </c>
      <c r="DZ84" s="339">
        <f t="shared" si="349"/>
        <v>0</v>
      </c>
      <c r="EA84" s="339">
        <f t="shared" si="350"/>
        <v>0</v>
      </c>
      <c r="EB84" s="339">
        <f t="shared" si="351"/>
        <v>0</v>
      </c>
      <c r="EC84" s="339">
        <f t="shared" si="352"/>
        <v>0</v>
      </c>
      <c r="ED84" s="327">
        <f t="shared" si="353"/>
        <v>0</v>
      </c>
    </row>
    <row r="85" spans="1:134" s="51" customFormat="1" ht="15" customHeight="1">
      <c r="A85" s="78"/>
      <c r="B85" s="78"/>
      <c r="C85" s="144"/>
      <c r="D85" s="48"/>
      <c r="E85" s="88"/>
      <c r="F85" s="88"/>
      <c r="G85" s="88"/>
      <c r="H85" s="88"/>
      <c r="I85" s="88"/>
      <c r="J85" s="88"/>
      <c r="K85" s="88"/>
      <c r="L85" s="88"/>
      <c r="M85" s="88"/>
      <c r="N85" s="88"/>
      <c r="O85" s="648" t="s">
        <v>186</v>
      </c>
      <c r="P85" s="649"/>
      <c r="Q85" s="649"/>
      <c r="R85" s="650"/>
      <c r="S85" s="614">
        <f>SUM(S65:S84)</f>
        <v>0</v>
      </c>
      <c r="T85" s="615"/>
      <c r="U85" s="614">
        <f>SUM(U65:U84)</f>
        <v>0</v>
      </c>
      <c r="V85" s="615"/>
      <c r="W85" s="614">
        <f>SUM(W65:W84)</f>
        <v>0</v>
      </c>
      <c r="X85" s="615"/>
      <c r="Y85" s="614">
        <f>SUM(Y65:Y84)</f>
        <v>0</v>
      </c>
      <c r="Z85" s="615"/>
      <c r="AA85" s="614">
        <f>SUM(AA65:AA84)</f>
        <v>0</v>
      </c>
      <c r="AB85" s="615"/>
      <c r="AC85" s="130">
        <f>SUM(S85:AB85)</f>
        <v>0</v>
      </c>
      <c r="AD85" s="614"/>
      <c r="AE85" s="615"/>
      <c r="AF85" s="614"/>
      <c r="AG85" s="615"/>
      <c r="AH85" s="614"/>
      <c r="AI85" s="615"/>
      <c r="AJ85" s="614"/>
      <c r="AK85" s="615"/>
      <c r="AL85" s="614"/>
      <c r="AM85" s="615"/>
      <c r="AN85" s="130"/>
      <c r="AO85" s="614"/>
      <c r="AP85" s="615"/>
      <c r="AQ85" s="614"/>
      <c r="AR85" s="615"/>
      <c r="AS85" s="614"/>
      <c r="AT85" s="615"/>
      <c r="AU85" s="614"/>
      <c r="AV85" s="615"/>
      <c r="AW85" s="614"/>
      <c r="AX85" s="615"/>
      <c r="AY85" s="130"/>
      <c r="AZ85" s="614"/>
      <c r="BA85" s="615"/>
      <c r="BB85" s="614"/>
      <c r="BC85" s="615"/>
      <c r="BD85" s="614"/>
      <c r="BE85" s="615"/>
      <c r="BF85" s="614"/>
      <c r="BG85" s="615"/>
      <c r="BH85" s="614"/>
      <c r="BI85" s="615"/>
      <c r="BJ85" s="130"/>
      <c r="BK85" s="614"/>
      <c r="BL85" s="859"/>
      <c r="BM85" s="614"/>
      <c r="BN85" s="859"/>
      <c r="BO85" s="614"/>
      <c r="BP85" s="859"/>
      <c r="BQ85" s="614"/>
      <c r="BR85" s="859"/>
      <c r="BS85" s="614"/>
      <c r="BT85" s="859"/>
      <c r="BU85" s="130"/>
      <c r="BV85" s="614"/>
      <c r="BW85" s="615"/>
      <c r="BX85" s="614"/>
      <c r="BY85" s="615"/>
      <c r="BZ85" s="614"/>
      <c r="CA85" s="615"/>
      <c r="CB85" s="614"/>
      <c r="CC85" s="615"/>
      <c r="CD85" s="614"/>
      <c r="CE85" s="615"/>
      <c r="CF85" s="130"/>
      <c r="CG85" s="614"/>
      <c r="CH85" s="615"/>
      <c r="CI85" s="614"/>
      <c r="CJ85" s="615"/>
      <c r="CK85" s="614"/>
      <c r="CL85" s="615"/>
      <c r="CM85" s="614"/>
      <c r="CN85" s="615"/>
      <c r="CO85" s="614"/>
      <c r="CP85" s="615"/>
      <c r="CQ85" s="130"/>
      <c r="CR85" s="614"/>
      <c r="CS85" s="615"/>
      <c r="CT85" s="614"/>
      <c r="CU85" s="615"/>
      <c r="CV85" s="614"/>
      <c r="CW85" s="615"/>
      <c r="CX85" s="614"/>
      <c r="CY85" s="615"/>
      <c r="CZ85" s="614"/>
      <c r="DA85" s="615"/>
      <c r="DB85" s="130"/>
      <c r="DC85" s="614"/>
      <c r="DD85" s="615"/>
      <c r="DE85" s="614"/>
      <c r="DF85" s="615"/>
      <c r="DG85" s="614"/>
      <c r="DH85" s="615"/>
      <c r="DI85" s="614"/>
      <c r="DJ85" s="615"/>
      <c r="DK85" s="614"/>
      <c r="DL85" s="615"/>
      <c r="DM85" s="130"/>
      <c r="DN85" s="614"/>
      <c r="DO85" s="615"/>
      <c r="DP85" s="614"/>
      <c r="DQ85" s="615"/>
      <c r="DR85" s="614"/>
      <c r="DS85" s="615"/>
      <c r="DT85" s="614"/>
      <c r="DU85" s="615"/>
      <c r="DV85" s="614"/>
      <c r="DW85" s="615"/>
      <c r="DX85" s="130"/>
      <c r="DY85" s="340">
        <f>SUM(DY65:DY84)</f>
        <v>0</v>
      </c>
      <c r="DZ85" s="340">
        <f>SUM(DZ65:DZ84)</f>
        <v>0</v>
      </c>
      <c r="EA85" s="340">
        <f>SUM(EA65:EA84)</f>
        <v>0</v>
      </c>
      <c r="EB85" s="340">
        <f>SUM(EB65:EB84)</f>
        <v>0</v>
      </c>
      <c r="EC85" s="340">
        <f>SUM(EC65:EC84)</f>
        <v>0</v>
      </c>
      <c r="ED85" s="340">
        <f t="shared" si="353"/>
        <v>0</v>
      </c>
    </row>
    <row r="86" spans="1:134" s="51" customFormat="1" ht="25.5" customHeight="1">
      <c r="A86" s="78"/>
      <c r="B86" s="78"/>
      <c r="C86" s="144"/>
      <c r="D86" s="48"/>
      <c r="E86" s="651" t="s">
        <v>221</v>
      </c>
      <c r="F86" s="651"/>
      <c r="G86" s="651"/>
      <c r="H86" s="651"/>
      <c r="I86" s="651"/>
      <c r="J86" s="651"/>
      <c r="K86" s="651"/>
      <c r="L86" s="651"/>
      <c r="M86" s="651"/>
      <c r="N86" s="651"/>
      <c r="O86" s="48"/>
      <c r="P86" s="48"/>
      <c r="Q86" s="371"/>
      <c r="R86" s="172"/>
      <c r="S86" s="173"/>
      <c r="T86" s="174"/>
      <c r="U86" s="173"/>
      <c r="V86" s="174"/>
      <c r="W86" s="173"/>
      <c r="X86" s="174"/>
      <c r="Y86" s="173"/>
      <c r="Z86" s="174"/>
      <c r="AA86" s="173"/>
      <c r="AB86" s="174"/>
      <c r="AC86" s="175"/>
      <c r="AD86" s="173"/>
      <c r="AE86" s="174"/>
      <c r="AF86" s="173"/>
      <c r="AG86" s="174"/>
      <c r="AH86" s="173"/>
      <c r="AI86" s="174"/>
      <c r="AJ86" s="173"/>
      <c r="AK86" s="174"/>
      <c r="AL86" s="173"/>
      <c r="AM86" s="174"/>
      <c r="AN86" s="175"/>
      <c r="AO86" s="173"/>
      <c r="AP86" s="174"/>
      <c r="AQ86" s="173"/>
      <c r="AR86" s="174"/>
      <c r="AS86" s="173"/>
      <c r="AT86" s="174"/>
      <c r="AU86" s="173"/>
      <c r="AV86" s="174"/>
      <c r="AW86" s="173"/>
      <c r="AX86" s="174"/>
      <c r="AY86" s="175"/>
      <c r="AZ86" s="173"/>
      <c r="BA86" s="174"/>
      <c r="BB86" s="173"/>
      <c r="BC86" s="174"/>
      <c r="BD86" s="173"/>
      <c r="BE86" s="174"/>
      <c r="BF86" s="173"/>
      <c r="BG86" s="174"/>
      <c r="BH86" s="173"/>
      <c r="BI86" s="174"/>
      <c r="BJ86" s="175"/>
      <c r="BK86" s="173"/>
      <c r="BL86" s="174"/>
      <c r="BM86" s="173"/>
      <c r="BN86" s="174"/>
      <c r="BO86" s="173"/>
      <c r="BP86" s="174"/>
      <c r="BQ86" s="173"/>
      <c r="BR86" s="174"/>
      <c r="BS86" s="173"/>
      <c r="BT86" s="174"/>
      <c r="BU86" s="175"/>
      <c r="BV86" s="173"/>
      <c r="BW86" s="174"/>
      <c r="BX86" s="173"/>
      <c r="BY86" s="174"/>
      <c r="BZ86" s="173"/>
      <c r="CA86" s="174"/>
      <c r="CB86" s="173"/>
      <c r="CC86" s="174"/>
      <c r="CD86" s="173"/>
      <c r="CE86" s="174"/>
      <c r="CF86" s="175"/>
      <c r="CG86" s="173"/>
      <c r="CH86" s="174"/>
      <c r="CI86" s="173"/>
      <c r="CJ86" s="174"/>
      <c r="CK86" s="173"/>
      <c r="CL86" s="174"/>
      <c r="CM86" s="173"/>
      <c r="CN86" s="174"/>
      <c r="CO86" s="173"/>
      <c r="CP86" s="174"/>
      <c r="CQ86" s="175"/>
      <c r="CR86" s="173"/>
      <c r="CS86" s="174"/>
      <c r="CT86" s="173"/>
      <c r="CU86" s="174"/>
      <c r="CV86" s="173"/>
      <c r="CW86" s="174"/>
      <c r="CX86" s="173"/>
      <c r="CY86" s="174"/>
      <c r="CZ86" s="173"/>
      <c r="DA86" s="174"/>
      <c r="DB86" s="175"/>
      <c r="DC86" s="173"/>
      <c r="DD86" s="174"/>
      <c r="DE86" s="173"/>
      <c r="DF86" s="174"/>
      <c r="DG86" s="173"/>
      <c r="DH86" s="174"/>
      <c r="DI86" s="173"/>
      <c r="DJ86" s="174"/>
      <c r="DK86" s="173"/>
      <c r="DL86" s="174"/>
      <c r="DM86" s="175"/>
      <c r="DN86" s="173"/>
      <c r="DO86" s="174"/>
      <c r="DP86" s="173"/>
      <c r="DQ86" s="174"/>
      <c r="DR86" s="173"/>
      <c r="DS86" s="174"/>
      <c r="DT86" s="173"/>
      <c r="DU86" s="174"/>
      <c r="DV86" s="173"/>
      <c r="DW86" s="174"/>
      <c r="DX86" s="175"/>
      <c r="DY86" s="372"/>
      <c r="DZ86" s="372"/>
      <c r="EA86" s="372"/>
      <c r="EB86" s="372"/>
      <c r="EC86" s="372"/>
      <c r="ED86" s="342"/>
    </row>
    <row r="87" spans="1:134" s="51" customFormat="1" ht="36" customHeight="1">
      <c r="A87" s="78"/>
      <c r="B87" s="78"/>
      <c r="C87" s="131" t="s">
        <v>77</v>
      </c>
      <c r="D87" s="79" t="s">
        <v>184</v>
      </c>
      <c r="E87" s="525" t="str">
        <f>S9</f>
        <v>Year 1</v>
      </c>
      <c r="F87" s="525" t="str">
        <f>U9</f>
        <v>Year 2</v>
      </c>
      <c r="G87" s="525" t="str">
        <f>W9</f>
        <v>Year 3</v>
      </c>
      <c r="H87" s="525" t="str">
        <f>Y9</f>
        <v>Year 4</v>
      </c>
      <c r="I87" s="525" t="str">
        <f>AA9</f>
        <v>Year 5</v>
      </c>
      <c r="J87" s="83"/>
      <c r="K87" s="83"/>
      <c r="L87" s="83"/>
      <c r="M87" s="83"/>
      <c r="N87" s="83"/>
      <c r="O87" s="81" t="s">
        <v>376</v>
      </c>
      <c r="P87" s="81" t="s">
        <v>377</v>
      </c>
      <c r="Q87" s="81" t="s">
        <v>76</v>
      </c>
      <c r="R87" s="81" t="s">
        <v>355</v>
      </c>
      <c r="S87" s="170"/>
      <c r="T87" s="139"/>
      <c r="U87" s="170"/>
      <c r="V87" s="139"/>
      <c r="W87" s="170"/>
      <c r="X87" s="139"/>
      <c r="Y87" s="170"/>
      <c r="Z87" s="139"/>
      <c r="AA87" s="170"/>
      <c r="AB87" s="139"/>
      <c r="AC87" s="140"/>
      <c r="AD87" s="170"/>
      <c r="AE87" s="139"/>
      <c r="AF87" s="170"/>
      <c r="AG87" s="139"/>
      <c r="AH87" s="170"/>
      <c r="AI87" s="139"/>
      <c r="AJ87" s="170"/>
      <c r="AK87" s="139"/>
      <c r="AL87" s="170"/>
      <c r="AM87" s="139"/>
      <c r="AN87" s="140"/>
      <c r="AO87" s="170"/>
      <c r="AP87" s="139"/>
      <c r="AQ87" s="170"/>
      <c r="AR87" s="139"/>
      <c r="AS87" s="170"/>
      <c r="AT87" s="139"/>
      <c r="AU87" s="170"/>
      <c r="AV87" s="139"/>
      <c r="AW87" s="170"/>
      <c r="AX87" s="139"/>
      <c r="AY87" s="140"/>
      <c r="AZ87" s="170"/>
      <c r="BA87" s="139"/>
      <c r="BB87" s="170"/>
      <c r="BC87" s="139"/>
      <c r="BD87" s="170"/>
      <c r="BE87" s="139"/>
      <c r="BF87" s="170"/>
      <c r="BG87" s="139"/>
      <c r="BH87" s="170"/>
      <c r="BI87" s="139"/>
      <c r="BJ87" s="140"/>
      <c r="BK87" s="170"/>
      <c r="BL87" s="139"/>
      <c r="BM87" s="170"/>
      <c r="BN87" s="139"/>
      <c r="BO87" s="170"/>
      <c r="BP87" s="139"/>
      <c r="BQ87" s="170"/>
      <c r="BR87" s="139"/>
      <c r="BS87" s="170"/>
      <c r="BT87" s="139"/>
      <c r="BU87" s="140"/>
      <c r="BV87" s="170"/>
      <c r="BW87" s="139"/>
      <c r="BX87" s="170"/>
      <c r="BY87" s="139"/>
      <c r="BZ87" s="170"/>
      <c r="CA87" s="139"/>
      <c r="CB87" s="170"/>
      <c r="CC87" s="139"/>
      <c r="CD87" s="170"/>
      <c r="CE87" s="139"/>
      <c r="CF87" s="140"/>
      <c r="CG87" s="170"/>
      <c r="CH87" s="139"/>
      <c r="CI87" s="170"/>
      <c r="CJ87" s="139"/>
      <c r="CK87" s="170"/>
      <c r="CL87" s="139"/>
      <c r="CM87" s="170"/>
      <c r="CN87" s="139"/>
      <c r="CO87" s="170"/>
      <c r="CP87" s="139"/>
      <c r="CQ87" s="140"/>
      <c r="CR87" s="170"/>
      <c r="CS87" s="139"/>
      <c r="CT87" s="170"/>
      <c r="CU87" s="139"/>
      <c r="CV87" s="170"/>
      <c r="CW87" s="139"/>
      <c r="CX87" s="170"/>
      <c r="CY87" s="139"/>
      <c r="CZ87" s="170"/>
      <c r="DA87" s="139"/>
      <c r="DB87" s="140"/>
      <c r="DC87" s="170"/>
      <c r="DD87" s="139"/>
      <c r="DE87" s="170"/>
      <c r="DF87" s="139"/>
      <c r="DG87" s="170"/>
      <c r="DH87" s="139"/>
      <c r="DI87" s="170"/>
      <c r="DJ87" s="139"/>
      <c r="DK87" s="170"/>
      <c r="DL87" s="139"/>
      <c r="DM87" s="140"/>
      <c r="DN87" s="170"/>
      <c r="DO87" s="139"/>
      <c r="DP87" s="170"/>
      <c r="DQ87" s="139"/>
      <c r="DR87" s="170"/>
      <c r="DS87" s="139"/>
      <c r="DT87" s="170"/>
      <c r="DU87" s="139"/>
      <c r="DV87" s="170"/>
      <c r="DW87" s="139"/>
      <c r="DX87" s="140"/>
      <c r="DY87" s="372"/>
      <c r="DZ87" s="372"/>
      <c r="EA87" s="372"/>
      <c r="EB87" s="372"/>
      <c r="EC87" s="372"/>
      <c r="ED87" s="342"/>
    </row>
    <row r="88" spans="1:134" ht="15" customHeight="1">
      <c r="C88" s="77" t="s">
        <v>353</v>
      </c>
      <c r="D88" s="700" t="s">
        <v>378</v>
      </c>
      <c r="E88" s="72"/>
      <c r="F88" s="72"/>
      <c r="G88" s="72"/>
      <c r="H88" s="72"/>
      <c r="I88" s="72"/>
      <c r="J88" s="72"/>
      <c r="K88" s="72"/>
      <c r="L88" s="72"/>
      <c r="M88" s="72"/>
      <c r="N88" s="72"/>
      <c r="O88" s="616"/>
      <c r="P88" s="72"/>
      <c r="Q88" s="146"/>
      <c r="R88" s="70">
        <f t="shared" ref="R88:R111" si="360">VLOOKUP(C88,TravelIncrease,2,0)</f>
        <v>1.1000000000000001</v>
      </c>
      <c r="S88" s="609">
        <f>$E88*$P88*$Q88</f>
        <v>0</v>
      </c>
      <c r="T88" s="610"/>
      <c r="U88" s="609">
        <f>$F88*$P88*$Q88*$R88</f>
        <v>0</v>
      </c>
      <c r="V88" s="610"/>
      <c r="W88" s="609">
        <f>$G88*$P88*$Q88*($R88^2)</f>
        <v>0</v>
      </c>
      <c r="X88" s="610"/>
      <c r="Y88" s="609">
        <f>$H88*$P88*$Q88*($R88^3)</f>
        <v>0</v>
      </c>
      <c r="Z88" s="610"/>
      <c r="AA88" s="609">
        <f>$I88*$P88*$Q88*($R88^4)</f>
        <v>0</v>
      </c>
      <c r="AB88" s="610"/>
      <c r="AC88" s="127">
        <f>SUM(S88+U88+W88+Y88+AA88)</f>
        <v>0</v>
      </c>
      <c r="AD88" s="804"/>
      <c r="AE88" s="805"/>
      <c r="AF88" s="804"/>
      <c r="AG88" s="805"/>
      <c r="AH88" s="804"/>
      <c r="AI88" s="805"/>
      <c r="AJ88" s="804"/>
      <c r="AK88" s="805"/>
      <c r="AL88" s="804"/>
      <c r="AM88" s="805"/>
      <c r="AN88" s="362"/>
      <c r="AO88" s="812"/>
      <c r="AP88" s="813"/>
      <c r="AQ88" s="812"/>
      <c r="AR88" s="813"/>
      <c r="AS88" s="812"/>
      <c r="AT88" s="813"/>
      <c r="AU88" s="812"/>
      <c r="AV88" s="813"/>
      <c r="AW88" s="812"/>
      <c r="AX88" s="813"/>
      <c r="AY88" s="363"/>
      <c r="AZ88" s="820"/>
      <c r="BA88" s="821"/>
      <c r="BB88" s="820"/>
      <c r="BC88" s="821"/>
      <c r="BD88" s="820"/>
      <c r="BE88" s="821"/>
      <c r="BF88" s="820"/>
      <c r="BG88" s="821"/>
      <c r="BH88" s="820"/>
      <c r="BI88" s="821"/>
      <c r="BJ88" s="364"/>
      <c r="BK88" s="849"/>
      <c r="BL88" s="850"/>
      <c r="BM88" s="849"/>
      <c r="BN88" s="850"/>
      <c r="BO88" s="849"/>
      <c r="BP88" s="850"/>
      <c r="BQ88" s="849"/>
      <c r="BR88" s="850"/>
      <c r="BS88" s="849"/>
      <c r="BT88" s="850"/>
      <c r="BU88" s="365"/>
      <c r="BV88" s="973"/>
      <c r="BW88" s="974"/>
      <c r="BX88" s="973"/>
      <c r="BY88" s="974"/>
      <c r="BZ88" s="973"/>
      <c r="CA88" s="974"/>
      <c r="CB88" s="973"/>
      <c r="CC88" s="974"/>
      <c r="CD88" s="973"/>
      <c r="CE88" s="974"/>
      <c r="CF88" s="366"/>
      <c r="CG88" s="969"/>
      <c r="CH88" s="970"/>
      <c r="CI88" s="969"/>
      <c r="CJ88" s="970"/>
      <c r="CK88" s="969"/>
      <c r="CL88" s="970"/>
      <c r="CM88" s="969"/>
      <c r="CN88" s="970"/>
      <c r="CO88" s="969"/>
      <c r="CP88" s="970"/>
      <c r="CQ88" s="367"/>
      <c r="CR88" s="967"/>
      <c r="CS88" s="968"/>
      <c r="CT88" s="967"/>
      <c r="CU88" s="968"/>
      <c r="CV88" s="967"/>
      <c r="CW88" s="968"/>
      <c r="CX88" s="967"/>
      <c r="CY88" s="968"/>
      <c r="CZ88" s="967"/>
      <c r="DA88" s="968"/>
      <c r="DB88" s="368"/>
      <c r="DC88" s="971"/>
      <c r="DD88" s="972"/>
      <c r="DE88" s="971"/>
      <c r="DF88" s="972"/>
      <c r="DG88" s="971"/>
      <c r="DH88" s="972"/>
      <c r="DI88" s="971"/>
      <c r="DJ88" s="972"/>
      <c r="DK88" s="971"/>
      <c r="DL88" s="972"/>
      <c r="DM88" s="369"/>
      <c r="DN88" s="977"/>
      <c r="DO88" s="978"/>
      <c r="DP88" s="977"/>
      <c r="DQ88" s="978"/>
      <c r="DR88" s="977"/>
      <c r="DS88" s="978"/>
      <c r="DT88" s="977"/>
      <c r="DU88" s="978"/>
      <c r="DV88" s="977"/>
      <c r="DW88" s="978"/>
      <c r="DX88" s="370"/>
      <c r="DY88" s="339">
        <f t="shared" ref="DY88:DY111" si="361">S88</f>
        <v>0</v>
      </c>
      <c r="DZ88" s="339">
        <f t="shared" ref="DZ88:DZ111" si="362">U88</f>
        <v>0</v>
      </c>
      <c r="EA88" s="339">
        <f t="shared" ref="EA88:EA111" si="363">W88</f>
        <v>0</v>
      </c>
      <c r="EB88" s="339">
        <f t="shared" ref="EB88:EB111" si="364">Y88</f>
        <v>0</v>
      </c>
      <c r="EC88" s="339">
        <f t="shared" ref="EC88:EC111" si="365">AA88</f>
        <v>0</v>
      </c>
      <c r="ED88" s="327">
        <f t="shared" ref="ED88:ED112" si="366">SUM(DY88:EC88)</f>
        <v>0</v>
      </c>
    </row>
    <row r="89" spans="1:134" ht="15" customHeight="1">
      <c r="C89" s="77" t="s">
        <v>264</v>
      </c>
      <c r="D89" s="700"/>
      <c r="E89" s="72"/>
      <c r="F89" s="72"/>
      <c r="G89" s="72"/>
      <c r="H89" s="72"/>
      <c r="I89" s="72"/>
      <c r="J89" s="72"/>
      <c r="K89" s="72"/>
      <c r="L89" s="72"/>
      <c r="M89" s="72"/>
      <c r="N89" s="72"/>
      <c r="O89" s="616"/>
      <c r="P89" s="72"/>
      <c r="Q89" s="146"/>
      <c r="R89" s="70">
        <f t="shared" si="360"/>
        <v>1</v>
      </c>
      <c r="S89" s="609">
        <f t="shared" ref="S89:S111" si="367">$E89*$P89*$Q89</f>
        <v>0</v>
      </c>
      <c r="T89" s="610"/>
      <c r="U89" s="609">
        <f t="shared" ref="U89:U111" si="368">$F89*$P89*$Q89*$R89</f>
        <v>0</v>
      </c>
      <c r="V89" s="610"/>
      <c r="W89" s="609">
        <f t="shared" ref="W89:W111" si="369">$G89*$P89*$Q89*($R89^2)</f>
        <v>0</v>
      </c>
      <c r="X89" s="610"/>
      <c r="Y89" s="609">
        <f t="shared" ref="Y89:Y111" si="370">$H89*$P89*$Q89*($R89^3)</f>
        <v>0</v>
      </c>
      <c r="Z89" s="610"/>
      <c r="AA89" s="609">
        <f t="shared" ref="AA89:AA111" si="371">$I89*$P89*$Q89*($R89^4)</f>
        <v>0</v>
      </c>
      <c r="AB89" s="610"/>
      <c r="AC89" s="127">
        <f t="shared" ref="AC89:AC111" si="372">SUM(S89+U89+W89+Y89+AA89)</f>
        <v>0</v>
      </c>
      <c r="AD89" s="804"/>
      <c r="AE89" s="805"/>
      <c r="AF89" s="804"/>
      <c r="AG89" s="805"/>
      <c r="AH89" s="804"/>
      <c r="AI89" s="805"/>
      <c r="AJ89" s="804"/>
      <c r="AK89" s="805"/>
      <c r="AL89" s="804"/>
      <c r="AM89" s="805"/>
      <c r="AN89" s="362"/>
      <c r="AO89" s="812"/>
      <c r="AP89" s="813"/>
      <c r="AQ89" s="812"/>
      <c r="AR89" s="813"/>
      <c r="AS89" s="812"/>
      <c r="AT89" s="813"/>
      <c r="AU89" s="812"/>
      <c r="AV89" s="813"/>
      <c r="AW89" s="812"/>
      <c r="AX89" s="813"/>
      <c r="AY89" s="363"/>
      <c r="AZ89" s="820"/>
      <c r="BA89" s="821"/>
      <c r="BB89" s="820"/>
      <c r="BC89" s="821"/>
      <c r="BD89" s="820"/>
      <c r="BE89" s="821"/>
      <c r="BF89" s="820"/>
      <c r="BG89" s="821"/>
      <c r="BH89" s="820"/>
      <c r="BI89" s="821"/>
      <c r="BJ89" s="364"/>
      <c r="BK89" s="849"/>
      <c r="BL89" s="850"/>
      <c r="BM89" s="849"/>
      <c r="BN89" s="850"/>
      <c r="BO89" s="849"/>
      <c r="BP89" s="850"/>
      <c r="BQ89" s="849"/>
      <c r="BR89" s="850"/>
      <c r="BS89" s="849"/>
      <c r="BT89" s="850"/>
      <c r="BU89" s="365"/>
      <c r="BV89" s="973"/>
      <c r="BW89" s="974"/>
      <c r="BX89" s="973"/>
      <c r="BY89" s="974"/>
      <c r="BZ89" s="973"/>
      <c r="CA89" s="974"/>
      <c r="CB89" s="973"/>
      <c r="CC89" s="974"/>
      <c r="CD89" s="973"/>
      <c r="CE89" s="974"/>
      <c r="CF89" s="366"/>
      <c r="CG89" s="969"/>
      <c r="CH89" s="970"/>
      <c r="CI89" s="969"/>
      <c r="CJ89" s="970"/>
      <c r="CK89" s="969"/>
      <c r="CL89" s="970"/>
      <c r="CM89" s="969"/>
      <c r="CN89" s="970"/>
      <c r="CO89" s="969"/>
      <c r="CP89" s="970"/>
      <c r="CQ89" s="367"/>
      <c r="CR89" s="967"/>
      <c r="CS89" s="968"/>
      <c r="CT89" s="967"/>
      <c r="CU89" s="968"/>
      <c r="CV89" s="967"/>
      <c r="CW89" s="968"/>
      <c r="CX89" s="967"/>
      <c r="CY89" s="968"/>
      <c r="CZ89" s="967"/>
      <c r="DA89" s="968"/>
      <c r="DB89" s="368"/>
      <c r="DC89" s="971"/>
      <c r="DD89" s="972"/>
      <c r="DE89" s="971"/>
      <c r="DF89" s="972"/>
      <c r="DG89" s="971"/>
      <c r="DH89" s="972"/>
      <c r="DI89" s="971"/>
      <c r="DJ89" s="972"/>
      <c r="DK89" s="971"/>
      <c r="DL89" s="972"/>
      <c r="DM89" s="369"/>
      <c r="DN89" s="977"/>
      <c r="DO89" s="978"/>
      <c r="DP89" s="977"/>
      <c r="DQ89" s="978"/>
      <c r="DR89" s="977"/>
      <c r="DS89" s="978"/>
      <c r="DT89" s="977"/>
      <c r="DU89" s="978"/>
      <c r="DV89" s="977"/>
      <c r="DW89" s="978"/>
      <c r="DX89" s="370"/>
      <c r="DY89" s="339">
        <f t="shared" si="361"/>
        <v>0</v>
      </c>
      <c r="DZ89" s="339">
        <f t="shared" si="362"/>
        <v>0</v>
      </c>
      <c r="EA89" s="339">
        <f t="shared" si="363"/>
        <v>0</v>
      </c>
      <c r="EB89" s="339">
        <f t="shared" si="364"/>
        <v>0</v>
      </c>
      <c r="EC89" s="339">
        <f t="shared" si="365"/>
        <v>0</v>
      </c>
      <c r="ED89" s="327">
        <f t="shared" si="366"/>
        <v>0</v>
      </c>
    </row>
    <row r="90" spans="1:134" ht="15" customHeight="1">
      <c r="C90" s="77" t="s">
        <v>28</v>
      </c>
      <c r="D90" s="700"/>
      <c r="E90" s="72"/>
      <c r="F90" s="72"/>
      <c r="G90" s="72"/>
      <c r="H90" s="72"/>
      <c r="I90" s="72"/>
      <c r="J90" s="72"/>
      <c r="K90" s="72"/>
      <c r="L90" s="72"/>
      <c r="M90" s="72"/>
      <c r="N90" s="72"/>
      <c r="O90" s="616"/>
      <c r="P90" s="72"/>
      <c r="Q90" s="146"/>
      <c r="R90" s="70">
        <f t="shared" si="360"/>
        <v>1</v>
      </c>
      <c r="S90" s="609">
        <f t="shared" si="367"/>
        <v>0</v>
      </c>
      <c r="T90" s="610"/>
      <c r="U90" s="609">
        <f t="shared" si="368"/>
        <v>0</v>
      </c>
      <c r="V90" s="610"/>
      <c r="W90" s="609">
        <f t="shared" si="369"/>
        <v>0</v>
      </c>
      <c r="X90" s="610"/>
      <c r="Y90" s="609">
        <f t="shared" si="370"/>
        <v>0</v>
      </c>
      <c r="Z90" s="610"/>
      <c r="AA90" s="609">
        <f t="shared" si="371"/>
        <v>0</v>
      </c>
      <c r="AB90" s="610"/>
      <c r="AC90" s="127">
        <f t="shared" si="372"/>
        <v>0</v>
      </c>
      <c r="AD90" s="804"/>
      <c r="AE90" s="805"/>
      <c r="AF90" s="804"/>
      <c r="AG90" s="805"/>
      <c r="AH90" s="804"/>
      <c r="AI90" s="805"/>
      <c r="AJ90" s="804"/>
      <c r="AK90" s="805"/>
      <c r="AL90" s="804"/>
      <c r="AM90" s="805"/>
      <c r="AN90" s="362"/>
      <c r="AO90" s="812"/>
      <c r="AP90" s="813"/>
      <c r="AQ90" s="812"/>
      <c r="AR90" s="813"/>
      <c r="AS90" s="812"/>
      <c r="AT90" s="813"/>
      <c r="AU90" s="812"/>
      <c r="AV90" s="813"/>
      <c r="AW90" s="812"/>
      <c r="AX90" s="813"/>
      <c r="AY90" s="363"/>
      <c r="AZ90" s="820"/>
      <c r="BA90" s="821"/>
      <c r="BB90" s="820"/>
      <c r="BC90" s="821"/>
      <c r="BD90" s="820"/>
      <c r="BE90" s="821"/>
      <c r="BF90" s="820"/>
      <c r="BG90" s="821"/>
      <c r="BH90" s="820"/>
      <c r="BI90" s="821"/>
      <c r="BJ90" s="364"/>
      <c r="BK90" s="849"/>
      <c r="BL90" s="850"/>
      <c r="BM90" s="849"/>
      <c r="BN90" s="850"/>
      <c r="BO90" s="849"/>
      <c r="BP90" s="850"/>
      <c r="BQ90" s="849"/>
      <c r="BR90" s="850"/>
      <c r="BS90" s="849"/>
      <c r="BT90" s="850"/>
      <c r="BU90" s="365"/>
      <c r="BV90" s="973"/>
      <c r="BW90" s="974"/>
      <c r="BX90" s="973"/>
      <c r="BY90" s="974"/>
      <c r="BZ90" s="973"/>
      <c r="CA90" s="974"/>
      <c r="CB90" s="973"/>
      <c r="CC90" s="974"/>
      <c r="CD90" s="973"/>
      <c r="CE90" s="974"/>
      <c r="CF90" s="366"/>
      <c r="CG90" s="969"/>
      <c r="CH90" s="970"/>
      <c r="CI90" s="969"/>
      <c r="CJ90" s="970"/>
      <c r="CK90" s="969"/>
      <c r="CL90" s="970"/>
      <c r="CM90" s="969"/>
      <c r="CN90" s="970"/>
      <c r="CO90" s="969"/>
      <c r="CP90" s="970"/>
      <c r="CQ90" s="367"/>
      <c r="CR90" s="967"/>
      <c r="CS90" s="968"/>
      <c r="CT90" s="967"/>
      <c r="CU90" s="968"/>
      <c r="CV90" s="967"/>
      <c r="CW90" s="968"/>
      <c r="CX90" s="967"/>
      <c r="CY90" s="968"/>
      <c r="CZ90" s="967"/>
      <c r="DA90" s="968"/>
      <c r="DB90" s="368"/>
      <c r="DC90" s="971"/>
      <c r="DD90" s="972"/>
      <c r="DE90" s="971"/>
      <c r="DF90" s="972"/>
      <c r="DG90" s="971"/>
      <c r="DH90" s="972"/>
      <c r="DI90" s="971"/>
      <c r="DJ90" s="972"/>
      <c r="DK90" s="971"/>
      <c r="DL90" s="972"/>
      <c r="DM90" s="369"/>
      <c r="DN90" s="977"/>
      <c r="DO90" s="978"/>
      <c r="DP90" s="977"/>
      <c r="DQ90" s="978"/>
      <c r="DR90" s="977"/>
      <c r="DS90" s="978"/>
      <c r="DT90" s="977"/>
      <c r="DU90" s="978"/>
      <c r="DV90" s="977"/>
      <c r="DW90" s="978"/>
      <c r="DX90" s="370"/>
      <c r="DY90" s="339">
        <f t="shared" si="361"/>
        <v>0</v>
      </c>
      <c r="DZ90" s="339">
        <f t="shared" si="362"/>
        <v>0</v>
      </c>
      <c r="EA90" s="339">
        <f t="shared" si="363"/>
        <v>0</v>
      </c>
      <c r="EB90" s="339">
        <f t="shared" si="364"/>
        <v>0</v>
      </c>
      <c r="EC90" s="339">
        <f t="shared" si="365"/>
        <v>0</v>
      </c>
      <c r="ED90" s="327">
        <f t="shared" si="366"/>
        <v>0</v>
      </c>
    </row>
    <row r="91" spans="1:134" ht="15" customHeight="1">
      <c r="C91" s="77" t="s">
        <v>54</v>
      </c>
      <c r="D91" s="700"/>
      <c r="E91" s="72"/>
      <c r="F91" s="72"/>
      <c r="G91" s="72"/>
      <c r="H91" s="72"/>
      <c r="I91" s="72"/>
      <c r="J91" s="72"/>
      <c r="K91" s="72"/>
      <c r="L91" s="72"/>
      <c r="M91" s="72"/>
      <c r="N91" s="72"/>
      <c r="O91" s="616"/>
      <c r="P91" s="72"/>
      <c r="Q91" s="146"/>
      <c r="R91" s="70">
        <f t="shared" si="360"/>
        <v>1.1000000000000001</v>
      </c>
      <c r="S91" s="609">
        <f t="shared" si="367"/>
        <v>0</v>
      </c>
      <c r="T91" s="610"/>
      <c r="U91" s="609">
        <f t="shared" si="368"/>
        <v>0</v>
      </c>
      <c r="V91" s="610"/>
      <c r="W91" s="609">
        <f t="shared" si="369"/>
        <v>0</v>
      </c>
      <c r="X91" s="610"/>
      <c r="Y91" s="609">
        <f t="shared" si="370"/>
        <v>0</v>
      </c>
      <c r="Z91" s="610"/>
      <c r="AA91" s="609">
        <f t="shared" si="371"/>
        <v>0</v>
      </c>
      <c r="AB91" s="610"/>
      <c r="AC91" s="127">
        <f t="shared" si="372"/>
        <v>0</v>
      </c>
      <c r="AD91" s="804"/>
      <c r="AE91" s="805"/>
      <c r="AF91" s="804"/>
      <c r="AG91" s="805"/>
      <c r="AH91" s="804"/>
      <c r="AI91" s="805"/>
      <c r="AJ91" s="804"/>
      <c r="AK91" s="805"/>
      <c r="AL91" s="804"/>
      <c r="AM91" s="805"/>
      <c r="AN91" s="362"/>
      <c r="AO91" s="812"/>
      <c r="AP91" s="813"/>
      <c r="AQ91" s="812"/>
      <c r="AR91" s="813"/>
      <c r="AS91" s="812"/>
      <c r="AT91" s="813"/>
      <c r="AU91" s="812"/>
      <c r="AV91" s="813"/>
      <c r="AW91" s="812"/>
      <c r="AX91" s="813"/>
      <c r="AY91" s="363"/>
      <c r="AZ91" s="820"/>
      <c r="BA91" s="821"/>
      <c r="BB91" s="820"/>
      <c r="BC91" s="821"/>
      <c r="BD91" s="820"/>
      <c r="BE91" s="821"/>
      <c r="BF91" s="820"/>
      <c r="BG91" s="821"/>
      <c r="BH91" s="820"/>
      <c r="BI91" s="821"/>
      <c r="BJ91" s="364"/>
      <c r="BK91" s="849"/>
      <c r="BL91" s="850"/>
      <c r="BM91" s="849"/>
      <c r="BN91" s="850"/>
      <c r="BO91" s="849"/>
      <c r="BP91" s="850"/>
      <c r="BQ91" s="849"/>
      <c r="BR91" s="850"/>
      <c r="BS91" s="849"/>
      <c r="BT91" s="850"/>
      <c r="BU91" s="365"/>
      <c r="BV91" s="973"/>
      <c r="BW91" s="974"/>
      <c r="BX91" s="973"/>
      <c r="BY91" s="974"/>
      <c r="BZ91" s="973"/>
      <c r="CA91" s="974"/>
      <c r="CB91" s="973"/>
      <c r="CC91" s="974"/>
      <c r="CD91" s="973"/>
      <c r="CE91" s="974"/>
      <c r="CF91" s="366"/>
      <c r="CG91" s="969"/>
      <c r="CH91" s="970"/>
      <c r="CI91" s="969"/>
      <c r="CJ91" s="970"/>
      <c r="CK91" s="969"/>
      <c r="CL91" s="970"/>
      <c r="CM91" s="969"/>
      <c r="CN91" s="970"/>
      <c r="CO91" s="969"/>
      <c r="CP91" s="970"/>
      <c r="CQ91" s="367"/>
      <c r="CR91" s="967"/>
      <c r="CS91" s="968"/>
      <c r="CT91" s="967"/>
      <c r="CU91" s="968"/>
      <c r="CV91" s="967"/>
      <c r="CW91" s="968"/>
      <c r="CX91" s="967"/>
      <c r="CY91" s="968"/>
      <c r="CZ91" s="967"/>
      <c r="DA91" s="968"/>
      <c r="DB91" s="368"/>
      <c r="DC91" s="971"/>
      <c r="DD91" s="972"/>
      <c r="DE91" s="971"/>
      <c r="DF91" s="972"/>
      <c r="DG91" s="971"/>
      <c r="DH91" s="972"/>
      <c r="DI91" s="971"/>
      <c r="DJ91" s="972"/>
      <c r="DK91" s="971"/>
      <c r="DL91" s="972"/>
      <c r="DM91" s="369"/>
      <c r="DN91" s="977"/>
      <c r="DO91" s="978"/>
      <c r="DP91" s="977"/>
      <c r="DQ91" s="978"/>
      <c r="DR91" s="977"/>
      <c r="DS91" s="978"/>
      <c r="DT91" s="977"/>
      <c r="DU91" s="978"/>
      <c r="DV91" s="977"/>
      <c r="DW91" s="978"/>
      <c r="DX91" s="370"/>
      <c r="DY91" s="339">
        <f t="shared" si="361"/>
        <v>0</v>
      </c>
      <c r="DZ91" s="339">
        <f t="shared" si="362"/>
        <v>0</v>
      </c>
      <c r="EA91" s="339">
        <f t="shared" si="363"/>
        <v>0</v>
      </c>
      <c r="EB91" s="339">
        <f t="shared" si="364"/>
        <v>0</v>
      </c>
      <c r="EC91" s="339">
        <f t="shared" si="365"/>
        <v>0</v>
      </c>
      <c r="ED91" s="327">
        <f t="shared" si="366"/>
        <v>0</v>
      </c>
    </row>
    <row r="92" spans="1:134" ht="15" customHeight="1">
      <c r="C92" s="77" t="s">
        <v>353</v>
      </c>
      <c r="D92" s="700" t="s">
        <v>378</v>
      </c>
      <c r="E92" s="72"/>
      <c r="F92" s="72"/>
      <c r="G92" s="72"/>
      <c r="H92" s="72"/>
      <c r="I92" s="72"/>
      <c r="J92" s="72"/>
      <c r="K92" s="72"/>
      <c r="L92" s="72"/>
      <c r="M92" s="72"/>
      <c r="N92" s="72"/>
      <c r="O92" s="616"/>
      <c r="P92" s="72"/>
      <c r="Q92" s="146"/>
      <c r="R92" s="70">
        <f t="shared" si="360"/>
        <v>1.1000000000000001</v>
      </c>
      <c r="S92" s="609">
        <f t="shared" si="367"/>
        <v>0</v>
      </c>
      <c r="T92" s="610"/>
      <c r="U92" s="609">
        <f t="shared" si="368"/>
        <v>0</v>
      </c>
      <c r="V92" s="610"/>
      <c r="W92" s="609">
        <f t="shared" si="369"/>
        <v>0</v>
      </c>
      <c r="X92" s="610"/>
      <c r="Y92" s="609">
        <f t="shared" si="370"/>
        <v>0</v>
      </c>
      <c r="Z92" s="610"/>
      <c r="AA92" s="609">
        <f t="shared" si="371"/>
        <v>0</v>
      </c>
      <c r="AB92" s="610"/>
      <c r="AC92" s="127">
        <f t="shared" si="372"/>
        <v>0</v>
      </c>
      <c r="AD92" s="804"/>
      <c r="AE92" s="805"/>
      <c r="AF92" s="804"/>
      <c r="AG92" s="805"/>
      <c r="AH92" s="804"/>
      <c r="AI92" s="805"/>
      <c r="AJ92" s="804"/>
      <c r="AK92" s="805"/>
      <c r="AL92" s="804"/>
      <c r="AM92" s="805"/>
      <c r="AN92" s="362"/>
      <c r="AO92" s="812"/>
      <c r="AP92" s="813"/>
      <c r="AQ92" s="812"/>
      <c r="AR92" s="813"/>
      <c r="AS92" s="812"/>
      <c r="AT92" s="813"/>
      <c r="AU92" s="812"/>
      <c r="AV92" s="813"/>
      <c r="AW92" s="812"/>
      <c r="AX92" s="813"/>
      <c r="AY92" s="363"/>
      <c r="AZ92" s="820"/>
      <c r="BA92" s="821"/>
      <c r="BB92" s="820"/>
      <c r="BC92" s="821"/>
      <c r="BD92" s="820"/>
      <c r="BE92" s="821"/>
      <c r="BF92" s="820"/>
      <c r="BG92" s="821"/>
      <c r="BH92" s="820"/>
      <c r="BI92" s="821"/>
      <c r="BJ92" s="364"/>
      <c r="BK92" s="849"/>
      <c r="BL92" s="850"/>
      <c r="BM92" s="849"/>
      <c r="BN92" s="850"/>
      <c r="BO92" s="849"/>
      <c r="BP92" s="850"/>
      <c r="BQ92" s="849"/>
      <c r="BR92" s="850"/>
      <c r="BS92" s="849"/>
      <c r="BT92" s="850"/>
      <c r="BU92" s="365"/>
      <c r="BV92" s="973"/>
      <c r="BW92" s="974"/>
      <c r="BX92" s="973"/>
      <c r="BY92" s="974"/>
      <c r="BZ92" s="973"/>
      <c r="CA92" s="974"/>
      <c r="CB92" s="973"/>
      <c r="CC92" s="974"/>
      <c r="CD92" s="973"/>
      <c r="CE92" s="974"/>
      <c r="CF92" s="366"/>
      <c r="CG92" s="969"/>
      <c r="CH92" s="970"/>
      <c r="CI92" s="969"/>
      <c r="CJ92" s="970"/>
      <c r="CK92" s="969"/>
      <c r="CL92" s="970"/>
      <c r="CM92" s="969"/>
      <c r="CN92" s="970"/>
      <c r="CO92" s="969"/>
      <c r="CP92" s="970"/>
      <c r="CQ92" s="367"/>
      <c r="CR92" s="967"/>
      <c r="CS92" s="968"/>
      <c r="CT92" s="967"/>
      <c r="CU92" s="968"/>
      <c r="CV92" s="967"/>
      <c r="CW92" s="968"/>
      <c r="CX92" s="967"/>
      <c r="CY92" s="968"/>
      <c r="CZ92" s="967"/>
      <c r="DA92" s="968"/>
      <c r="DB92" s="368"/>
      <c r="DC92" s="971"/>
      <c r="DD92" s="972"/>
      <c r="DE92" s="971"/>
      <c r="DF92" s="972"/>
      <c r="DG92" s="971"/>
      <c r="DH92" s="972"/>
      <c r="DI92" s="971"/>
      <c r="DJ92" s="972"/>
      <c r="DK92" s="971"/>
      <c r="DL92" s="972"/>
      <c r="DM92" s="369"/>
      <c r="DN92" s="977"/>
      <c r="DO92" s="978"/>
      <c r="DP92" s="977"/>
      <c r="DQ92" s="978"/>
      <c r="DR92" s="977"/>
      <c r="DS92" s="978"/>
      <c r="DT92" s="977"/>
      <c r="DU92" s="978"/>
      <c r="DV92" s="977"/>
      <c r="DW92" s="978"/>
      <c r="DX92" s="370"/>
      <c r="DY92" s="339">
        <f t="shared" si="361"/>
        <v>0</v>
      </c>
      <c r="DZ92" s="339">
        <f t="shared" si="362"/>
        <v>0</v>
      </c>
      <c r="EA92" s="339">
        <f t="shared" si="363"/>
        <v>0</v>
      </c>
      <c r="EB92" s="339">
        <f t="shared" si="364"/>
        <v>0</v>
      </c>
      <c r="EC92" s="339">
        <f t="shared" si="365"/>
        <v>0</v>
      </c>
      <c r="ED92" s="327">
        <f t="shared" si="366"/>
        <v>0</v>
      </c>
    </row>
    <row r="93" spans="1:134" ht="15" customHeight="1">
      <c r="C93" s="77" t="s">
        <v>264</v>
      </c>
      <c r="D93" s="700"/>
      <c r="E93" s="72"/>
      <c r="F93" s="72"/>
      <c r="G93" s="72"/>
      <c r="H93" s="72"/>
      <c r="I93" s="72"/>
      <c r="J93" s="72"/>
      <c r="K93" s="72"/>
      <c r="L93" s="72"/>
      <c r="M93" s="72"/>
      <c r="N93" s="72"/>
      <c r="O93" s="616"/>
      <c r="P93" s="72"/>
      <c r="Q93" s="146"/>
      <c r="R93" s="70">
        <f t="shared" si="360"/>
        <v>1</v>
      </c>
      <c r="S93" s="609">
        <f t="shared" si="367"/>
        <v>0</v>
      </c>
      <c r="T93" s="610"/>
      <c r="U93" s="609">
        <f t="shared" si="368"/>
        <v>0</v>
      </c>
      <c r="V93" s="610"/>
      <c r="W93" s="609">
        <f t="shared" si="369"/>
        <v>0</v>
      </c>
      <c r="X93" s="610"/>
      <c r="Y93" s="609">
        <f t="shared" si="370"/>
        <v>0</v>
      </c>
      <c r="Z93" s="610"/>
      <c r="AA93" s="609">
        <f t="shared" si="371"/>
        <v>0</v>
      </c>
      <c r="AB93" s="610"/>
      <c r="AC93" s="127">
        <f t="shared" si="372"/>
        <v>0</v>
      </c>
      <c r="AD93" s="804"/>
      <c r="AE93" s="805"/>
      <c r="AF93" s="804"/>
      <c r="AG93" s="805"/>
      <c r="AH93" s="804"/>
      <c r="AI93" s="805"/>
      <c r="AJ93" s="804"/>
      <c r="AK93" s="805"/>
      <c r="AL93" s="804"/>
      <c r="AM93" s="805"/>
      <c r="AN93" s="362"/>
      <c r="AO93" s="812"/>
      <c r="AP93" s="813"/>
      <c r="AQ93" s="812"/>
      <c r="AR93" s="813"/>
      <c r="AS93" s="812"/>
      <c r="AT93" s="813"/>
      <c r="AU93" s="812"/>
      <c r="AV93" s="813"/>
      <c r="AW93" s="812"/>
      <c r="AX93" s="813"/>
      <c r="AY93" s="363"/>
      <c r="AZ93" s="820"/>
      <c r="BA93" s="821"/>
      <c r="BB93" s="820"/>
      <c r="BC93" s="821"/>
      <c r="BD93" s="820"/>
      <c r="BE93" s="821"/>
      <c r="BF93" s="820"/>
      <c r="BG93" s="821"/>
      <c r="BH93" s="820"/>
      <c r="BI93" s="821"/>
      <c r="BJ93" s="364"/>
      <c r="BK93" s="849"/>
      <c r="BL93" s="850"/>
      <c r="BM93" s="849"/>
      <c r="BN93" s="850"/>
      <c r="BO93" s="849"/>
      <c r="BP93" s="850"/>
      <c r="BQ93" s="849"/>
      <c r="BR93" s="850"/>
      <c r="BS93" s="849"/>
      <c r="BT93" s="850"/>
      <c r="BU93" s="365"/>
      <c r="BV93" s="973"/>
      <c r="BW93" s="974"/>
      <c r="BX93" s="973"/>
      <c r="BY93" s="974"/>
      <c r="BZ93" s="973"/>
      <c r="CA93" s="974"/>
      <c r="CB93" s="973"/>
      <c r="CC93" s="974"/>
      <c r="CD93" s="973"/>
      <c r="CE93" s="974"/>
      <c r="CF93" s="366"/>
      <c r="CG93" s="969"/>
      <c r="CH93" s="970"/>
      <c r="CI93" s="969"/>
      <c r="CJ93" s="970"/>
      <c r="CK93" s="969"/>
      <c r="CL93" s="970"/>
      <c r="CM93" s="969"/>
      <c r="CN93" s="970"/>
      <c r="CO93" s="969"/>
      <c r="CP93" s="970"/>
      <c r="CQ93" s="367"/>
      <c r="CR93" s="967"/>
      <c r="CS93" s="968"/>
      <c r="CT93" s="967"/>
      <c r="CU93" s="968"/>
      <c r="CV93" s="967"/>
      <c r="CW93" s="968"/>
      <c r="CX93" s="967"/>
      <c r="CY93" s="968"/>
      <c r="CZ93" s="967"/>
      <c r="DA93" s="968"/>
      <c r="DB93" s="368"/>
      <c r="DC93" s="971"/>
      <c r="DD93" s="972"/>
      <c r="DE93" s="971"/>
      <c r="DF93" s="972"/>
      <c r="DG93" s="971"/>
      <c r="DH93" s="972"/>
      <c r="DI93" s="971"/>
      <c r="DJ93" s="972"/>
      <c r="DK93" s="971"/>
      <c r="DL93" s="972"/>
      <c r="DM93" s="369"/>
      <c r="DN93" s="977"/>
      <c r="DO93" s="978"/>
      <c r="DP93" s="977"/>
      <c r="DQ93" s="978"/>
      <c r="DR93" s="977"/>
      <c r="DS93" s="978"/>
      <c r="DT93" s="977"/>
      <c r="DU93" s="978"/>
      <c r="DV93" s="977"/>
      <c r="DW93" s="978"/>
      <c r="DX93" s="370"/>
      <c r="DY93" s="339">
        <f t="shared" si="361"/>
        <v>0</v>
      </c>
      <c r="DZ93" s="339">
        <f t="shared" si="362"/>
        <v>0</v>
      </c>
      <c r="EA93" s="339">
        <f t="shared" si="363"/>
        <v>0</v>
      </c>
      <c r="EB93" s="339">
        <f t="shared" si="364"/>
        <v>0</v>
      </c>
      <c r="EC93" s="339">
        <f t="shared" si="365"/>
        <v>0</v>
      </c>
      <c r="ED93" s="327">
        <f t="shared" si="366"/>
        <v>0</v>
      </c>
    </row>
    <row r="94" spans="1:134" ht="15" customHeight="1">
      <c r="C94" s="77" t="s">
        <v>28</v>
      </c>
      <c r="D94" s="700"/>
      <c r="E94" s="72"/>
      <c r="F94" s="72"/>
      <c r="G94" s="72"/>
      <c r="H94" s="72"/>
      <c r="I94" s="72"/>
      <c r="J94" s="72"/>
      <c r="K94" s="72"/>
      <c r="L94" s="72"/>
      <c r="M94" s="72"/>
      <c r="N94" s="72"/>
      <c r="O94" s="616"/>
      <c r="P94" s="72"/>
      <c r="Q94" s="146"/>
      <c r="R94" s="70">
        <f t="shared" si="360"/>
        <v>1</v>
      </c>
      <c r="S94" s="609">
        <f t="shared" si="367"/>
        <v>0</v>
      </c>
      <c r="T94" s="610"/>
      <c r="U94" s="609">
        <f t="shared" si="368"/>
        <v>0</v>
      </c>
      <c r="V94" s="610"/>
      <c r="W94" s="609">
        <f t="shared" si="369"/>
        <v>0</v>
      </c>
      <c r="X94" s="610"/>
      <c r="Y94" s="609">
        <f t="shared" si="370"/>
        <v>0</v>
      </c>
      <c r="Z94" s="610"/>
      <c r="AA94" s="609">
        <f t="shared" si="371"/>
        <v>0</v>
      </c>
      <c r="AB94" s="610"/>
      <c r="AC94" s="127">
        <f t="shared" si="372"/>
        <v>0</v>
      </c>
      <c r="AD94" s="804"/>
      <c r="AE94" s="805"/>
      <c r="AF94" s="804"/>
      <c r="AG94" s="805"/>
      <c r="AH94" s="804"/>
      <c r="AI94" s="805"/>
      <c r="AJ94" s="804"/>
      <c r="AK94" s="805"/>
      <c r="AL94" s="804"/>
      <c r="AM94" s="805"/>
      <c r="AN94" s="362"/>
      <c r="AO94" s="812"/>
      <c r="AP94" s="813"/>
      <c r="AQ94" s="812"/>
      <c r="AR94" s="813"/>
      <c r="AS94" s="812"/>
      <c r="AT94" s="813"/>
      <c r="AU94" s="812"/>
      <c r="AV94" s="813"/>
      <c r="AW94" s="812"/>
      <c r="AX94" s="813"/>
      <c r="AY94" s="363"/>
      <c r="AZ94" s="820"/>
      <c r="BA94" s="821"/>
      <c r="BB94" s="820"/>
      <c r="BC94" s="821"/>
      <c r="BD94" s="820"/>
      <c r="BE94" s="821"/>
      <c r="BF94" s="820"/>
      <c r="BG94" s="821"/>
      <c r="BH94" s="820"/>
      <c r="BI94" s="821"/>
      <c r="BJ94" s="364"/>
      <c r="BK94" s="849"/>
      <c r="BL94" s="850"/>
      <c r="BM94" s="849"/>
      <c r="BN94" s="850"/>
      <c r="BO94" s="849"/>
      <c r="BP94" s="850"/>
      <c r="BQ94" s="849"/>
      <c r="BR94" s="850"/>
      <c r="BS94" s="849"/>
      <c r="BT94" s="850"/>
      <c r="BU94" s="365"/>
      <c r="BV94" s="973"/>
      <c r="BW94" s="974"/>
      <c r="BX94" s="973"/>
      <c r="BY94" s="974"/>
      <c r="BZ94" s="973"/>
      <c r="CA94" s="974"/>
      <c r="CB94" s="973"/>
      <c r="CC94" s="974"/>
      <c r="CD94" s="973"/>
      <c r="CE94" s="974"/>
      <c r="CF94" s="366"/>
      <c r="CG94" s="969"/>
      <c r="CH94" s="970"/>
      <c r="CI94" s="969"/>
      <c r="CJ94" s="970"/>
      <c r="CK94" s="969"/>
      <c r="CL94" s="970"/>
      <c r="CM94" s="969"/>
      <c r="CN94" s="970"/>
      <c r="CO94" s="969"/>
      <c r="CP94" s="970"/>
      <c r="CQ94" s="367"/>
      <c r="CR94" s="967"/>
      <c r="CS94" s="968"/>
      <c r="CT94" s="967"/>
      <c r="CU94" s="968"/>
      <c r="CV94" s="967"/>
      <c r="CW94" s="968"/>
      <c r="CX94" s="967"/>
      <c r="CY94" s="968"/>
      <c r="CZ94" s="967"/>
      <c r="DA94" s="968"/>
      <c r="DB94" s="368"/>
      <c r="DC94" s="971"/>
      <c r="DD94" s="972"/>
      <c r="DE94" s="971"/>
      <c r="DF94" s="972"/>
      <c r="DG94" s="971"/>
      <c r="DH94" s="972"/>
      <c r="DI94" s="971"/>
      <c r="DJ94" s="972"/>
      <c r="DK94" s="971"/>
      <c r="DL94" s="972"/>
      <c r="DM94" s="369"/>
      <c r="DN94" s="977"/>
      <c r="DO94" s="978"/>
      <c r="DP94" s="977"/>
      <c r="DQ94" s="978"/>
      <c r="DR94" s="977"/>
      <c r="DS94" s="978"/>
      <c r="DT94" s="977"/>
      <c r="DU94" s="978"/>
      <c r="DV94" s="977"/>
      <c r="DW94" s="978"/>
      <c r="DX94" s="370"/>
      <c r="DY94" s="339">
        <f t="shared" si="361"/>
        <v>0</v>
      </c>
      <c r="DZ94" s="339">
        <f t="shared" si="362"/>
        <v>0</v>
      </c>
      <c r="EA94" s="339">
        <f t="shared" si="363"/>
        <v>0</v>
      </c>
      <c r="EB94" s="339">
        <f t="shared" si="364"/>
        <v>0</v>
      </c>
      <c r="EC94" s="339">
        <f t="shared" si="365"/>
        <v>0</v>
      </c>
      <c r="ED94" s="327">
        <f t="shared" si="366"/>
        <v>0</v>
      </c>
    </row>
    <row r="95" spans="1:134" ht="15" customHeight="1">
      <c r="C95" s="77" t="s">
        <v>54</v>
      </c>
      <c r="D95" s="700"/>
      <c r="E95" s="72"/>
      <c r="F95" s="72"/>
      <c r="G95" s="72"/>
      <c r="H95" s="72"/>
      <c r="I95" s="72"/>
      <c r="J95" s="72"/>
      <c r="K95" s="72"/>
      <c r="L95" s="72"/>
      <c r="M95" s="72"/>
      <c r="N95" s="72"/>
      <c r="O95" s="616"/>
      <c r="P95" s="72"/>
      <c r="Q95" s="146"/>
      <c r="R95" s="70">
        <f t="shared" si="360"/>
        <v>1.1000000000000001</v>
      </c>
      <c r="S95" s="609">
        <f t="shared" si="367"/>
        <v>0</v>
      </c>
      <c r="T95" s="610"/>
      <c r="U95" s="609">
        <f t="shared" si="368"/>
        <v>0</v>
      </c>
      <c r="V95" s="610"/>
      <c r="W95" s="609">
        <f t="shared" si="369"/>
        <v>0</v>
      </c>
      <c r="X95" s="610"/>
      <c r="Y95" s="609">
        <f t="shared" si="370"/>
        <v>0</v>
      </c>
      <c r="Z95" s="610"/>
      <c r="AA95" s="609">
        <f t="shared" si="371"/>
        <v>0</v>
      </c>
      <c r="AB95" s="610"/>
      <c r="AC95" s="127">
        <f t="shared" si="372"/>
        <v>0</v>
      </c>
      <c r="AD95" s="804"/>
      <c r="AE95" s="805"/>
      <c r="AF95" s="804"/>
      <c r="AG95" s="805"/>
      <c r="AH95" s="804"/>
      <c r="AI95" s="805"/>
      <c r="AJ95" s="804"/>
      <c r="AK95" s="805"/>
      <c r="AL95" s="804"/>
      <c r="AM95" s="805"/>
      <c r="AN95" s="362"/>
      <c r="AO95" s="812"/>
      <c r="AP95" s="813"/>
      <c r="AQ95" s="812"/>
      <c r="AR95" s="813"/>
      <c r="AS95" s="812"/>
      <c r="AT95" s="813"/>
      <c r="AU95" s="812"/>
      <c r="AV95" s="813"/>
      <c r="AW95" s="812"/>
      <c r="AX95" s="813"/>
      <c r="AY95" s="363"/>
      <c r="AZ95" s="820"/>
      <c r="BA95" s="821"/>
      <c r="BB95" s="820"/>
      <c r="BC95" s="821"/>
      <c r="BD95" s="820"/>
      <c r="BE95" s="821"/>
      <c r="BF95" s="820"/>
      <c r="BG95" s="821"/>
      <c r="BH95" s="820"/>
      <c r="BI95" s="821"/>
      <c r="BJ95" s="364"/>
      <c r="BK95" s="849"/>
      <c r="BL95" s="850"/>
      <c r="BM95" s="849"/>
      <c r="BN95" s="850"/>
      <c r="BO95" s="849"/>
      <c r="BP95" s="850"/>
      <c r="BQ95" s="849"/>
      <c r="BR95" s="850"/>
      <c r="BS95" s="849"/>
      <c r="BT95" s="850"/>
      <c r="BU95" s="365"/>
      <c r="BV95" s="973"/>
      <c r="BW95" s="974"/>
      <c r="BX95" s="973"/>
      <c r="BY95" s="974"/>
      <c r="BZ95" s="973"/>
      <c r="CA95" s="974"/>
      <c r="CB95" s="973"/>
      <c r="CC95" s="974"/>
      <c r="CD95" s="973"/>
      <c r="CE95" s="974"/>
      <c r="CF95" s="366"/>
      <c r="CG95" s="969"/>
      <c r="CH95" s="970"/>
      <c r="CI95" s="969"/>
      <c r="CJ95" s="970"/>
      <c r="CK95" s="969"/>
      <c r="CL95" s="970"/>
      <c r="CM95" s="969"/>
      <c r="CN95" s="970"/>
      <c r="CO95" s="969"/>
      <c r="CP95" s="970"/>
      <c r="CQ95" s="367"/>
      <c r="CR95" s="967"/>
      <c r="CS95" s="968"/>
      <c r="CT95" s="967"/>
      <c r="CU95" s="968"/>
      <c r="CV95" s="967"/>
      <c r="CW95" s="968"/>
      <c r="CX95" s="967"/>
      <c r="CY95" s="968"/>
      <c r="CZ95" s="967"/>
      <c r="DA95" s="968"/>
      <c r="DB95" s="368"/>
      <c r="DC95" s="971"/>
      <c r="DD95" s="972"/>
      <c r="DE95" s="971"/>
      <c r="DF95" s="972"/>
      <c r="DG95" s="971"/>
      <c r="DH95" s="972"/>
      <c r="DI95" s="971"/>
      <c r="DJ95" s="972"/>
      <c r="DK95" s="971"/>
      <c r="DL95" s="972"/>
      <c r="DM95" s="369"/>
      <c r="DN95" s="977"/>
      <c r="DO95" s="978"/>
      <c r="DP95" s="977"/>
      <c r="DQ95" s="978"/>
      <c r="DR95" s="977"/>
      <c r="DS95" s="978"/>
      <c r="DT95" s="977"/>
      <c r="DU95" s="978"/>
      <c r="DV95" s="977"/>
      <c r="DW95" s="978"/>
      <c r="DX95" s="370"/>
      <c r="DY95" s="339">
        <f t="shared" si="361"/>
        <v>0</v>
      </c>
      <c r="DZ95" s="339">
        <f t="shared" si="362"/>
        <v>0</v>
      </c>
      <c r="EA95" s="339">
        <f t="shared" si="363"/>
        <v>0</v>
      </c>
      <c r="EB95" s="339">
        <f t="shared" si="364"/>
        <v>0</v>
      </c>
      <c r="EC95" s="339">
        <f t="shared" si="365"/>
        <v>0</v>
      </c>
      <c r="ED95" s="327">
        <f t="shared" si="366"/>
        <v>0</v>
      </c>
    </row>
    <row r="96" spans="1:134" ht="15" customHeight="1">
      <c r="C96" s="77" t="s">
        <v>353</v>
      </c>
      <c r="D96" s="700" t="s">
        <v>378</v>
      </c>
      <c r="E96" s="72"/>
      <c r="F96" s="72"/>
      <c r="G96" s="72"/>
      <c r="H96" s="72"/>
      <c r="I96" s="72"/>
      <c r="J96" s="72"/>
      <c r="K96" s="72"/>
      <c r="L96" s="72"/>
      <c r="M96" s="72"/>
      <c r="N96" s="72"/>
      <c r="O96" s="616"/>
      <c r="P96" s="72"/>
      <c r="Q96" s="146"/>
      <c r="R96" s="70">
        <f t="shared" si="360"/>
        <v>1.1000000000000001</v>
      </c>
      <c r="S96" s="609">
        <f t="shared" si="367"/>
        <v>0</v>
      </c>
      <c r="T96" s="610"/>
      <c r="U96" s="609">
        <f t="shared" si="368"/>
        <v>0</v>
      </c>
      <c r="V96" s="610"/>
      <c r="W96" s="609">
        <f t="shared" si="369"/>
        <v>0</v>
      </c>
      <c r="X96" s="610"/>
      <c r="Y96" s="609">
        <f t="shared" si="370"/>
        <v>0</v>
      </c>
      <c r="Z96" s="610"/>
      <c r="AA96" s="609">
        <f t="shared" si="371"/>
        <v>0</v>
      </c>
      <c r="AB96" s="610"/>
      <c r="AC96" s="127">
        <f t="shared" si="372"/>
        <v>0</v>
      </c>
      <c r="AD96" s="804"/>
      <c r="AE96" s="805"/>
      <c r="AF96" s="804"/>
      <c r="AG96" s="805"/>
      <c r="AH96" s="804"/>
      <c r="AI96" s="805"/>
      <c r="AJ96" s="804"/>
      <c r="AK96" s="805"/>
      <c r="AL96" s="804"/>
      <c r="AM96" s="805"/>
      <c r="AN96" s="362"/>
      <c r="AO96" s="812"/>
      <c r="AP96" s="813"/>
      <c r="AQ96" s="812"/>
      <c r="AR96" s="813"/>
      <c r="AS96" s="812"/>
      <c r="AT96" s="813"/>
      <c r="AU96" s="812"/>
      <c r="AV96" s="813"/>
      <c r="AW96" s="812"/>
      <c r="AX96" s="813"/>
      <c r="AY96" s="363"/>
      <c r="AZ96" s="820"/>
      <c r="BA96" s="821"/>
      <c r="BB96" s="820"/>
      <c r="BC96" s="821"/>
      <c r="BD96" s="820"/>
      <c r="BE96" s="821"/>
      <c r="BF96" s="820"/>
      <c r="BG96" s="821"/>
      <c r="BH96" s="820"/>
      <c r="BI96" s="821"/>
      <c r="BJ96" s="364"/>
      <c r="BK96" s="849"/>
      <c r="BL96" s="850"/>
      <c r="BM96" s="849"/>
      <c r="BN96" s="850"/>
      <c r="BO96" s="849"/>
      <c r="BP96" s="850"/>
      <c r="BQ96" s="849"/>
      <c r="BR96" s="850"/>
      <c r="BS96" s="849"/>
      <c r="BT96" s="850"/>
      <c r="BU96" s="365"/>
      <c r="BV96" s="973"/>
      <c r="BW96" s="974"/>
      <c r="BX96" s="973"/>
      <c r="BY96" s="974"/>
      <c r="BZ96" s="973"/>
      <c r="CA96" s="974"/>
      <c r="CB96" s="973"/>
      <c r="CC96" s="974"/>
      <c r="CD96" s="973"/>
      <c r="CE96" s="974"/>
      <c r="CF96" s="366"/>
      <c r="CG96" s="969"/>
      <c r="CH96" s="970"/>
      <c r="CI96" s="969"/>
      <c r="CJ96" s="970"/>
      <c r="CK96" s="969"/>
      <c r="CL96" s="970"/>
      <c r="CM96" s="969"/>
      <c r="CN96" s="970"/>
      <c r="CO96" s="969"/>
      <c r="CP96" s="970"/>
      <c r="CQ96" s="367"/>
      <c r="CR96" s="967"/>
      <c r="CS96" s="968"/>
      <c r="CT96" s="967"/>
      <c r="CU96" s="968"/>
      <c r="CV96" s="967"/>
      <c r="CW96" s="968"/>
      <c r="CX96" s="967"/>
      <c r="CY96" s="968"/>
      <c r="CZ96" s="967"/>
      <c r="DA96" s="968"/>
      <c r="DB96" s="368"/>
      <c r="DC96" s="971"/>
      <c r="DD96" s="972"/>
      <c r="DE96" s="971"/>
      <c r="DF96" s="972"/>
      <c r="DG96" s="971"/>
      <c r="DH96" s="972"/>
      <c r="DI96" s="971"/>
      <c r="DJ96" s="972"/>
      <c r="DK96" s="971"/>
      <c r="DL96" s="972"/>
      <c r="DM96" s="369"/>
      <c r="DN96" s="977"/>
      <c r="DO96" s="978"/>
      <c r="DP96" s="977"/>
      <c r="DQ96" s="978"/>
      <c r="DR96" s="977"/>
      <c r="DS96" s="978"/>
      <c r="DT96" s="977"/>
      <c r="DU96" s="978"/>
      <c r="DV96" s="977"/>
      <c r="DW96" s="978"/>
      <c r="DX96" s="370"/>
      <c r="DY96" s="339">
        <f t="shared" si="361"/>
        <v>0</v>
      </c>
      <c r="DZ96" s="339">
        <f t="shared" si="362"/>
        <v>0</v>
      </c>
      <c r="EA96" s="339">
        <f t="shared" si="363"/>
        <v>0</v>
      </c>
      <c r="EB96" s="339">
        <f t="shared" si="364"/>
        <v>0</v>
      </c>
      <c r="EC96" s="339">
        <f t="shared" si="365"/>
        <v>0</v>
      </c>
      <c r="ED96" s="327">
        <f t="shared" si="366"/>
        <v>0</v>
      </c>
    </row>
    <row r="97" spans="3:134" ht="15" customHeight="1">
      <c r="C97" s="77" t="s">
        <v>264</v>
      </c>
      <c r="D97" s="700"/>
      <c r="E97" s="72"/>
      <c r="F97" s="72"/>
      <c r="G97" s="72"/>
      <c r="H97" s="72"/>
      <c r="I97" s="72"/>
      <c r="J97" s="72"/>
      <c r="K97" s="72"/>
      <c r="L97" s="72"/>
      <c r="M97" s="72"/>
      <c r="N97" s="72"/>
      <c r="O97" s="616"/>
      <c r="P97" s="72"/>
      <c r="Q97" s="146"/>
      <c r="R97" s="70">
        <f t="shared" si="360"/>
        <v>1</v>
      </c>
      <c r="S97" s="609">
        <f t="shared" si="367"/>
        <v>0</v>
      </c>
      <c r="T97" s="610"/>
      <c r="U97" s="609">
        <f t="shared" si="368"/>
        <v>0</v>
      </c>
      <c r="V97" s="610"/>
      <c r="W97" s="609">
        <f t="shared" si="369"/>
        <v>0</v>
      </c>
      <c r="X97" s="610"/>
      <c r="Y97" s="609">
        <f t="shared" si="370"/>
        <v>0</v>
      </c>
      <c r="Z97" s="610"/>
      <c r="AA97" s="609">
        <f t="shared" si="371"/>
        <v>0</v>
      </c>
      <c r="AB97" s="610"/>
      <c r="AC97" s="127">
        <f t="shared" si="372"/>
        <v>0</v>
      </c>
      <c r="AD97" s="804"/>
      <c r="AE97" s="805"/>
      <c r="AF97" s="804"/>
      <c r="AG97" s="805"/>
      <c r="AH97" s="804"/>
      <c r="AI97" s="805"/>
      <c r="AJ97" s="804"/>
      <c r="AK97" s="805"/>
      <c r="AL97" s="804"/>
      <c r="AM97" s="805"/>
      <c r="AN97" s="362"/>
      <c r="AO97" s="812"/>
      <c r="AP97" s="813"/>
      <c r="AQ97" s="812"/>
      <c r="AR97" s="813"/>
      <c r="AS97" s="812"/>
      <c r="AT97" s="813"/>
      <c r="AU97" s="812"/>
      <c r="AV97" s="813"/>
      <c r="AW97" s="812"/>
      <c r="AX97" s="813"/>
      <c r="AY97" s="363"/>
      <c r="AZ97" s="820"/>
      <c r="BA97" s="821"/>
      <c r="BB97" s="820"/>
      <c r="BC97" s="821"/>
      <c r="BD97" s="820"/>
      <c r="BE97" s="821"/>
      <c r="BF97" s="820"/>
      <c r="BG97" s="821"/>
      <c r="BH97" s="820"/>
      <c r="BI97" s="821"/>
      <c r="BJ97" s="364"/>
      <c r="BK97" s="849"/>
      <c r="BL97" s="850"/>
      <c r="BM97" s="849"/>
      <c r="BN97" s="850"/>
      <c r="BO97" s="849"/>
      <c r="BP97" s="850"/>
      <c r="BQ97" s="849"/>
      <c r="BR97" s="850"/>
      <c r="BS97" s="849"/>
      <c r="BT97" s="850"/>
      <c r="BU97" s="365"/>
      <c r="BV97" s="973"/>
      <c r="BW97" s="974"/>
      <c r="BX97" s="973"/>
      <c r="BY97" s="974"/>
      <c r="BZ97" s="973"/>
      <c r="CA97" s="974"/>
      <c r="CB97" s="973"/>
      <c r="CC97" s="974"/>
      <c r="CD97" s="973"/>
      <c r="CE97" s="974"/>
      <c r="CF97" s="366"/>
      <c r="CG97" s="969"/>
      <c r="CH97" s="970"/>
      <c r="CI97" s="969"/>
      <c r="CJ97" s="970"/>
      <c r="CK97" s="969"/>
      <c r="CL97" s="970"/>
      <c r="CM97" s="969"/>
      <c r="CN97" s="970"/>
      <c r="CO97" s="969"/>
      <c r="CP97" s="970"/>
      <c r="CQ97" s="367"/>
      <c r="CR97" s="967"/>
      <c r="CS97" s="968"/>
      <c r="CT97" s="967"/>
      <c r="CU97" s="968"/>
      <c r="CV97" s="967"/>
      <c r="CW97" s="968"/>
      <c r="CX97" s="967"/>
      <c r="CY97" s="968"/>
      <c r="CZ97" s="967"/>
      <c r="DA97" s="968"/>
      <c r="DB97" s="368"/>
      <c r="DC97" s="971"/>
      <c r="DD97" s="972"/>
      <c r="DE97" s="971"/>
      <c r="DF97" s="972"/>
      <c r="DG97" s="971"/>
      <c r="DH97" s="972"/>
      <c r="DI97" s="971"/>
      <c r="DJ97" s="972"/>
      <c r="DK97" s="971"/>
      <c r="DL97" s="972"/>
      <c r="DM97" s="369"/>
      <c r="DN97" s="977"/>
      <c r="DO97" s="978"/>
      <c r="DP97" s="977"/>
      <c r="DQ97" s="978"/>
      <c r="DR97" s="977"/>
      <c r="DS97" s="978"/>
      <c r="DT97" s="977"/>
      <c r="DU97" s="978"/>
      <c r="DV97" s="977"/>
      <c r="DW97" s="978"/>
      <c r="DX97" s="370"/>
      <c r="DY97" s="339">
        <f t="shared" si="361"/>
        <v>0</v>
      </c>
      <c r="DZ97" s="339">
        <f t="shared" si="362"/>
        <v>0</v>
      </c>
      <c r="EA97" s="339">
        <f t="shared" si="363"/>
        <v>0</v>
      </c>
      <c r="EB97" s="339">
        <f t="shared" si="364"/>
        <v>0</v>
      </c>
      <c r="EC97" s="339">
        <f t="shared" si="365"/>
        <v>0</v>
      </c>
      <c r="ED97" s="327">
        <f t="shared" si="366"/>
        <v>0</v>
      </c>
    </row>
    <row r="98" spans="3:134" ht="15" customHeight="1">
      <c r="C98" s="77" t="s">
        <v>28</v>
      </c>
      <c r="D98" s="700"/>
      <c r="E98" s="72"/>
      <c r="F98" s="72"/>
      <c r="G98" s="72"/>
      <c r="H98" s="72"/>
      <c r="I98" s="72"/>
      <c r="J98" s="72"/>
      <c r="K98" s="72"/>
      <c r="L98" s="72"/>
      <c r="M98" s="72"/>
      <c r="N98" s="72"/>
      <c r="O98" s="616"/>
      <c r="P98" s="72"/>
      <c r="Q98" s="146"/>
      <c r="R98" s="70">
        <f t="shared" si="360"/>
        <v>1</v>
      </c>
      <c r="S98" s="609">
        <f t="shared" si="367"/>
        <v>0</v>
      </c>
      <c r="T98" s="610"/>
      <c r="U98" s="609">
        <f t="shared" si="368"/>
        <v>0</v>
      </c>
      <c r="V98" s="610"/>
      <c r="W98" s="609">
        <f t="shared" si="369"/>
        <v>0</v>
      </c>
      <c r="X98" s="610"/>
      <c r="Y98" s="609">
        <f t="shared" si="370"/>
        <v>0</v>
      </c>
      <c r="Z98" s="610"/>
      <c r="AA98" s="609">
        <f t="shared" si="371"/>
        <v>0</v>
      </c>
      <c r="AB98" s="610"/>
      <c r="AC98" s="127">
        <f t="shared" si="372"/>
        <v>0</v>
      </c>
      <c r="AD98" s="804"/>
      <c r="AE98" s="805"/>
      <c r="AF98" s="804"/>
      <c r="AG98" s="805"/>
      <c r="AH98" s="804"/>
      <c r="AI98" s="805"/>
      <c r="AJ98" s="804"/>
      <c r="AK98" s="805"/>
      <c r="AL98" s="804"/>
      <c r="AM98" s="805"/>
      <c r="AN98" s="362"/>
      <c r="AO98" s="812"/>
      <c r="AP98" s="813"/>
      <c r="AQ98" s="812"/>
      <c r="AR98" s="813"/>
      <c r="AS98" s="812"/>
      <c r="AT98" s="813"/>
      <c r="AU98" s="812"/>
      <c r="AV98" s="813"/>
      <c r="AW98" s="812"/>
      <c r="AX98" s="813"/>
      <c r="AY98" s="363"/>
      <c r="AZ98" s="820"/>
      <c r="BA98" s="821"/>
      <c r="BB98" s="820"/>
      <c r="BC98" s="821"/>
      <c r="BD98" s="820"/>
      <c r="BE98" s="821"/>
      <c r="BF98" s="820"/>
      <c r="BG98" s="821"/>
      <c r="BH98" s="820"/>
      <c r="BI98" s="821"/>
      <c r="BJ98" s="364"/>
      <c r="BK98" s="849"/>
      <c r="BL98" s="850"/>
      <c r="BM98" s="849"/>
      <c r="BN98" s="850"/>
      <c r="BO98" s="849"/>
      <c r="BP98" s="850"/>
      <c r="BQ98" s="849"/>
      <c r="BR98" s="850"/>
      <c r="BS98" s="849"/>
      <c r="BT98" s="850"/>
      <c r="BU98" s="365"/>
      <c r="BV98" s="973"/>
      <c r="BW98" s="974"/>
      <c r="BX98" s="973"/>
      <c r="BY98" s="974"/>
      <c r="BZ98" s="973"/>
      <c r="CA98" s="974"/>
      <c r="CB98" s="973"/>
      <c r="CC98" s="974"/>
      <c r="CD98" s="973"/>
      <c r="CE98" s="974"/>
      <c r="CF98" s="366"/>
      <c r="CG98" s="969"/>
      <c r="CH98" s="970"/>
      <c r="CI98" s="969"/>
      <c r="CJ98" s="970"/>
      <c r="CK98" s="969"/>
      <c r="CL98" s="970"/>
      <c r="CM98" s="969"/>
      <c r="CN98" s="970"/>
      <c r="CO98" s="969"/>
      <c r="CP98" s="970"/>
      <c r="CQ98" s="367"/>
      <c r="CR98" s="967"/>
      <c r="CS98" s="968"/>
      <c r="CT98" s="967"/>
      <c r="CU98" s="968"/>
      <c r="CV98" s="967"/>
      <c r="CW98" s="968"/>
      <c r="CX98" s="967"/>
      <c r="CY98" s="968"/>
      <c r="CZ98" s="967"/>
      <c r="DA98" s="968"/>
      <c r="DB98" s="368"/>
      <c r="DC98" s="971"/>
      <c r="DD98" s="972"/>
      <c r="DE98" s="971"/>
      <c r="DF98" s="972"/>
      <c r="DG98" s="971"/>
      <c r="DH98" s="972"/>
      <c r="DI98" s="971"/>
      <c r="DJ98" s="972"/>
      <c r="DK98" s="971"/>
      <c r="DL98" s="972"/>
      <c r="DM98" s="369"/>
      <c r="DN98" s="977"/>
      <c r="DO98" s="978"/>
      <c r="DP98" s="977"/>
      <c r="DQ98" s="978"/>
      <c r="DR98" s="977"/>
      <c r="DS98" s="978"/>
      <c r="DT98" s="977"/>
      <c r="DU98" s="978"/>
      <c r="DV98" s="977"/>
      <c r="DW98" s="978"/>
      <c r="DX98" s="370"/>
      <c r="DY98" s="339">
        <f t="shared" si="361"/>
        <v>0</v>
      </c>
      <c r="DZ98" s="339">
        <f t="shared" si="362"/>
        <v>0</v>
      </c>
      <c r="EA98" s="339">
        <f t="shared" si="363"/>
        <v>0</v>
      </c>
      <c r="EB98" s="339">
        <f t="shared" si="364"/>
        <v>0</v>
      </c>
      <c r="EC98" s="339">
        <f t="shared" si="365"/>
        <v>0</v>
      </c>
      <c r="ED98" s="327">
        <f t="shared" si="366"/>
        <v>0</v>
      </c>
    </row>
    <row r="99" spans="3:134" ht="15" customHeight="1">
      <c r="C99" s="77" t="s">
        <v>54</v>
      </c>
      <c r="D99" s="700"/>
      <c r="E99" s="72"/>
      <c r="F99" s="72"/>
      <c r="G99" s="72"/>
      <c r="H99" s="72"/>
      <c r="I99" s="72"/>
      <c r="J99" s="72"/>
      <c r="K99" s="72"/>
      <c r="L99" s="72"/>
      <c r="M99" s="72"/>
      <c r="N99" s="72"/>
      <c r="O99" s="616"/>
      <c r="P99" s="72"/>
      <c r="Q99" s="146"/>
      <c r="R99" s="70">
        <f t="shared" si="360"/>
        <v>1.1000000000000001</v>
      </c>
      <c r="S99" s="609">
        <f t="shared" si="367"/>
        <v>0</v>
      </c>
      <c r="T99" s="610"/>
      <c r="U99" s="609">
        <f t="shared" si="368"/>
        <v>0</v>
      </c>
      <c r="V99" s="610"/>
      <c r="W99" s="609">
        <f t="shared" si="369"/>
        <v>0</v>
      </c>
      <c r="X99" s="610"/>
      <c r="Y99" s="609">
        <f t="shared" si="370"/>
        <v>0</v>
      </c>
      <c r="Z99" s="610"/>
      <c r="AA99" s="609">
        <f t="shared" si="371"/>
        <v>0</v>
      </c>
      <c r="AB99" s="610"/>
      <c r="AC99" s="127">
        <f t="shared" si="372"/>
        <v>0</v>
      </c>
      <c r="AD99" s="804"/>
      <c r="AE99" s="805"/>
      <c r="AF99" s="804"/>
      <c r="AG99" s="805"/>
      <c r="AH99" s="804"/>
      <c r="AI99" s="805"/>
      <c r="AJ99" s="804"/>
      <c r="AK99" s="805"/>
      <c r="AL99" s="804"/>
      <c r="AM99" s="805"/>
      <c r="AN99" s="362"/>
      <c r="AO99" s="812"/>
      <c r="AP99" s="813"/>
      <c r="AQ99" s="812"/>
      <c r="AR99" s="813"/>
      <c r="AS99" s="812"/>
      <c r="AT99" s="813"/>
      <c r="AU99" s="812"/>
      <c r="AV99" s="813"/>
      <c r="AW99" s="812"/>
      <c r="AX99" s="813"/>
      <c r="AY99" s="363"/>
      <c r="AZ99" s="820"/>
      <c r="BA99" s="821"/>
      <c r="BB99" s="820"/>
      <c r="BC99" s="821"/>
      <c r="BD99" s="820"/>
      <c r="BE99" s="821"/>
      <c r="BF99" s="820"/>
      <c r="BG99" s="821"/>
      <c r="BH99" s="820"/>
      <c r="BI99" s="821"/>
      <c r="BJ99" s="364"/>
      <c r="BK99" s="849"/>
      <c r="BL99" s="850"/>
      <c r="BM99" s="849"/>
      <c r="BN99" s="850"/>
      <c r="BO99" s="849"/>
      <c r="BP99" s="850"/>
      <c r="BQ99" s="849"/>
      <c r="BR99" s="850"/>
      <c r="BS99" s="849"/>
      <c r="BT99" s="850"/>
      <c r="BU99" s="365"/>
      <c r="BV99" s="973"/>
      <c r="BW99" s="974"/>
      <c r="BX99" s="973"/>
      <c r="BY99" s="974"/>
      <c r="BZ99" s="973"/>
      <c r="CA99" s="974"/>
      <c r="CB99" s="973"/>
      <c r="CC99" s="974"/>
      <c r="CD99" s="973"/>
      <c r="CE99" s="974"/>
      <c r="CF99" s="366"/>
      <c r="CG99" s="969"/>
      <c r="CH99" s="970"/>
      <c r="CI99" s="969"/>
      <c r="CJ99" s="970"/>
      <c r="CK99" s="969"/>
      <c r="CL99" s="970"/>
      <c r="CM99" s="969"/>
      <c r="CN99" s="970"/>
      <c r="CO99" s="969"/>
      <c r="CP99" s="970"/>
      <c r="CQ99" s="367"/>
      <c r="CR99" s="967"/>
      <c r="CS99" s="968"/>
      <c r="CT99" s="967"/>
      <c r="CU99" s="968"/>
      <c r="CV99" s="967"/>
      <c r="CW99" s="968"/>
      <c r="CX99" s="967"/>
      <c r="CY99" s="968"/>
      <c r="CZ99" s="967"/>
      <c r="DA99" s="968"/>
      <c r="DB99" s="368"/>
      <c r="DC99" s="971"/>
      <c r="DD99" s="972"/>
      <c r="DE99" s="971"/>
      <c r="DF99" s="972"/>
      <c r="DG99" s="971"/>
      <c r="DH99" s="972"/>
      <c r="DI99" s="971"/>
      <c r="DJ99" s="972"/>
      <c r="DK99" s="971"/>
      <c r="DL99" s="972"/>
      <c r="DM99" s="369"/>
      <c r="DN99" s="977"/>
      <c r="DO99" s="978"/>
      <c r="DP99" s="977"/>
      <c r="DQ99" s="978"/>
      <c r="DR99" s="977"/>
      <c r="DS99" s="978"/>
      <c r="DT99" s="977"/>
      <c r="DU99" s="978"/>
      <c r="DV99" s="977"/>
      <c r="DW99" s="978"/>
      <c r="DX99" s="370"/>
      <c r="DY99" s="339">
        <f t="shared" si="361"/>
        <v>0</v>
      </c>
      <c r="DZ99" s="339">
        <f t="shared" si="362"/>
        <v>0</v>
      </c>
      <c r="EA99" s="339">
        <f t="shared" si="363"/>
        <v>0</v>
      </c>
      <c r="EB99" s="339">
        <f t="shared" si="364"/>
        <v>0</v>
      </c>
      <c r="EC99" s="339">
        <f t="shared" si="365"/>
        <v>0</v>
      </c>
      <c r="ED99" s="327">
        <f t="shared" si="366"/>
        <v>0</v>
      </c>
    </row>
    <row r="100" spans="3:134" ht="15" customHeight="1">
      <c r="C100" s="77" t="s">
        <v>353</v>
      </c>
      <c r="D100" s="700" t="s">
        <v>378</v>
      </c>
      <c r="E100" s="72"/>
      <c r="F100" s="72"/>
      <c r="G100" s="72"/>
      <c r="H100" s="72"/>
      <c r="I100" s="72"/>
      <c r="J100" s="72"/>
      <c r="K100" s="72"/>
      <c r="L100" s="72"/>
      <c r="M100" s="72"/>
      <c r="N100" s="72"/>
      <c r="O100" s="616"/>
      <c r="P100" s="72"/>
      <c r="Q100" s="146"/>
      <c r="R100" s="70">
        <f t="shared" si="360"/>
        <v>1.1000000000000001</v>
      </c>
      <c r="S100" s="609">
        <f t="shared" si="367"/>
        <v>0</v>
      </c>
      <c r="T100" s="610"/>
      <c r="U100" s="609">
        <f t="shared" si="368"/>
        <v>0</v>
      </c>
      <c r="V100" s="610"/>
      <c r="W100" s="609">
        <f t="shared" si="369"/>
        <v>0</v>
      </c>
      <c r="X100" s="610"/>
      <c r="Y100" s="609">
        <f t="shared" si="370"/>
        <v>0</v>
      </c>
      <c r="Z100" s="610"/>
      <c r="AA100" s="609">
        <f t="shared" si="371"/>
        <v>0</v>
      </c>
      <c r="AB100" s="610"/>
      <c r="AC100" s="127">
        <f t="shared" si="372"/>
        <v>0</v>
      </c>
      <c r="AD100" s="804"/>
      <c r="AE100" s="805"/>
      <c r="AF100" s="804"/>
      <c r="AG100" s="805"/>
      <c r="AH100" s="804"/>
      <c r="AI100" s="805"/>
      <c r="AJ100" s="804"/>
      <c r="AK100" s="805"/>
      <c r="AL100" s="804"/>
      <c r="AM100" s="805"/>
      <c r="AN100" s="362"/>
      <c r="AO100" s="812"/>
      <c r="AP100" s="813"/>
      <c r="AQ100" s="812"/>
      <c r="AR100" s="813"/>
      <c r="AS100" s="812"/>
      <c r="AT100" s="813"/>
      <c r="AU100" s="812"/>
      <c r="AV100" s="813"/>
      <c r="AW100" s="812"/>
      <c r="AX100" s="813"/>
      <c r="AY100" s="363"/>
      <c r="AZ100" s="820"/>
      <c r="BA100" s="821"/>
      <c r="BB100" s="820"/>
      <c r="BC100" s="821"/>
      <c r="BD100" s="820"/>
      <c r="BE100" s="821"/>
      <c r="BF100" s="820"/>
      <c r="BG100" s="821"/>
      <c r="BH100" s="820"/>
      <c r="BI100" s="821"/>
      <c r="BJ100" s="364"/>
      <c r="BK100" s="849"/>
      <c r="BL100" s="850"/>
      <c r="BM100" s="849"/>
      <c r="BN100" s="850"/>
      <c r="BO100" s="849"/>
      <c r="BP100" s="850"/>
      <c r="BQ100" s="849"/>
      <c r="BR100" s="850"/>
      <c r="BS100" s="849"/>
      <c r="BT100" s="850"/>
      <c r="BU100" s="365"/>
      <c r="BV100" s="973"/>
      <c r="BW100" s="974"/>
      <c r="BX100" s="973"/>
      <c r="BY100" s="974"/>
      <c r="BZ100" s="973"/>
      <c r="CA100" s="974"/>
      <c r="CB100" s="973"/>
      <c r="CC100" s="974"/>
      <c r="CD100" s="973"/>
      <c r="CE100" s="974"/>
      <c r="CF100" s="366"/>
      <c r="CG100" s="969"/>
      <c r="CH100" s="970"/>
      <c r="CI100" s="969"/>
      <c r="CJ100" s="970"/>
      <c r="CK100" s="969"/>
      <c r="CL100" s="970"/>
      <c r="CM100" s="969"/>
      <c r="CN100" s="970"/>
      <c r="CO100" s="969"/>
      <c r="CP100" s="970"/>
      <c r="CQ100" s="367"/>
      <c r="CR100" s="967"/>
      <c r="CS100" s="968"/>
      <c r="CT100" s="967"/>
      <c r="CU100" s="968"/>
      <c r="CV100" s="967"/>
      <c r="CW100" s="968"/>
      <c r="CX100" s="967"/>
      <c r="CY100" s="968"/>
      <c r="CZ100" s="967"/>
      <c r="DA100" s="968"/>
      <c r="DB100" s="368"/>
      <c r="DC100" s="971"/>
      <c r="DD100" s="972"/>
      <c r="DE100" s="971"/>
      <c r="DF100" s="972"/>
      <c r="DG100" s="971"/>
      <c r="DH100" s="972"/>
      <c r="DI100" s="971"/>
      <c r="DJ100" s="972"/>
      <c r="DK100" s="971"/>
      <c r="DL100" s="972"/>
      <c r="DM100" s="369"/>
      <c r="DN100" s="977"/>
      <c r="DO100" s="978"/>
      <c r="DP100" s="977"/>
      <c r="DQ100" s="978"/>
      <c r="DR100" s="977"/>
      <c r="DS100" s="978"/>
      <c r="DT100" s="977"/>
      <c r="DU100" s="978"/>
      <c r="DV100" s="977"/>
      <c r="DW100" s="978"/>
      <c r="DX100" s="370"/>
      <c r="DY100" s="339">
        <f t="shared" si="361"/>
        <v>0</v>
      </c>
      <c r="DZ100" s="339">
        <f t="shared" si="362"/>
        <v>0</v>
      </c>
      <c r="EA100" s="339">
        <f t="shared" si="363"/>
        <v>0</v>
      </c>
      <c r="EB100" s="339">
        <f t="shared" si="364"/>
        <v>0</v>
      </c>
      <c r="EC100" s="339">
        <f t="shared" si="365"/>
        <v>0</v>
      </c>
      <c r="ED100" s="327">
        <f t="shared" si="366"/>
        <v>0</v>
      </c>
    </row>
    <row r="101" spans="3:134" ht="15" customHeight="1">
      <c r="C101" s="77" t="s">
        <v>264</v>
      </c>
      <c r="D101" s="700"/>
      <c r="E101" s="72"/>
      <c r="F101" s="72"/>
      <c r="G101" s="72"/>
      <c r="H101" s="72"/>
      <c r="I101" s="72"/>
      <c r="J101" s="72"/>
      <c r="K101" s="72"/>
      <c r="L101" s="72"/>
      <c r="M101" s="72"/>
      <c r="N101" s="72"/>
      <c r="O101" s="616"/>
      <c r="P101" s="72"/>
      <c r="Q101" s="146"/>
      <c r="R101" s="70">
        <f t="shared" si="360"/>
        <v>1</v>
      </c>
      <c r="S101" s="609">
        <f t="shared" si="367"/>
        <v>0</v>
      </c>
      <c r="T101" s="610"/>
      <c r="U101" s="609">
        <f t="shared" si="368"/>
        <v>0</v>
      </c>
      <c r="V101" s="610"/>
      <c r="W101" s="609">
        <f t="shared" si="369"/>
        <v>0</v>
      </c>
      <c r="X101" s="610"/>
      <c r="Y101" s="609">
        <f t="shared" si="370"/>
        <v>0</v>
      </c>
      <c r="Z101" s="610"/>
      <c r="AA101" s="609">
        <f t="shared" si="371"/>
        <v>0</v>
      </c>
      <c r="AB101" s="610"/>
      <c r="AC101" s="127">
        <f t="shared" si="372"/>
        <v>0</v>
      </c>
      <c r="AD101" s="804"/>
      <c r="AE101" s="805"/>
      <c r="AF101" s="804"/>
      <c r="AG101" s="805"/>
      <c r="AH101" s="804"/>
      <c r="AI101" s="805"/>
      <c r="AJ101" s="804"/>
      <c r="AK101" s="805"/>
      <c r="AL101" s="804"/>
      <c r="AM101" s="805"/>
      <c r="AN101" s="362"/>
      <c r="AO101" s="812"/>
      <c r="AP101" s="813"/>
      <c r="AQ101" s="812"/>
      <c r="AR101" s="813"/>
      <c r="AS101" s="812"/>
      <c r="AT101" s="813"/>
      <c r="AU101" s="812"/>
      <c r="AV101" s="813"/>
      <c r="AW101" s="812"/>
      <c r="AX101" s="813"/>
      <c r="AY101" s="363"/>
      <c r="AZ101" s="820"/>
      <c r="BA101" s="821"/>
      <c r="BB101" s="820"/>
      <c r="BC101" s="821"/>
      <c r="BD101" s="820"/>
      <c r="BE101" s="821"/>
      <c r="BF101" s="820"/>
      <c r="BG101" s="821"/>
      <c r="BH101" s="820"/>
      <c r="BI101" s="821"/>
      <c r="BJ101" s="364"/>
      <c r="BK101" s="849"/>
      <c r="BL101" s="850"/>
      <c r="BM101" s="849"/>
      <c r="BN101" s="850"/>
      <c r="BO101" s="849"/>
      <c r="BP101" s="850"/>
      <c r="BQ101" s="849"/>
      <c r="BR101" s="850"/>
      <c r="BS101" s="849"/>
      <c r="BT101" s="850"/>
      <c r="BU101" s="365"/>
      <c r="BV101" s="973"/>
      <c r="BW101" s="974"/>
      <c r="BX101" s="973"/>
      <c r="BY101" s="974"/>
      <c r="BZ101" s="973"/>
      <c r="CA101" s="974"/>
      <c r="CB101" s="973"/>
      <c r="CC101" s="974"/>
      <c r="CD101" s="973"/>
      <c r="CE101" s="974"/>
      <c r="CF101" s="366"/>
      <c r="CG101" s="969"/>
      <c r="CH101" s="970"/>
      <c r="CI101" s="969"/>
      <c r="CJ101" s="970"/>
      <c r="CK101" s="969"/>
      <c r="CL101" s="970"/>
      <c r="CM101" s="969"/>
      <c r="CN101" s="970"/>
      <c r="CO101" s="969"/>
      <c r="CP101" s="970"/>
      <c r="CQ101" s="367"/>
      <c r="CR101" s="967"/>
      <c r="CS101" s="968"/>
      <c r="CT101" s="967"/>
      <c r="CU101" s="968"/>
      <c r="CV101" s="967"/>
      <c r="CW101" s="968"/>
      <c r="CX101" s="967"/>
      <c r="CY101" s="968"/>
      <c r="CZ101" s="967"/>
      <c r="DA101" s="968"/>
      <c r="DB101" s="368"/>
      <c r="DC101" s="971"/>
      <c r="DD101" s="972"/>
      <c r="DE101" s="971"/>
      <c r="DF101" s="972"/>
      <c r="DG101" s="971"/>
      <c r="DH101" s="972"/>
      <c r="DI101" s="971"/>
      <c r="DJ101" s="972"/>
      <c r="DK101" s="971"/>
      <c r="DL101" s="972"/>
      <c r="DM101" s="369"/>
      <c r="DN101" s="977"/>
      <c r="DO101" s="978"/>
      <c r="DP101" s="977"/>
      <c r="DQ101" s="978"/>
      <c r="DR101" s="977"/>
      <c r="DS101" s="978"/>
      <c r="DT101" s="977"/>
      <c r="DU101" s="978"/>
      <c r="DV101" s="977"/>
      <c r="DW101" s="978"/>
      <c r="DX101" s="370"/>
      <c r="DY101" s="339">
        <f t="shared" si="361"/>
        <v>0</v>
      </c>
      <c r="DZ101" s="339">
        <f t="shared" si="362"/>
        <v>0</v>
      </c>
      <c r="EA101" s="339">
        <f t="shared" si="363"/>
        <v>0</v>
      </c>
      <c r="EB101" s="339">
        <f t="shared" si="364"/>
        <v>0</v>
      </c>
      <c r="EC101" s="339">
        <f t="shared" si="365"/>
        <v>0</v>
      </c>
      <c r="ED101" s="327">
        <f t="shared" si="366"/>
        <v>0</v>
      </c>
    </row>
    <row r="102" spans="3:134" ht="15" customHeight="1">
      <c r="C102" s="77" t="s">
        <v>28</v>
      </c>
      <c r="D102" s="700"/>
      <c r="E102" s="72"/>
      <c r="F102" s="72"/>
      <c r="G102" s="72"/>
      <c r="H102" s="72"/>
      <c r="I102" s="72"/>
      <c r="J102" s="72"/>
      <c r="K102" s="72"/>
      <c r="L102" s="72"/>
      <c r="M102" s="72"/>
      <c r="N102" s="72"/>
      <c r="O102" s="616"/>
      <c r="P102" s="72"/>
      <c r="Q102" s="146"/>
      <c r="R102" s="70">
        <f t="shared" si="360"/>
        <v>1</v>
      </c>
      <c r="S102" s="609">
        <f t="shared" si="367"/>
        <v>0</v>
      </c>
      <c r="T102" s="610"/>
      <c r="U102" s="609">
        <f t="shared" si="368"/>
        <v>0</v>
      </c>
      <c r="V102" s="610"/>
      <c r="W102" s="609">
        <f t="shared" si="369"/>
        <v>0</v>
      </c>
      <c r="X102" s="610"/>
      <c r="Y102" s="609">
        <f t="shared" si="370"/>
        <v>0</v>
      </c>
      <c r="Z102" s="610"/>
      <c r="AA102" s="609">
        <f t="shared" si="371"/>
        <v>0</v>
      </c>
      <c r="AB102" s="610"/>
      <c r="AC102" s="127">
        <f t="shared" si="372"/>
        <v>0</v>
      </c>
      <c r="AD102" s="804"/>
      <c r="AE102" s="805"/>
      <c r="AF102" s="804"/>
      <c r="AG102" s="805"/>
      <c r="AH102" s="804"/>
      <c r="AI102" s="805"/>
      <c r="AJ102" s="804"/>
      <c r="AK102" s="805"/>
      <c r="AL102" s="804"/>
      <c r="AM102" s="805"/>
      <c r="AN102" s="362"/>
      <c r="AO102" s="812"/>
      <c r="AP102" s="813"/>
      <c r="AQ102" s="812"/>
      <c r="AR102" s="813"/>
      <c r="AS102" s="812"/>
      <c r="AT102" s="813"/>
      <c r="AU102" s="812"/>
      <c r="AV102" s="813"/>
      <c r="AW102" s="812"/>
      <c r="AX102" s="813"/>
      <c r="AY102" s="363"/>
      <c r="AZ102" s="820"/>
      <c r="BA102" s="821"/>
      <c r="BB102" s="820"/>
      <c r="BC102" s="821"/>
      <c r="BD102" s="820"/>
      <c r="BE102" s="821"/>
      <c r="BF102" s="820"/>
      <c r="BG102" s="821"/>
      <c r="BH102" s="820"/>
      <c r="BI102" s="821"/>
      <c r="BJ102" s="364"/>
      <c r="BK102" s="849"/>
      <c r="BL102" s="850"/>
      <c r="BM102" s="849"/>
      <c r="BN102" s="850"/>
      <c r="BO102" s="849"/>
      <c r="BP102" s="850"/>
      <c r="BQ102" s="849"/>
      <c r="BR102" s="850"/>
      <c r="BS102" s="849"/>
      <c r="BT102" s="850"/>
      <c r="BU102" s="365"/>
      <c r="BV102" s="973"/>
      <c r="BW102" s="974"/>
      <c r="BX102" s="973"/>
      <c r="BY102" s="974"/>
      <c r="BZ102" s="973"/>
      <c r="CA102" s="974"/>
      <c r="CB102" s="973"/>
      <c r="CC102" s="974"/>
      <c r="CD102" s="973"/>
      <c r="CE102" s="974"/>
      <c r="CF102" s="366"/>
      <c r="CG102" s="969"/>
      <c r="CH102" s="970"/>
      <c r="CI102" s="969"/>
      <c r="CJ102" s="970"/>
      <c r="CK102" s="969"/>
      <c r="CL102" s="970"/>
      <c r="CM102" s="969"/>
      <c r="CN102" s="970"/>
      <c r="CO102" s="969"/>
      <c r="CP102" s="970"/>
      <c r="CQ102" s="367"/>
      <c r="CR102" s="967"/>
      <c r="CS102" s="968"/>
      <c r="CT102" s="967"/>
      <c r="CU102" s="968"/>
      <c r="CV102" s="967"/>
      <c r="CW102" s="968"/>
      <c r="CX102" s="967"/>
      <c r="CY102" s="968"/>
      <c r="CZ102" s="967"/>
      <c r="DA102" s="968"/>
      <c r="DB102" s="368"/>
      <c r="DC102" s="971"/>
      <c r="DD102" s="972"/>
      <c r="DE102" s="971"/>
      <c r="DF102" s="972"/>
      <c r="DG102" s="971"/>
      <c r="DH102" s="972"/>
      <c r="DI102" s="971"/>
      <c r="DJ102" s="972"/>
      <c r="DK102" s="971"/>
      <c r="DL102" s="972"/>
      <c r="DM102" s="369"/>
      <c r="DN102" s="977"/>
      <c r="DO102" s="978"/>
      <c r="DP102" s="977"/>
      <c r="DQ102" s="978"/>
      <c r="DR102" s="977"/>
      <c r="DS102" s="978"/>
      <c r="DT102" s="977"/>
      <c r="DU102" s="978"/>
      <c r="DV102" s="977"/>
      <c r="DW102" s="978"/>
      <c r="DX102" s="370"/>
      <c r="DY102" s="339">
        <f t="shared" si="361"/>
        <v>0</v>
      </c>
      <c r="DZ102" s="339">
        <f t="shared" si="362"/>
        <v>0</v>
      </c>
      <c r="EA102" s="339">
        <f t="shared" si="363"/>
        <v>0</v>
      </c>
      <c r="EB102" s="339">
        <f t="shared" si="364"/>
        <v>0</v>
      </c>
      <c r="EC102" s="339">
        <f t="shared" si="365"/>
        <v>0</v>
      </c>
      <c r="ED102" s="327">
        <f t="shared" si="366"/>
        <v>0</v>
      </c>
    </row>
    <row r="103" spans="3:134" ht="15" customHeight="1">
      <c r="C103" s="77" t="s">
        <v>54</v>
      </c>
      <c r="D103" s="700"/>
      <c r="E103" s="72"/>
      <c r="F103" s="72"/>
      <c r="G103" s="72"/>
      <c r="H103" s="72"/>
      <c r="I103" s="72"/>
      <c r="J103" s="72"/>
      <c r="K103" s="72"/>
      <c r="L103" s="72"/>
      <c r="M103" s="72"/>
      <c r="N103" s="72"/>
      <c r="O103" s="616"/>
      <c r="P103" s="72"/>
      <c r="Q103" s="146"/>
      <c r="R103" s="70">
        <f t="shared" si="360"/>
        <v>1.1000000000000001</v>
      </c>
      <c r="S103" s="609">
        <f t="shared" si="367"/>
        <v>0</v>
      </c>
      <c r="T103" s="610"/>
      <c r="U103" s="609">
        <f t="shared" si="368"/>
        <v>0</v>
      </c>
      <c r="V103" s="610"/>
      <c r="W103" s="609">
        <f t="shared" si="369"/>
        <v>0</v>
      </c>
      <c r="X103" s="610"/>
      <c r="Y103" s="609">
        <f t="shared" si="370"/>
        <v>0</v>
      </c>
      <c r="Z103" s="610"/>
      <c r="AA103" s="609">
        <f t="shared" si="371"/>
        <v>0</v>
      </c>
      <c r="AB103" s="610"/>
      <c r="AC103" s="127">
        <f t="shared" si="372"/>
        <v>0</v>
      </c>
      <c r="AD103" s="804"/>
      <c r="AE103" s="805"/>
      <c r="AF103" s="804"/>
      <c r="AG103" s="805"/>
      <c r="AH103" s="804"/>
      <c r="AI103" s="805"/>
      <c r="AJ103" s="804"/>
      <c r="AK103" s="805"/>
      <c r="AL103" s="804"/>
      <c r="AM103" s="805"/>
      <c r="AN103" s="362"/>
      <c r="AO103" s="812"/>
      <c r="AP103" s="813"/>
      <c r="AQ103" s="812"/>
      <c r="AR103" s="813"/>
      <c r="AS103" s="812"/>
      <c r="AT103" s="813"/>
      <c r="AU103" s="812"/>
      <c r="AV103" s="813"/>
      <c r="AW103" s="812"/>
      <c r="AX103" s="813"/>
      <c r="AY103" s="363"/>
      <c r="AZ103" s="820"/>
      <c r="BA103" s="821"/>
      <c r="BB103" s="820"/>
      <c r="BC103" s="821"/>
      <c r="BD103" s="820"/>
      <c r="BE103" s="821"/>
      <c r="BF103" s="820"/>
      <c r="BG103" s="821"/>
      <c r="BH103" s="820"/>
      <c r="BI103" s="821"/>
      <c r="BJ103" s="364"/>
      <c r="BK103" s="849"/>
      <c r="BL103" s="850"/>
      <c r="BM103" s="849"/>
      <c r="BN103" s="850"/>
      <c r="BO103" s="849"/>
      <c r="BP103" s="850"/>
      <c r="BQ103" s="849"/>
      <c r="BR103" s="850"/>
      <c r="BS103" s="849"/>
      <c r="BT103" s="850"/>
      <c r="BU103" s="365"/>
      <c r="BV103" s="973"/>
      <c r="BW103" s="974"/>
      <c r="BX103" s="973"/>
      <c r="BY103" s="974"/>
      <c r="BZ103" s="973"/>
      <c r="CA103" s="974"/>
      <c r="CB103" s="973"/>
      <c r="CC103" s="974"/>
      <c r="CD103" s="973"/>
      <c r="CE103" s="974"/>
      <c r="CF103" s="366"/>
      <c r="CG103" s="969"/>
      <c r="CH103" s="970"/>
      <c r="CI103" s="969"/>
      <c r="CJ103" s="970"/>
      <c r="CK103" s="969"/>
      <c r="CL103" s="970"/>
      <c r="CM103" s="969"/>
      <c r="CN103" s="970"/>
      <c r="CO103" s="969"/>
      <c r="CP103" s="970"/>
      <c r="CQ103" s="367"/>
      <c r="CR103" s="967"/>
      <c r="CS103" s="968"/>
      <c r="CT103" s="967"/>
      <c r="CU103" s="968"/>
      <c r="CV103" s="967"/>
      <c r="CW103" s="968"/>
      <c r="CX103" s="967"/>
      <c r="CY103" s="968"/>
      <c r="CZ103" s="967"/>
      <c r="DA103" s="968"/>
      <c r="DB103" s="368"/>
      <c r="DC103" s="971"/>
      <c r="DD103" s="972"/>
      <c r="DE103" s="971"/>
      <c r="DF103" s="972"/>
      <c r="DG103" s="971"/>
      <c r="DH103" s="972"/>
      <c r="DI103" s="971"/>
      <c r="DJ103" s="972"/>
      <c r="DK103" s="971"/>
      <c r="DL103" s="972"/>
      <c r="DM103" s="369"/>
      <c r="DN103" s="977"/>
      <c r="DO103" s="978"/>
      <c r="DP103" s="977"/>
      <c r="DQ103" s="978"/>
      <c r="DR103" s="977"/>
      <c r="DS103" s="978"/>
      <c r="DT103" s="977"/>
      <c r="DU103" s="978"/>
      <c r="DV103" s="977"/>
      <c r="DW103" s="978"/>
      <c r="DX103" s="370"/>
      <c r="DY103" s="339">
        <f t="shared" si="361"/>
        <v>0</v>
      </c>
      <c r="DZ103" s="339">
        <f t="shared" si="362"/>
        <v>0</v>
      </c>
      <c r="EA103" s="339">
        <f t="shared" si="363"/>
        <v>0</v>
      </c>
      <c r="EB103" s="339">
        <f t="shared" si="364"/>
        <v>0</v>
      </c>
      <c r="EC103" s="339">
        <f t="shared" si="365"/>
        <v>0</v>
      </c>
      <c r="ED103" s="327">
        <f t="shared" si="366"/>
        <v>0</v>
      </c>
    </row>
    <row r="104" spans="3:134" ht="15" customHeight="1">
      <c r="C104" s="77" t="s">
        <v>353</v>
      </c>
      <c r="D104" s="700" t="s">
        <v>378</v>
      </c>
      <c r="E104" s="72"/>
      <c r="F104" s="72"/>
      <c r="G104" s="72"/>
      <c r="H104" s="72"/>
      <c r="I104" s="72"/>
      <c r="J104" s="72"/>
      <c r="K104" s="72"/>
      <c r="L104" s="72"/>
      <c r="M104" s="72"/>
      <c r="N104" s="72"/>
      <c r="O104" s="616"/>
      <c r="P104" s="72"/>
      <c r="Q104" s="146"/>
      <c r="R104" s="70">
        <f t="shared" si="360"/>
        <v>1.1000000000000001</v>
      </c>
      <c r="S104" s="609">
        <f t="shared" si="367"/>
        <v>0</v>
      </c>
      <c r="T104" s="610"/>
      <c r="U104" s="609">
        <f t="shared" si="368"/>
        <v>0</v>
      </c>
      <c r="V104" s="610"/>
      <c r="W104" s="609">
        <f t="shared" si="369"/>
        <v>0</v>
      </c>
      <c r="X104" s="610"/>
      <c r="Y104" s="609">
        <f t="shared" si="370"/>
        <v>0</v>
      </c>
      <c r="Z104" s="610"/>
      <c r="AA104" s="609">
        <f t="shared" si="371"/>
        <v>0</v>
      </c>
      <c r="AB104" s="610"/>
      <c r="AC104" s="127">
        <f t="shared" si="372"/>
        <v>0</v>
      </c>
      <c r="AD104" s="804"/>
      <c r="AE104" s="805"/>
      <c r="AF104" s="804"/>
      <c r="AG104" s="805"/>
      <c r="AH104" s="804"/>
      <c r="AI104" s="805"/>
      <c r="AJ104" s="804"/>
      <c r="AK104" s="805"/>
      <c r="AL104" s="804"/>
      <c r="AM104" s="805"/>
      <c r="AN104" s="362"/>
      <c r="AO104" s="812"/>
      <c r="AP104" s="813"/>
      <c r="AQ104" s="812"/>
      <c r="AR104" s="813"/>
      <c r="AS104" s="812"/>
      <c r="AT104" s="813"/>
      <c r="AU104" s="812"/>
      <c r="AV104" s="813"/>
      <c r="AW104" s="812"/>
      <c r="AX104" s="813"/>
      <c r="AY104" s="363"/>
      <c r="AZ104" s="820"/>
      <c r="BA104" s="821"/>
      <c r="BB104" s="820"/>
      <c r="BC104" s="821"/>
      <c r="BD104" s="820"/>
      <c r="BE104" s="821"/>
      <c r="BF104" s="820"/>
      <c r="BG104" s="821"/>
      <c r="BH104" s="820"/>
      <c r="BI104" s="821"/>
      <c r="BJ104" s="364"/>
      <c r="BK104" s="849"/>
      <c r="BL104" s="850"/>
      <c r="BM104" s="849"/>
      <c r="BN104" s="850"/>
      <c r="BO104" s="849"/>
      <c r="BP104" s="850"/>
      <c r="BQ104" s="849"/>
      <c r="BR104" s="850"/>
      <c r="BS104" s="849"/>
      <c r="BT104" s="850"/>
      <c r="BU104" s="365"/>
      <c r="BV104" s="973"/>
      <c r="BW104" s="974"/>
      <c r="BX104" s="973"/>
      <c r="BY104" s="974"/>
      <c r="BZ104" s="973"/>
      <c r="CA104" s="974"/>
      <c r="CB104" s="973"/>
      <c r="CC104" s="974"/>
      <c r="CD104" s="973"/>
      <c r="CE104" s="974"/>
      <c r="CF104" s="366"/>
      <c r="CG104" s="969"/>
      <c r="CH104" s="970"/>
      <c r="CI104" s="969"/>
      <c r="CJ104" s="970"/>
      <c r="CK104" s="969"/>
      <c r="CL104" s="970"/>
      <c r="CM104" s="969"/>
      <c r="CN104" s="970"/>
      <c r="CO104" s="969"/>
      <c r="CP104" s="970"/>
      <c r="CQ104" s="367"/>
      <c r="CR104" s="967"/>
      <c r="CS104" s="968"/>
      <c r="CT104" s="967"/>
      <c r="CU104" s="968"/>
      <c r="CV104" s="967"/>
      <c r="CW104" s="968"/>
      <c r="CX104" s="967"/>
      <c r="CY104" s="968"/>
      <c r="CZ104" s="967"/>
      <c r="DA104" s="968"/>
      <c r="DB104" s="368"/>
      <c r="DC104" s="971"/>
      <c r="DD104" s="972"/>
      <c r="DE104" s="971"/>
      <c r="DF104" s="972"/>
      <c r="DG104" s="971"/>
      <c r="DH104" s="972"/>
      <c r="DI104" s="971"/>
      <c r="DJ104" s="972"/>
      <c r="DK104" s="971"/>
      <c r="DL104" s="972"/>
      <c r="DM104" s="369"/>
      <c r="DN104" s="977"/>
      <c r="DO104" s="978"/>
      <c r="DP104" s="977"/>
      <c r="DQ104" s="978"/>
      <c r="DR104" s="977"/>
      <c r="DS104" s="978"/>
      <c r="DT104" s="977"/>
      <c r="DU104" s="978"/>
      <c r="DV104" s="977"/>
      <c r="DW104" s="978"/>
      <c r="DX104" s="370"/>
      <c r="DY104" s="339">
        <f t="shared" si="361"/>
        <v>0</v>
      </c>
      <c r="DZ104" s="339">
        <f t="shared" si="362"/>
        <v>0</v>
      </c>
      <c r="EA104" s="339">
        <f t="shared" si="363"/>
        <v>0</v>
      </c>
      <c r="EB104" s="339">
        <f t="shared" si="364"/>
        <v>0</v>
      </c>
      <c r="EC104" s="339">
        <f t="shared" si="365"/>
        <v>0</v>
      </c>
      <c r="ED104" s="327">
        <f t="shared" si="366"/>
        <v>0</v>
      </c>
    </row>
    <row r="105" spans="3:134" ht="15" customHeight="1">
      <c r="C105" s="77" t="s">
        <v>264</v>
      </c>
      <c r="D105" s="700"/>
      <c r="E105" s="72"/>
      <c r="F105" s="72"/>
      <c r="G105" s="72"/>
      <c r="H105" s="72"/>
      <c r="I105" s="72"/>
      <c r="J105" s="72"/>
      <c r="K105" s="72"/>
      <c r="L105" s="72"/>
      <c r="M105" s="72"/>
      <c r="N105" s="72"/>
      <c r="O105" s="616"/>
      <c r="P105" s="72"/>
      <c r="Q105" s="146"/>
      <c r="R105" s="70">
        <f t="shared" si="360"/>
        <v>1</v>
      </c>
      <c r="S105" s="609">
        <f t="shared" si="367"/>
        <v>0</v>
      </c>
      <c r="T105" s="610"/>
      <c r="U105" s="609">
        <f t="shared" si="368"/>
        <v>0</v>
      </c>
      <c r="V105" s="610"/>
      <c r="W105" s="609">
        <f t="shared" si="369"/>
        <v>0</v>
      </c>
      <c r="X105" s="610"/>
      <c r="Y105" s="609">
        <f t="shared" si="370"/>
        <v>0</v>
      </c>
      <c r="Z105" s="610"/>
      <c r="AA105" s="609">
        <f t="shared" si="371"/>
        <v>0</v>
      </c>
      <c r="AB105" s="610"/>
      <c r="AC105" s="127">
        <f t="shared" si="372"/>
        <v>0</v>
      </c>
      <c r="AD105" s="804"/>
      <c r="AE105" s="805"/>
      <c r="AF105" s="804"/>
      <c r="AG105" s="805"/>
      <c r="AH105" s="804"/>
      <c r="AI105" s="805"/>
      <c r="AJ105" s="804"/>
      <c r="AK105" s="805"/>
      <c r="AL105" s="804"/>
      <c r="AM105" s="805"/>
      <c r="AN105" s="362"/>
      <c r="AO105" s="812"/>
      <c r="AP105" s="813"/>
      <c r="AQ105" s="812"/>
      <c r="AR105" s="813"/>
      <c r="AS105" s="812"/>
      <c r="AT105" s="813"/>
      <c r="AU105" s="812"/>
      <c r="AV105" s="813"/>
      <c r="AW105" s="812"/>
      <c r="AX105" s="813"/>
      <c r="AY105" s="363"/>
      <c r="AZ105" s="820"/>
      <c r="BA105" s="821"/>
      <c r="BB105" s="820"/>
      <c r="BC105" s="821"/>
      <c r="BD105" s="820"/>
      <c r="BE105" s="821"/>
      <c r="BF105" s="820"/>
      <c r="BG105" s="821"/>
      <c r="BH105" s="820"/>
      <c r="BI105" s="821"/>
      <c r="BJ105" s="364"/>
      <c r="BK105" s="849"/>
      <c r="BL105" s="850"/>
      <c r="BM105" s="849"/>
      <c r="BN105" s="850"/>
      <c r="BO105" s="849"/>
      <c r="BP105" s="850"/>
      <c r="BQ105" s="849"/>
      <c r="BR105" s="850"/>
      <c r="BS105" s="849"/>
      <c r="BT105" s="850"/>
      <c r="BU105" s="365"/>
      <c r="BV105" s="973"/>
      <c r="BW105" s="974"/>
      <c r="BX105" s="973"/>
      <c r="BY105" s="974"/>
      <c r="BZ105" s="973"/>
      <c r="CA105" s="974"/>
      <c r="CB105" s="973"/>
      <c r="CC105" s="974"/>
      <c r="CD105" s="973"/>
      <c r="CE105" s="974"/>
      <c r="CF105" s="366"/>
      <c r="CG105" s="969"/>
      <c r="CH105" s="970"/>
      <c r="CI105" s="969"/>
      <c r="CJ105" s="970"/>
      <c r="CK105" s="969"/>
      <c r="CL105" s="970"/>
      <c r="CM105" s="969"/>
      <c r="CN105" s="970"/>
      <c r="CO105" s="969"/>
      <c r="CP105" s="970"/>
      <c r="CQ105" s="367"/>
      <c r="CR105" s="967"/>
      <c r="CS105" s="968"/>
      <c r="CT105" s="967"/>
      <c r="CU105" s="968"/>
      <c r="CV105" s="967"/>
      <c r="CW105" s="968"/>
      <c r="CX105" s="967"/>
      <c r="CY105" s="968"/>
      <c r="CZ105" s="967"/>
      <c r="DA105" s="968"/>
      <c r="DB105" s="368"/>
      <c r="DC105" s="971"/>
      <c r="DD105" s="972"/>
      <c r="DE105" s="971"/>
      <c r="DF105" s="972"/>
      <c r="DG105" s="971"/>
      <c r="DH105" s="972"/>
      <c r="DI105" s="971"/>
      <c r="DJ105" s="972"/>
      <c r="DK105" s="971"/>
      <c r="DL105" s="972"/>
      <c r="DM105" s="369"/>
      <c r="DN105" s="977"/>
      <c r="DO105" s="978"/>
      <c r="DP105" s="977"/>
      <c r="DQ105" s="978"/>
      <c r="DR105" s="977"/>
      <c r="DS105" s="978"/>
      <c r="DT105" s="977"/>
      <c r="DU105" s="978"/>
      <c r="DV105" s="977"/>
      <c r="DW105" s="978"/>
      <c r="DX105" s="370"/>
      <c r="DY105" s="339">
        <f t="shared" si="361"/>
        <v>0</v>
      </c>
      <c r="DZ105" s="339">
        <f t="shared" si="362"/>
        <v>0</v>
      </c>
      <c r="EA105" s="339">
        <f t="shared" si="363"/>
        <v>0</v>
      </c>
      <c r="EB105" s="339">
        <f t="shared" si="364"/>
        <v>0</v>
      </c>
      <c r="EC105" s="339">
        <f t="shared" si="365"/>
        <v>0</v>
      </c>
      <c r="ED105" s="327">
        <f t="shared" si="366"/>
        <v>0</v>
      </c>
    </row>
    <row r="106" spans="3:134" ht="15" customHeight="1">
      <c r="C106" s="77" t="s">
        <v>28</v>
      </c>
      <c r="D106" s="700"/>
      <c r="E106" s="72"/>
      <c r="F106" s="72"/>
      <c r="G106" s="72"/>
      <c r="H106" s="72"/>
      <c r="I106" s="72"/>
      <c r="J106" s="72"/>
      <c r="K106" s="72"/>
      <c r="L106" s="72"/>
      <c r="M106" s="72"/>
      <c r="N106" s="72"/>
      <c r="O106" s="616"/>
      <c r="P106" s="72"/>
      <c r="Q106" s="146"/>
      <c r="R106" s="70">
        <f t="shared" si="360"/>
        <v>1</v>
      </c>
      <c r="S106" s="609">
        <f t="shared" si="367"/>
        <v>0</v>
      </c>
      <c r="T106" s="610"/>
      <c r="U106" s="609">
        <f t="shared" si="368"/>
        <v>0</v>
      </c>
      <c r="V106" s="610"/>
      <c r="W106" s="609">
        <f t="shared" si="369"/>
        <v>0</v>
      </c>
      <c r="X106" s="610"/>
      <c r="Y106" s="609">
        <f t="shared" si="370"/>
        <v>0</v>
      </c>
      <c r="Z106" s="610"/>
      <c r="AA106" s="609">
        <f t="shared" si="371"/>
        <v>0</v>
      </c>
      <c r="AB106" s="610"/>
      <c r="AC106" s="127">
        <f t="shared" si="372"/>
        <v>0</v>
      </c>
      <c r="AD106" s="804"/>
      <c r="AE106" s="805"/>
      <c r="AF106" s="804"/>
      <c r="AG106" s="805"/>
      <c r="AH106" s="804"/>
      <c r="AI106" s="805"/>
      <c r="AJ106" s="804"/>
      <c r="AK106" s="805"/>
      <c r="AL106" s="804"/>
      <c r="AM106" s="805"/>
      <c r="AN106" s="362"/>
      <c r="AO106" s="812"/>
      <c r="AP106" s="813"/>
      <c r="AQ106" s="812"/>
      <c r="AR106" s="813"/>
      <c r="AS106" s="812"/>
      <c r="AT106" s="813"/>
      <c r="AU106" s="812"/>
      <c r="AV106" s="813"/>
      <c r="AW106" s="812"/>
      <c r="AX106" s="813"/>
      <c r="AY106" s="363"/>
      <c r="AZ106" s="820"/>
      <c r="BA106" s="821"/>
      <c r="BB106" s="820"/>
      <c r="BC106" s="821"/>
      <c r="BD106" s="820"/>
      <c r="BE106" s="821"/>
      <c r="BF106" s="820"/>
      <c r="BG106" s="821"/>
      <c r="BH106" s="820"/>
      <c r="BI106" s="821"/>
      <c r="BJ106" s="364"/>
      <c r="BK106" s="849"/>
      <c r="BL106" s="850"/>
      <c r="BM106" s="849"/>
      <c r="BN106" s="850"/>
      <c r="BO106" s="849"/>
      <c r="BP106" s="850"/>
      <c r="BQ106" s="849"/>
      <c r="BR106" s="850"/>
      <c r="BS106" s="849"/>
      <c r="BT106" s="850"/>
      <c r="BU106" s="365"/>
      <c r="BV106" s="973"/>
      <c r="BW106" s="974"/>
      <c r="BX106" s="973"/>
      <c r="BY106" s="974"/>
      <c r="BZ106" s="973"/>
      <c r="CA106" s="974"/>
      <c r="CB106" s="973"/>
      <c r="CC106" s="974"/>
      <c r="CD106" s="973"/>
      <c r="CE106" s="974"/>
      <c r="CF106" s="366"/>
      <c r="CG106" s="969"/>
      <c r="CH106" s="970"/>
      <c r="CI106" s="969"/>
      <c r="CJ106" s="970"/>
      <c r="CK106" s="969"/>
      <c r="CL106" s="970"/>
      <c r="CM106" s="969"/>
      <c r="CN106" s="970"/>
      <c r="CO106" s="969"/>
      <c r="CP106" s="970"/>
      <c r="CQ106" s="367"/>
      <c r="CR106" s="967"/>
      <c r="CS106" s="968"/>
      <c r="CT106" s="967"/>
      <c r="CU106" s="968"/>
      <c r="CV106" s="967"/>
      <c r="CW106" s="968"/>
      <c r="CX106" s="967"/>
      <c r="CY106" s="968"/>
      <c r="CZ106" s="967"/>
      <c r="DA106" s="968"/>
      <c r="DB106" s="368"/>
      <c r="DC106" s="971"/>
      <c r="DD106" s="972"/>
      <c r="DE106" s="971"/>
      <c r="DF106" s="972"/>
      <c r="DG106" s="971"/>
      <c r="DH106" s="972"/>
      <c r="DI106" s="971"/>
      <c r="DJ106" s="972"/>
      <c r="DK106" s="971"/>
      <c r="DL106" s="972"/>
      <c r="DM106" s="369"/>
      <c r="DN106" s="977"/>
      <c r="DO106" s="978"/>
      <c r="DP106" s="977"/>
      <c r="DQ106" s="978"/>
      <c r="DR106" s="977"/>
      <c r="DS106" s="978"/>
      <c r="DT106" s="977"/>
      <c r="DU106" s="978"/>
      <c r="DV106" s="977"/>
      <c r="DW106" s="978"/>
      <c r="DX106" s="370"/>
      <c r="DY106" s="339">
        <f t="shared" si="361"/>
        <v>0</v>
      </c>
      <c r="DZ106" s="339">
        <f t="shared" si="362"/>
        <v>0</v>
      </c>
      <c r="EA106" s="339">
        <f t="shared" si="363"/>
        <v>0</v>
      </c>
      <c r="EB106" s="339">
        <f t="shared" si="364"/>
        <v>0</v>
      </c>
      <c r="EC106" s="339">
        <f t="shared" si="365"/>
        <v>0</v>
      </c>
      <c r="ED106" s="327">
        <f t="shared" si="366"/>
        <v>0</v>
      </c>
    </row>
    <row r="107" spans="3:134" ht="15" customHeight="1">
      <c r="C107" s="77" t="s">
        <v>54</v>
      </c>
      <c r="D107" s="700"/>
      <c r="E107" s="72"/>
      <c r="F107" s="72"/>
      <c r="G107" s="72"/>
      <c r="H107" s="72"/>
      <c r="I107" s="72"/>
      <c r="J107" s="72"/>
      <c r="K107" s="72"/>
      <c r="L107" s="72"/>
      <c r="M107" s="72"/>
      <c r="N107" s="72"/>
      <c r="O107" s="616"/>
      <c r="P107" s="72"/>
      <c r="Q107" s="146"/>
      <c r="R107" s="70">
        <f t="shared" si="360"/>
        <v>1.1000000000000001</v>
      </c>
      <c r="S107" s="609">
        <f t="shared" si="367"/>
        <v>0</v>
      </c>
      <c r="T107" s="610"/>
      <c r="U107" s="609">
        <f t="shared" si="368"/>
        <v>0</v>
      </c>
      <c r="V107" s="610"/>
      <c r="W107" s="609">
        <f t="shared" si="369"/>
        <v>0</v>
      </c>
      <c r="X107" s="610"/>
      <c r="Y107" s="609">
        <f t="shared" si="370"/>
        <v>0</v>
      </c>
      <c r="Z107" s="610"/>
      <c r="AA107" s="609">
        <f t="shared" si="371"/>
        <v>0</v>
      </c>
      <c r="AB107" s="610"/>
      <c r="AC107" s="127">
        <f t="shared" si="372"/>
        <v>0</v>
      </c>
      <c r="AD107" s="804"/>
      <c r="AE107" s="805"/>
      <c r="AF107" s="804"/>
      <c r="AG107" s="805"/>
      <c r="AH107" s="804"/>
      <c r="AI107" s="805"/>
      <c r="AJ107" s="804"/>
      <c r="AK107" s="805"/>
      <c r="AL107" s="804"/>
      <c r="AM107" s="805"/>
      <c r="AN107" s="362"/>
      <c r="AO107" s="812"/>
      <c r="AP107" s="813"/>
      <c r="AQ107" s="812"/>
      <c r="AR107" s="813"/>
      <c r="AS107" s="812"/>
      <c r="AT107" s="813"/>
      <c r="AU107" s="812"/>
      <c r="AV107" s="813"/>
      <c r="AW107" s="812"/>
      <c r="AX107" s="813"/>
      <c r="AY107" s="363"/>
      <c r="AZ107" s="820"/>
      <c r="BA107" s="821"/>
      <c r="BB107" s="820"/>
      <c r="BC107" s="821"/>
      <c r="BD107" s="820"/>
      <c r="BE107" s="821"/>
      <c r="BF107" s="820"/>
      <c r="BG107" s="821"/>
      <c r="BH107" s="820"/>
      <c r="BI107" s="821"/>
      <c r="BJ107" s="364"/>
      <c r="BK107" s="849"/>
      <c r="BL107" s="850"/>
      <c r="BM107" s="849"/>
      <c r="BN107" s="850"/>
      <c r="BO107" s="849"/>
      <c r="BP107" s="850"/>
      <c r="BQ107" s="849"/>
      <c r="BR107" s="850"/>
      <c r="BS107" s="849"/>
      <c r="BT107" s="850"/>
      <c r="BU107" s="365"/>
      <c r="BV107" s="973"/>
      <c r="BW107" s="974"/>
      <c r="BX107" s="973"/>
      <c r="BY107" s="974"/>
      <c r="BZ107" s="973"/>
      <c r="CA107" s="974"/>
      <c r="CB107" s="973"/>
      <c r="CC107" s="974"/>
      <c r="CD107" s="973"/>
      <c r="CE107" s="974"/>
      <c r="CF107" s="366"/>
      <c r="CG107" s="969"/>
      <c r="CH107" s="970"/>
      <c r="CI107" s="969"/>
      <c r="CJ107" s="970"/>
      <c r="CK107" s="969"/>
      <c r="CL107" s="970"/>
      <c r="CM107" s="969"/>
      <c r="CN107" s="970"/>
      <c r="CO107" s="969"/>
      <c r="CP107" s="970"/>
      <c r="CQ107" s="367"/>
      <c r="CR107" s="967"/>
      <c r="CS107" s="968"/>
      <c r="CT107" s="967"/>
      <c r="CU107" s="968"/>
      <c r="CV107" s="967"/>
      <c r="CW107" s="968"/>
      <c r="CX107" s="967"/>
      <c r="CY107" s="968"/>
      <c r="CZ107" s="967"/>
      <c r="DA107" s="968"/>
      <c r="DB107" s="368"/>
      <c r="DC107" s="971"/>
      <c r="DD107" s="972"/>
      <c r="DE107" s="971"/>
      <c r="DF107" s="972"/>
      <c r="DG107" s="971"/>
      <c r="DH107" s="972"/>
      <c r="DI107" s="971"/>
      <c r="DJ107" s="972"/>
      <c r="DK107" s="971"/>
      <c r="DL107" s="972"/>
      <c r="DM107" s="369"/>
      <c r="DN107" s="977"/>
      <c r="DO107" s="978"/>
      <c r="DP107" s="977"/>
      <c r="DQ107" s="978"/>
      <c r="DR107" s="977"/>
      <c r="DS107" s="978"/>
      <c r="DT107" s="977"/>
      <c r="DU107" s="978"/>
      <c r="DV107" s="977"/>
      <c r="DW107" s="978"/>
      <c r="DX107" s="370"/>
      <c r="DY107" s="339">
        <f t="shared" si="361"/>
        <v>0</v>
      </c>
      <c r="DZ107" s="339">
        <f t="shared" si="362"/>
        <v>0</v>
      </c>
      <c r="EA107" s="339">
        <f t="shared" si="363"/>
        <v>0</v>
      </c>
      <c r="EB107" s="339">
        <f t="shared" si="364"/>
        <v>0</v>
      </c>
      <c r="EC107" s="339">
        <f t="shared" si="365"/>
        <v>0</v>
      </c>
      <c r="ED107" s="327">
        <f t="shared" si="366"/>
        <v>0</v>
      </c>
    </row>
    <row r="108" spans="3:134" ht="15" customHeight="1">
      <c r="C108" s="77" t="s">
        <v>353</v>
      </c>
      <c r="D108" s="700" t="s">
        <v>378</v>
      </c>
      <c r="E108" s="72"/>
      <c r="F108" s="72"/>
      <c r="G108" s="72"/>
      <c r="H108" s="72"/>
      <c r="I108" s="72"/>
      <c r="J108" s="72"/>
      <c r="K108" s="72"/>
      <c r="L108" s="72"/>
      <c r="M108" s="72"/>
      <c r="N108" s="72"/>
      <c r="O108" s="616"/>
      <c r="P108" s="72"/>
      <c r="Q108" s="146"/>
      <c r="R108" s="70">
        <f t="shared" si="360"/>
        <v>1.1000000000000001</v>
      </c>
      <c r="S108" s="609">
        <f t="shared" si="367"/>
        <v>0</v>
      </c>
      <c r="T108" s="610"/>
      <c r="U108" s="609">
        <f t="shared" si="368"/>
        <v>0</v>
      </c>
      <c r="V108" s="610"/>
      <c r="W108" s="609">
        <f t="shared" si="369"/>
        <v>0</v>
      </c>
      <c r="X108" s="610"/>
      <c r="Y108" s="609">
        <f t="shared" si="370"/>
        <v>0</v>
      </c>
      <c r="Z108" s="610"/>
      <c r="AA108" s="609">
        <f t="shared" si="371"/>
        <v>0</v>
      </c>
      <c r="AB108" s="610"/>
      <c r="AC108" s="127">
        <f t="shared" si="372"/>
        <v>0</v>
      </c>
      <c r="AD108" s="804"/>
      <c r="AE108" s="805"/>
      <c r="AF108" s="804"/>
      <c r="AG108" s="805"/>
      <c r="AH108" s="804"/>
      <c r="AI108" s="805"/>
      <c r="AJ108" s="804"/>
      <c r="AK108" s="805"/>
      <c r="AL108" s="804"/>
      <c r="AM108" s="805"/>
      <c r="AN108" s="362"/>
      <c r="AO108" s="812"/>
      <c r="AP108" s="813"/>
      <c r="AQ108" s="812"/>
      <c r="AR108" s="813"/>
      <c r="AS108" s="812"/>
      <c r="AT108" s="813"/>
      <c r="AU108" s="812"/>
      <c r="AV108" s="813"/>
      <c r="AW108" s="812"/>
      <c r="AX108" s="813"/>
      <c r="AY108" s="363"/>
      <c r="AZ108" s="820"/>
      <c r="BA108" s="821"/>
      <c r="BB108" s="820"/>
      <c r="BC108" s="821"/>
      <c r="BD108" s="820"/>
      <c r="BE108" s="821"/>
      <c r="BF108" s="820"/>
      <c r="BG108" s="821"/>
      <c r="BH108" s="820"/>
      <c r="BI108" s="821"/>
      <c r="BJ108" s="364"/>
      <c r="BK108" s="849"/>
      <c r="BL108" s="850"/>
      <c r="BM108" s="849"/>
      <c r="BN108" s="850"/>
      <c r="BO108" s="849"/>
      <c r="BP108" s="850"/>
      <c r="BQ108" s="849"/>
      <c r="BR108" s="850"/>
      <c r="BS108" s="849"/>
      <c r="BT108" s="850"/>
      <c r="BU108" s="365"/>
      <c r="BV108" s="973"/>
      <c r="BW108" s="974"/>
      <c r="BX108" s="973"/>
      <c r="BY108" s="974"/>
      <c r="BZ108" s="973"/>
      <c r="CA108" s="974"/>
      <c r="CB108" s="973"/>
      <c r="CC108" s="974"/>
      <c r="CD108" s="973"/>
      <c r="CE108" s="974"/>
      <c r="CF108" s="366"/>
      <c r="CG108" s="969"/>
      <c r="CH108" s="970"/>
      <c r="CI108" s="969"/>
      <c r="CJ108" s="970"/>
      <c r="CK108" s="969"/>
      <c r="CL108" s="970"/>
      <c r="CM108" s="969"/>
      <c r="CN108" s="970"/>
      <c r="CO108" s="969"/>
      <c r="CP108" s="970"/>
      <c r="CQ108" s="367"/>
      <c r="CR108" s="967"/>
      <c r="CS108" s="968"/>
      <c r="CT108" s="967"/>
      <c r="CU108" s="968"/>
      <c r="CV108" s="967"/>
      <c r="CW108" s="968"/>
      <c r="CX108" s="967"/>
      <c r="CY108" s="968"/>
      <c r="CZ108" s="967"/>
      <c r="DA108" s="968"/>
      <c r="DB108" s="368"/>
      <c r="DC108" s="971"/>
      <c r="DD108" s="972"/>
      <c r="DE108" s="971"/>
      <c r="DF108" s="972"/>
      <c r="DG108" s="971"/>
      <c r="DH108" s="972"/>
      <c r="DI108" s="971"/>
      <c r="DJ108" s="972"/>
      <c r="DK108" s="971"/>
      <c r="DL108" s="972"/>
      <c r="DM108" s="369"/>
      <c r="DN108" s="977"/>
      <c r="DO108" s="978"/>
      <c r="DP108" s="977"/>
      <c r="DQ108" s="978"/>
      <c r="DR108" s="977"/>
      <c r="DS108" s="978"/>
      <c r="DT108" s="977"/>
      <c r="DU108" s="978"/>
      <c r="DV108" s="977"/>
      <c r="DW108" s="978"/>
      <c r="DX108" s="370"/>
      <c r="DY108" s="339">
        <f t="shared" si="361"/>
        <v>0</v>
      </c>
      <c r="DZ108" s="339">
        <f t="shared" si="362"/>
        <v>0</v>
      </c>
      <c r="EA108" s="339">
        <f t="shared" si="363"/>
        <v>0</v>
      </c>
      <c r="EB108" s="339">
        <f t="shared" si="364"/>
        <v>0</v>
      </c>
      <c r="EC108" s="339">
        <f t="shared" si="365"/>
        <v>0</v>
      </c>
      <c r="ED108" s="327">
        <f t="shared" si="366"/>
        <v>0</v>
      </c>
    </row>
    <row r="109" spans="3:134" ht="15" customHeight="1">
      <c r="C109" s="77" t="s">
        <v>264</v>
      </c>
      <c r="D109" s="700"/>
      <c r="E109" s="72"/>
      <c r="F109" s="72"/>
      <c r="G109" s="72"/>
      <c r="H109" s="72"/>
      <c r="I109" s="72"/>
      <c r="J109" s="72"/>
      <c r="K109" s="72"/>
      <c r="L109" s="72"/>
      <c r="M109" s="72"/>
      <c r="N109" s="72"/>
      <c r="O109" s="616"/>
      <c r="P109" s="72"/>
      <c r="Q109" s="146"/>
      <c r="R109" s="70">
        <f t="shared" si="360"/>
        <v>1</v>
      </c>
      <c r="S109" s="609">
        <f t="shared" si="367"/>
        <v>0</v>
      </c>
      <c r="T109" s="610"/>
      <c r="U109" s="609">
        <f t="shared" si="368"/>
        <v>0</v>
      </c>
      <c r="V109" s="610"/>
      <c r="W109" s="609">
        <f t="shared" si="369"/>
        <v>0</v>
      </c>
      <c r="X109" s="610"/>
      <c r="Y109" s="609">
        <f t="shared" si="370"/>
        <v>0</v>
      </c>
      <c r="Z109" s="610"/>
      <c r="AA109" s="609">
        <f t="shared" si="371"/>
        <v>0</v>
      </c>
      <c r="AB109" s="610"/>
      <c r="AC109" s="127">
        <f t="shared" si="372"/>
        <v>0</v>
      </c>
      <c r="AD109" s="804"/>
      <c r="AE109" s="805"/>
      <c r="AF109" s="804"/>
      <c r="AG109" s="805"/>
      <c r="AH109" s="804"/>
      <c r="AI109" s="805"/>
      <c r="AJ109" s="804"/>
      <c r="AK109" s="805"/>
      <c r="AL109" s="804"/>
      <c r="AM109" s="805"/>
      <c r="AN109" s="362"/>
      <c r="AO109" s="812"/>
      <c r="AP109" s="813"/>
      <c r="AQ109" s="812"/>
      <c r="AR109" s="813"/>
      <c r="AS109" s="812"/>
      <c r="AT109" s="813"/>
      <c r="AU109" s="812"/>
      <c r="AV109" s="813"/>
      <c r="AW109" s="812"/>
      <c r="AX109" s="813"/>
      <c r="AY109" s="363"/>
      <c r="AZ109" s="820"/>
      <c r="BA109" s="821"/>
      <c r="BB109" s="820"/>
      <c r="BC109" s="821"/>
      <c r="BD109" s="820"/>
      <c r="BE109" s="821"/>
      <c r="BF109" s="820"/>
      <c r="BG109" s="821"/>
      <c r="BH109" s="820"/>
      <c r="BI109" s="821"/>
      <c r="BJ109" s="364"/>
      <c r="BK109" s="849"/>
      <c r="BL109" s="850"/>
      <c r="BM109" s="849"/>
      <c r="BN109" s="850"/>
      <c r="BO109" s="849"/>
      <c r="BP109" s="850"/>
      <c r="BQ109" s="849"/>
      <c r="BR109" s="850"/>
      <c r="BS109" s="849"/>
      <c r="BT109" s="850"/>
      <c r="BU109" s="365"/>
      <c r="BV109" s="973"/>
      <c r="BW109" s="974"/>
      <c r="BX109" s="973"/>
      <c r="BY109" s="974"/>
      <c r="BZ109" s="973"/>
      <c r="CA109" s="974"/>
      <c r="CB109" s="973"/>
      <c r="CC109" s="974"/>
      <c r="CD109" s="973"/>
      <c r="CE109" s="974"/>
      <c r="CF109" s="366"/>
      <c r="CG109" s="969"/>
      <c r="CH109" s="970"/>
      <c r="CI109" s="969"/>
      <c r="CJ109" s="970"/>
      <c r="CK109" s="969"/>
      <c r="CL109" s="970"/>
      <c r="CM109" s="969"/>
      <c r="CN109" s="970"/>
      <c r="CO109" s="969"/>
      <c r="CP109" s="970"/>
      <c r="CQ109" s="367"/>
      <c r="CR109" s="967"/>
      <c r="CS109" s="968"/>
      <c r="CT109" s="967"/>
      <c r="CU109" s="968"/>
      <c r="CV109" s="967"/>
      <c r="CW109" s="968"/>
      <c r="CX109" s="967"/>
      <c r="CY109" s="968"/>
      <c r="CZ109" s="967"/>
      <c r="DA109" s="968"/>
      <c r="DB109" s="368"/>
      <c r="DC109" s="971"/>
      <c r="DD109" s="972"/>
      <c r="DE109" s="971"/>
      <c r="DF109" s="972"/>
      <c r="DG109" s="971"/>
      <c r="DH109" s="972"/>
      <c r="DI109" s="971"/>
      <c r="DJ109" s="972"/>
      <c r="DK109" s="971"/>
      <c r="DL109" s="972"/>
      <c r="DM109" s="369"/>
      <c r="DN109" s="977"/>
      <c r="DO109" s="978"/>
      <c r="DP109" s="977"/>
      <c r="DQ109" s="978"/>
      <c r="DR109" s="977"/>
      <c r="DS109" s="978"/>
      <c r="DT109" s="977"/>
      <c r="DU109" s="978"/>
      <c r="DV109" s="977"/>
      <c r="DW109" s="978"/>
      <c r="DX109" s="370"/>
      <c r="DY109" s="339">
        <f t="shared" si="361"/>
        <v>0</v>
      </c>
      <c r="DZ109" s="339">
        <f t="shared" si="362"/>
        <v>0</v>
      </c>
      <c r="EA109" s="339">
        <f t="shared" si="363"/>
        <v>0</v>
      </c>
      <c r="EB109" s="339">
        <f t="shared" si="364"/>
        <v>0</v>
      </c>
      <c r="EC109" s="339">
        <f t="shared" si="365"/>
        <v>0</v>
      </c>
      <c r="ED109" s="327">
        <f t="shared" si="366"/>
        <v>0</v>
      </c>
    </row>
    <row r="110" spans="3:134" ht="15" customHeight="1">
      <c r="C110" s="77" t="s">
        <v>28</v>
      </c>
      <c r="D110" s="700"/>
      <c r="E110" s="72"/>
      <c r="F110" s="72"/>
      <c r="G110" s="72"/>
      <c r="H110" s="72"/>
      <c r="I110" s="72"/>
      <c r="J110" s="72"/>
      <c r="K110" s="72"/>
      <c r="L110" s="72"/>
      <c r="M110" s="72"/>
      <c r="N110" s="72"/>
      <c r="O110" s="616"/>
      <c r="P110" s="72"/>
      <c r="Q110" s="146"/>
      <c r="R110" s="70">
        <f t="shared" si="360"/>
        <v>1</v>
      </c>
      <c r="S110" s="609">
        <f t="shared" si="367"/>
        <v>0</v>
      </c>
      <c r="T110" s="610"/>
      <c r="U110" s="609">
        <f t="shared" si="368"/>
        <v>0</v>
      </c>
      <c r="V110" s="610"/>
      <c r="W110" s="609">
        <f t="shared" si="369"/>
        <v>0</v>
      </c>
      <c r="X110" s="610"/>
      <c r="Y110" s="609">
        <f t="shared" si="370"/>
        <v>0</v>
      </c>
      <c r="Z110" s="610"/>
      <c r="AA110" s="609">
        <f t="shared" si="371"/>
        <v>0</v>
      </c>
      <c r="AB110" s="610"/>
      <c r="AC110" s="127">
        <f t="shared" si="372"/>
        <v>0</v>
      </c>
      <c r="AD110" s="804"/>
      <c r="AE110" s="805"/>
      <c r="AF110" s="804"/>
      <c r="AG110" s="805"/>
      <c r="AH110" s="804"/>
      <c r="AI110" s="805"/>
      <c r="AJ110" s="804"/>
      <c r="AK110" s="805"/>
      <c r="AL110" s="804"/>
      <c r="AM110" s="805"/>
      <c r="AN110" s="362"/>
      <c r="AO110" s="812"/>
      <c r="AP110" s="813"/>
      <c r="AQ110" s="812"/>
      <c r="AR110" s="813"/>
      <c r="AS110" s="812"/>
      <c r="AT110" s="813"/>
      <c r="AU110" s="812"/>
      <c r="AV110" s="813"/>
      <c r="AW110" s="812"/>
      <c r="AX110" s="813"/>
      <c r="AY110" s="363"/>
      <c r="AZ110" s="820"/>
      <c r="BA110" s="821"/>
      <c r="BB110" s="820"/>
      <c r="BC110" s="821"/>
      <c r="BD110" s="820"/>
      <c r="BE110" s="821"/>
      <c r="BF110" s="820"/>
      <c r="BG110" s="821"/>
      <c r="BH110" s="820"/>
      <c r="BI110" s="821"/>
      <c r="BJ110" s="364"/>
      <c r="BK110" s="849"/>
      <c r="BL110" s="850"/>
      <c r="BM110" s="849"/>
      <c r="BN110" s="850"/>
      <c r="BO110" s="849"/>
      <c r="BP110" s="850"/>
      <c r="BQ110" s="849"/>
      <c r="BR110" s="850"/>
      <c r="BS110" s="849"/>
      <c r="BT110" s="850"/>
      <c r="BU110" s="365"/>
      <c r="BV110" s="973"/>
      <c r="BW110" s="974"/>
      <c r="BX110" s="973"/>
      <c r="BY110" s="974"/>
      <c r="BZ110" s="973"/>
      <c r="CA110" s="974"/>
      <c r="CB110" s="973"/>
      <c r="CC110" s="974"/>
      <c r="CD110" s="973"/>
      <c r="CE110" s="974"/>
      <c r="CF110" s="366"/>
      <c r="CG110" s="969"/>
      <c r="CH110" s="970"/>
      <c r="CI110" s="969"/>
      <c r="CJ110" s="970"/>
      <c r="CK110" s="969"/>
      <c r="CL110" s="970"/>
      <c r="CM110" s="969"/>
      <c r="CN110" s="970"/>
      <c r="CO110" s="969"/>
      <c r="CP110" s="970"/>
      <c r="CQ110" s="367"/>
      <c r="CR110" s="967"/>
      <c r="CS110" s="968"/>
      <c r="CT110" s="967"/>
      <c r="CU110" s="968"/>
      <c r="CV110" s="967"/>
      <c r="CW110" s="968"/>
      <c r="CX110" s="967"/>
      <c r="CY110" s="968"/>
      <c r="CZ110" s="967"/>
      <c r="DA110" s="968"/>
      <c r="DB110" s="368"/>
      <c r="DC110" s="971"/>
      <c r="DD110" s="972"/>
      <c r="DE110" s="971"/>
      <c r="DF110" s="972"/>
      <c r="DG110" s="971"/>
      <c r="DH110" s="972"/>
      <c r="DI110" s="971"/>
      <c r="DJ110" s="972"/>
      <c r="DK110" s="971"/>
      <c r="DL110" s="972"/>
      <c r="DM110" s="369"/>
      <c r="DN110" s="977"/>
      <c r="DO110" s="978"/>
      <c r="DP110" s="977"/>
      <c r="DQ110" s="978"/>
      <c r="DR110" s="977"/>
      <c r="DS110" s="978"/>
      <c r="DT110" s="977"/>
      <c r="DU110" s="978"/>
      <c r="DV110" s="977"/>
      <c r="DW110" s="978"/>
      <c r="DX110" s="370"/>
      <c r="DY110" s="339">
        <f t="shared" si="361"/>
        <v>0</v>
      </c>
      <c r="DZ110" s="339">
        <f t="shared" si="362"/>
        <v>0</v>
      </c>
      <c r="EA110" s="339">
        <f t="shared" si="363"/>
        <v>0</v>
      </c>
      <c r="EB110" s="339">
        <f t="shared" si="364"/>
        <v>0</v>
      </c>
      <c r="EC110" s="339">
        <f t="shared" si="365"/>
        <v>0</v>
      </c>
      <c r="ED110" s="327">
        <f t="shared" si="366"/>
        <v>0</v>
      </c>
    </row>
    <row r="111" spans="3:134" ht="15" customHeight="1">
      <c r="C111" s="77" t="s">
        <v>54</v>
      </c>
      <c r="D111" s="700"/>
      <c r="E111" s="72"/>
      <c r="F111" s="72"/>
      <c r="G111" s="72"/>
      <c r="H111" s="72"/>
      <c r="I111" s="72"/>
      <c r="J111" s="72"/>
      <c r="K111" s="72"/>
      <c r="L111" s="72"/>
      <c r="M111" s="72"/>
      <c r="N111" s="72"/>
      <c r="O111" s="616"/>
      <c r="P111" s="72"/>
      <c r="Q111" s="83"/>
      <c r="R111" s="70">
        <f t="shared" si="360"/>
        <v>1.1000000000000001</v>
      </c>
      <c r="S111" s="609">
        <f t="shared" si="367"/>
        <v>0</v>
      </c>
      <c r="T111" s="610"/>
      <c r="U111" s="609">
        <f t="shared" si="368"/>
        <v>0</v>
      </c>
      <c r="V111" s="610"/>
      <c r="W111" s="609">
        <f t="shared" si="369"/>
        <v>0</v>
      </c>
      <c r="X111" s="610"/>
      <c r="Y111" s="609">
        <f t="shared" si="370"/>
        <v>0</v>
      </c>
      <c r="Z111" s="610"/>
      <c r="AA111" s="609">
        <f t="shared" si="371"/>
        <v>0</v>
      </c>
      <c r="AB111" s="610"/>
      <c r="AC111" s="127">
        <f t="shared" si="372"/>
        <v>0</v>
      </c>
      <c r="AD111" s="804"/>
      <c r="AE111" s="805"/>
      <c r="AF111" s="804"/>
      <c r="AG111" s="805"/>
      <c r="AH111" s="804"/>
      <c r="AI111" s="805"/>
      <c r="AJ111" s="804"/>
      <c r="AK111" s="805"/>
      <c r="AL111" s="804"/>
      <c r="AM111" s="805"/>
      <c r="AN111" s="362"/>
      <c r="AO111" s="812"/>
      <c r="AP111" s="813"/>
      <c r="AQ111" s="812"/>
      <c r="AR111" s="813"/>
      <c r="AS111" s="812"/>
      <c r="AT111" s="813"/>
      <c r="AU111" s="812"/>
      <c r="AV111" s="813"/>
      <c r="AW111" s="812"/>
      <c r="AX111" s="813"/>
      <c r="AY111" s="363"/>
      <c r="AZ111" s="820"/>
      <c r="BA111" s="821"/>
      <c r="BB111" s="820"/>
      <c r="BC111" s="821"/>
      <c r="BD111" s="820"/>
      <c r="BE111" s="821"/>
      <c r="BF111" s="820"/>
      <c r="BG111" s="821"/>
      <c r="BH111" s="820"/>
      <c r="BI111" s="821"/>
      <c r="BJ111" s="364"/>
      <c r="BK111" s="849"/>
      <c r="BL111" s="850"/>
      <c r="BM111" s="849"/>
      <c r="BN111" s="850"/>
      <c r="BO111" s="849"/>
      <c r="BP111" s="850"/>
      <c r="BQ111" s="849"/>
      <c r="BR111" s="850"/>
      <c r="BS111" s="849"/>
      <c r="BT111" s="850"/>
      <c r="BU111" s="365"/>
      <c r="BV111" s="973"/>
      <c r="BW111" s="974"/>
      <c r="BX111" s="973"/>
      <c r="BY111" s="974"/>
      <c r="BZ111" s="973"/>
      <c r="CA111" s="974"/>
      <c r="CB111" s="973"/>
      <c r="CC111" s="974"/>
      <c r="CD111" s="973"/>
      <c r="CE111" s="974"/>
      <c r="CF111" s="366"/>
      <c r="CG111" s="969"/>
      <c r="CH111" s="970"/>
      <c r="CI111" s="969"/>
      <c r="CJ111" s="970"/>
      <c r="CK111" s="969"/>
      <c r="CL111" s="970"/>
      <c r="CM111" s="969"/>
      <c r="CN111" s="970"/>
      <c r="CO111" s="969"/>
      <c r="CP111" s="970"/>
      <c r="CQ111" s="367"/>
      <c r="CR111" s="967"/>
      <c r="CS111" s="968"/>
      <c r="CT111" s="967"/>
      <c r="CU111" s="968"/>
      <c r="CV111" s="967"/>
      <c r="CW111" s="968"/>
      <c r="CX111" s="967"/>
      <c r="CY111" s="968"/>
      <c r="CZ111" s="967"/>
      <c r="DA111" s="968"/>
      <c r="DB111" s="368"/>
      <c r="DC111" s="971"/>
      <c r="DD111" s="972"/>
      <c r="DE111" s="971"/>
      <c r="DF111" s="972"/>
      <c r="DG111" s="971"/>
      <c r="DH111" s="972"/>
      <c r="DI111" s="971"/>
      <c r="DJ111" s="972"/>
      <c r="DK111" s="971"/>
      <c r="DL111" s="972"/>
      <c r="DM111" s="369"/>
      <c r="DN111" s="977"/>
      <c r="DO111" s="978"/>
      <c r="DP111" s="977"/>
      <c r="DQ111" s="978"/>
      <c r="DR111" s="977"/>
      <c r="DS111" s="978"/>
      <c r="DT111" s="977"/>
      <c r="DU111" s="978"/>
      <c r="DV111" s="977"/>
      <c r="DW111" s="978"/>
      <c r="DX111" s="370"/>
      <c r="DY111" s="339">
        <f t="shared" si="361"/>
        <v>0</v>
      </c>
      <c r="DZ111" s="339">
        <f t="shared" si="362"/>
        <v>0</v>
      </c>
      <c r="EA111" s="339">
        <f t="shared" si="363"/>
        <v>0</v>
      </c>
      <c r="EB111" s="339">
        <f t="shared" si="364"/>
        <v>0</v>
      </c>
      <c r="EC111" s="339">
        <f t="shared" si="365"/>
        <v>0</v>
      </c>
      <c r="ED111" s="327">
        <f t="shared" si="366"/>
        <v>0</v>
      </c>
    </row>
    <row r="112" spans="3:134" ht="15" customHeight="1">
      <c r="C112" s="144"/>
      <c r="D112" s="70"/>
      <c r="E112" s="48"/>
      <c r="F112" s="48"/>
      <c r="G112" s="48"/>
      <c r="H112" s="48"/>
      <c r="I112" s="48"/>
      <c r="J112" s="48"/>
      <c r="K112" s="48"/>
      <c r="L112" s="48"/>
      <c r="M112" s="48"/>
      <c r="N112" s="48"/>
      <c r="O112" s="648" t="s">
        <v>185</v>
      </c>
      <c r="P112" s="649"/>
      <c r="Q112" s="649"/>
      <c r="R112" s="650"/>
      <c r="S112" s="614">
        <f>SUM(S88:S111)</f>
        <v>0</v>
      </c>
      <c r="T112" s="615"/>
      <c r="U112" s="614">
        <f>SUM(U88:U111)</f>
        <v>0</v>
      </c>
      <c r="V112" s="615"/>
      <c r="W112" s="614">
        <f>SUM(W88:W111)</f>
        <v>0</v>
      </c>
      <c r="X112" s="615"/>
      <c r="Y112" s="614">
        <f>SUM(Y88:Y111)</f>
        <v>0</v>
      </c>
      <c r="Z112" s="615"/>
      <c r="AA112" s="614">
        <f>SUM(AA88:AA111)</f>
        <v>0</v>
      </c>
      <c r="AB112" s="615"/>
      <c r="AC112" s="149">
        <f>SUM(S112:AB112)</f>
        <v>0</v>
      </c>
      <c r="AD112" s="614"/>
      <c r="AE112" s="615"/>
      <c r="AF112" s="614"/>
      <c r="AG112" s="615"/>
      <c r="AH112" s="614"/>
      <c r="AI112" s="615"/>
      <c r="AJ112" s="614"/>
      <c r="AK112" s="615"/>
      <c r="AL112" s="614"/>
      <c r="AM112" s="615"/>
      <c r="AN112" s="149"/>
      <c r="AO112" s="614"/>
      <c r="AP112" s="615"/>
      <c r="AQ112" s="614"/>
      <c r="AR112" s="615"/>
      <c r="AS112" s="614"/>
      <c r="AT112" s="615"/>
      <c r="AU112" s="614"/>
      <c r="AV112" s="615"/>
      <c r="AW112" s="614"/>
      <c r="AX112" s="615"/>
      <c r="AY112" s="149"/>
      <c r="AZ112" s="614"/>
      <c r="BA112" s="615"/>
      <c r="BB112" s="614"/>
      <c r="BC112" s="615"/>
      <c r="BD112" s="614"/>
      <c r="BE112" s="615"/>
      <c r="BF112" s="614"/>
      <c r="BG112" s="615"/>
      <c r="BH112" s="614"/>
      <c r="BI112" s="615"/>
      <c r="BJ112" s="149"/>
      <c r="BK112" s="614"/>
      <c r="BL112" s="615"/>
      <c r="BM112" s="614"/>
      <c r="BN112" s="615"/>
      <c r="BO112" s="614"/>
      <c r="BP112" s="615"/>
      <c r="BQ112" s="614"/>
      <c r="BR112" s="615"/>
      <c r="BS112" s="614"/>
      <c r="BT112" s="615"/>
      <c r="BU112" s="149"/>
      <c r="BV112" s="614"/>
      <c r="BW112" s="615"/>
      <c r="BX112" s="614"/>
      <c r="BY112" s="615"/>
      <c r="BZ112" s="614"/>
      <c r="CA112" s="615"/>
      <c r="CB112" s="614"/>
      <c r="CC112" s="615"/>
      <c r="CD112" s="614"/>
      <c r="CE112" s="615"/>
      <c r="CF112" s="149"/>
      <c r="CG112" s="614"/>
      <c r="CH112" s="615"/>
      <c r="CI112" s="614"/>
      <c r="CJ112" s="615"/>
      <c r="CK112" s="614"/>
      <c r="CL112" s="615"/>
      <c r="CM112" s="614"/>
      <c r="CN112" s="615"/>
      <c r="CO112" s="614"/>
      <c r="CP112" s="615"/>
      <c r="CQ112" s="149"/>
      <c r="CR112" s="614"/>
      <c r="CS112" s="615"/>
      <c r="CT112" s="614"/>
      <c r="CU112" s="615"/>
      <c r="CV112" s="614"/>
      <c r="CW112" s="615"/>
      <c r="CX112" s="614"/>
      <c r="CY112" s="615"/>
      <c r="CZ112" s="614"/>
      <c r="DA112" s="615"/>
      <c r="DB112" s="149"/>
      <c r="DC112" s="614"/>
      <c r="DD112" s="615"/>
      <c r="DE112" s="614"/>
      <c r="DF112" s="615"/>
      <c r="DG112" s="614"/>
      <c r="DH112" s="615"/>
      <c r="DI112" s="614"/>
      <c r="DJ112" s="615"/>
      <c r="DK112" s="614"/>
      <c r="DL112" s="615"/>
      <c r="DM112" s="149"/>
      <c r="DN112" s="614"/>
      <c r="DO112" s="615"/>
      <c r="DP112" s="614"/>
      <c r="DQ112" s="615"/>
      <c r="DR112" s="614"/>
      <c r="DS112" s="615"/>
      <c r="DT112" s="614"/>
      <c r="DU112" s="615"/>
      <c r="DV112" s="614"/>
      <c r="DW112" s="615"/>
      <c r="DX112" s="149"/>
      <c r="DY112" s="340">
        <f t="shared" ref="DY112:EC112" si="373">SUM(DY88:DY111)</f>
        <v>0</v>
      </c>
      <c r="DZ112" s="340">
        <f t="shared" si="373"/>
        <v>0</v>
      </c>
      <c r="EA112" s="340">
        <f t="shared" si="373"/>
        <v>0</v>
      </c>
      <c r="EB112" s="340">
        <f t="shared" si="373"/>
        <v>0</v>
      </c>
      <c r="EC112" s="340">
        <f t="shared" si="373"/>
        <v>0</v>
      </c>
      <c r="ED112" s="340">
        <f t="shared" si="366"/>
        <v>0</v>
      </c>
    </row>
    <row r="113" spans="1:134" s="101" customFormat="1" ht="26.25" customHeight="1">
      <c r="A113" s="162">
        <v>2000</v>
      </c>
      <c r="B113" s="162"/>
      <c r="C113" s="835" t="str">
        <f>CONCATENATE(AD8," Travel")</f>
        <v>Dept #2 Request Budget Travel</v>
      </c>
      <c r="D113" s="836"/>
      <c r="E113" s="656" t="s">
        <v>221</v>
      </c>
      <c r="F113" s="656"/>
      <c r="G113" s="656"/>
      <c r="H113" s="656"/>
      <c r="I113" s="656"/>
      <c r="J113" s="656"/>
      <c r="K113" s="656"/>
      <c r="L113" s="656"/>
      <c r="M113" s="656"/>
      <c r="N113" s="656"/>
      <c r="O113" s="110"/>
      <c r="P113" s="110"/>
      <c r="Q113" s="110"/>
      <c r="R113" s="164"/>
      <c r="S113" s="170"/>
      <c r="T113" s="255"/>
      <c r="U113" s="170"/>
      <c r="V113" s="255"/>
      <c r="W113" s="170"/>
      <c r="X113" s="255"/>
      <c r="Y113" s="170"/>
      <c r="Z113" s="255"/>
      <c r="AA113" s="170"/>
      <c r="AB113" s="255"/>
      <c r="AC113" s="140"/>
      <c r="AD113" s="170"/>
      <c r="AE113" s="255"/>
      <c r="AF113" s="170"/>
      <c r="AG113" s="255"/>
      <c r="AH113" s="170"/>
      <c r="AI113" s="255"/>
      <c r="AJ113" s="170"/>
      <c r="AK113" s="255"/>
      <c r="AL113" s="170"/>
      <c r="AM113" s="255"/>
      <c r="AN113" s="140"/>
      <c r="AO113" s="170"/>
      <c r="AP113" s="255"/>
      <c r="AQ113" s="170"/>
      <c r="AR113" s="255"/>
      <c r="AS113" s="170"/>
      <c r="AT113" s="255"/>
      <c r="AU113" s="170"/>
      <c r="AV113" s="255"/>
      <c r="AW113" s="170"/>
      <c r="AX113" s="255"/>
      <c r="AY113" s="140"/>
      <c r="AZ113" s="170"/>
      <c r="BA113" s="255"/>
      <c r="BB113" s="170"/>
      <c r="BC113" s="255"/>
      <c r="BD113" s="170"/>
      <c r="BE113" s="255"/>
      <c r="BF113" s="170"/>
      <c r="BG113" s="255"/>
      <c r="BH113" s="170"/>
      <c r="BI113" s="255"/>
      <c r="BJ113" s="140"/>
      <c r="BK113" s="170"/>
      <c r="BL113" s="255"/>
      <c r="BM113" s="170"/>
      <c r="BN113" s="255"/>
      <c r="BO113" s="170"/>
      <c r="BP113" s="255"/>
      <c r="BQ113" s="170"/>
      <c r="BR113" s="255"/>
      <c r="BS113" s="170"/>
      <c r="BT113" s="255"/>
      <c r="BU113" s="140"/>
      <c r="BV113" s="170"/>
      <c r="BW113" s="255"/>
      <c r="BX113" s="170"/>
      <c r="BY113" s="255"/>
      <c r="BZ113" s="170"/>
      <c r="CA113" s="255"/>
      <c r="CB113" s="170"/>
      <c r="CC113" s="255"/>
      <c r="CD113" s="170"/>
      <c r="CE113" s="255"/>
      <c r="CF113" s="140"/>
      <c r="CG113" s="170"/>
      <c r="CH113" s="255"/>
      <c r="CI113" s="170"/>
      <c r="CJ113" s="255"/>
      <c r="CK113" s="170"/>
      <c r="CL113" s="255"/>
      <c r="CM113" s="170"/>
      <c r="CN113" s="255"/>
      <c r="CO113" s="170"/>
      <c r="CP113" s="255"/>
      <c r="CQ113" s="140"/>
      <c r="CR113" s="170"/>
      <c r="CS113" s="255"/>
      <c r="CT113" s="170"/>
      <c r="CU113" s="255"/>
      <c r="CV113" s="170"/>
      <c r="CW113" s="255"/>
      <c r="CX113" s="170"/>
      <c r="CY113" s="255"/>
      <c r="CZ113" s="170"/>
      <c r="DA113" s="255"/>
      <c r="DB113" s="140"/>
      <c r="DC113" s="170"/>
      <c r="DD113" s="255"/>
      <c r="DE113" s="170"/>
      <c r="DF113" s="255"/>
      <c r="DG113" s="170"/>
      <c r="DH113" s="255"/>
      <c r="DI113" s="170"/>
      <c r="DJ113" s="255"/>
      <c r="DK113" s="170"/>
      <c r="DL113" s="255"/>
      <c r="DM113" s="140"/>
      <c r="DN113" s="170"/>
      <c r="DO113" s="255"/>
      <c r="DP113" s="170"/>
      <c r="DQ113" s="255"/>
      <c r="DR113" s="170"/>
      <c r="DS113" s="255"/>
      <c r="DT113" s="170"/>
      <c r="DU113" s="255"/>
      <c r="DV113" s="170"/>
      <c r="DW113" s="255"/>
      <c r="DX113" s="140"/>
      <c r="DY113" s="208"/>
      <c r="DZ113" s="208"/>
      <c r="EA113" s="208"/>
      <c r="EB113" s="208"/>
      <c r="EC113" s="208"/>
      <c r="ED113" s="361"/>
    </row>
    <row r="114" spans="1:134" s="51" customFormat="1" ht="34.5" customHeight="1">
      <c r="A114" s="162"/>
      <c r="B114" s="78"/>
      <c r="C114" s="131" t="s">
        <v>53</v>
      </c>
      <c r="D114" s="79" t="s">
        <v>184</v>
      </c>
      <c r="E114" s="525" t="str">
        <f>AD9</f>
        <v>Year 1</v>
      </c>
      <c r="F114" s="525" t="str">
        <f>AF9</f>
        <v>Year 2</v>
      </c>
      <c r="G114" s="525" t="str">
        <f>AH9</f>
        <v>Year 3</v>
      </c>
      <c r="H114" s="525" t="str">
        <f>AJ9</f>
        <v>Year 4</v>
      </c>
      <c r="I114" s="525" t="str">
        <f>AL9</f>
        <v>Year 5</v>
      </c>
      <c r="J114" s="83"/>
      <c r="K114" s="83"/>
      <c r="L114" s="83"/>
      <c r="M114" s="83"/>
      <c r="N114" s="83"/>
      <c r="O114" s="81" t="s">
        <v>376</v>
      </c>
      <c r="P114" s="81" t="s">
        <v>377</v>
      </c>
      <c r="Q114" s="81" t="s">
        <v>76</v>
      </c>
      <c r="R114" s="81" t="s">
        <v>355</v>
      </c>
      <c r="S114" s="170"/>
      <c r="T114" s="139"/>
      <c r="U114" s="171"/>
      <c r="V114" s="139"/>
      <c r="W114" s="171"/>
      <c r="X114" s="139"/>
      <c r="Y114" s="171"/>
      <c r="Z114" s="139"/>
      <c r="AA114" s="171"/>
      <c r="AB114" s="139"/>
      <c r="AC114" s="140"/>
      <c r="AD114" s="170"/>
      <c r="AE114" s="139"/>
      <c r="AF114" s="171"/>
      <c r="AG114" s="139"/>
      <c r="AH114" s="171"/>
      <c r="AI114" s="139"/>
      <c r="AJ114" s="171"/>
      <c r="AK114" s="139"/>
      <c r="AL114" s="171"/>
      <c r="AM114" s="139"/>
      <c r="AN114" s="140"/>
      <c r="AO114" s="170"/>
      <c r="AP114" s="139"/>
      <c r="AQ114" s="171"/>
      <c r="AR114" s="139"/>
      <c r="AS114" s="171"/>
      <c r="AT114" s="139"/>
      <c r="AU114" s="171"/>
      <c r="AV114" s="139"/>
      <c r="AW114" s="171"/>
      <c r="AX114" s="139"/>
      <c r="AY114" s="140"/>
      <c r="AZ114" s="170"/>
      <c r="BA114" s="139"/>
      <c r="BB114" s="171"/>
      <c r="BC114" s="139"/>
      <c r="BD114" s="171"/>
      <c r="BE114" s="139"/>
      <c r="BF114" s="171"/>
      <c r="BG114" s="139"/>
      <c r="BH114" s="171"/>
      <c r="BI114" s="139"/>
      <c r="BJ114" s="140"/>
      <c r="BK114" s="170"/>
      <c r="BL114" s="139"/>
      <c r="BM114" s="171"/>
      <c r="BN114" s="139"/>
      <c r="BO114" s="171"/>
      <c r="BP114" s="139"/>
      <c r="BQ114" s="171"/>
      <c r="BR114" s="139"/>
      <c r="BS114" s="171"/>
      <c r="BT114" s="139"/>
      <c r="BU114" s="140"/>
      <c r="BV114" s="170"/>
      <c r="BW114" s="139"/>
      <c r="BX114" s="171"/>
      <c r="BY114" s="139"/>
      <c r="BZ114" s="171"/>
      <c r="CA114" s="139"/>
      <c r="CB114" s="171"/>
      <c r="CC114" s="139"/>
      <c r="CD114" s="171"/>
      <c r="CE114" s="139"/>
      <c r="CF114" s="140"/>
      <c r="CG114" s="170"/>
      <c r="CH114" s="139"/>
      <c r="CI114" s="171"/>
      <c r="CJ114" s="139"/>
      <c r="CK114" s="171"/>
      <c r="CL114" s="139"/>
      <c r="CM114" s="171"/>
      <c r="CN114" s="139"/>
      <c r="CO114" s="171"/>
      <c r="CP114" s="139"/>
      <c r="CQ114" s="140"/>
      <c r="CR114" s="170"/>
      <c r="CS114" s="139"/>
      <c r="CT114" s="171"/>
      <c r="CU114" s="139"/>
      <c r="CV114" s="171"/>
      <c r="CW114" s="139"/>
      <c r="CX114" s="171"/>
      <c r="CY114" s="139"/>
      <c r="CZ114" s="171"/>
      <c r="DA114" s="139"/>
      <c r="DB114" s="140"/>
      <c r="DC114" s="170"/>
      <c r="DD114" s="139"/>
      <c r="DE114" s="171"/>
      <c r="DF114" s="139"/>
      <c r="DG114" s="171"/>
      <c r="DH114" s="139"/>
      <c r="DI114" s="171"/>
      <c r="DJ114" s="139"/>
      <c r="DK114" s="171"/>
      <c r="DL114" s="139"/>
      <c r="DM114" s="140"/>
      <c r="DN114" s="170"/>
      <c r="DO114" s="139"/>
      <c r="DP114" s="171"/>
      <c r="DQ114" s="139"/>
      <c r="DR114" s="171"/>
      <c r="DS114" s="139"/>
      <c r="DT114" s="171"/>
      <c r="DU114" s="139"/>
      <c r="DV114" s="171"/>
      <c r="DW114" s="139"/>
      <c r="DX114" s="140"/>
      <c r="DY114" s="287"/>
      <c r="DZ114" s="287"/>
      <c r="EA114" s="287"/>
      <c r="EB114" s="287"/>
      <c r="EC114" s="287"/>
      <c r="ED114" s="287"/>
    </row>
    <row r="115" spans="1:134" s="51" customFormat="1" ht="15" customHeight="1">
      <c r="A115" s="78"/>
      <c r="B115" s="78"/>
      <c r="C115" s="77" t="s">
        <v>353</v>
      </c>
      <c r="D115" s="700" t="s">
        <v>378</v>
      </c>
      <c r="E115" s="72"/>
      <c r="F115" s="72"/>
      <c r="G115" s="72"/>
      <c r="H115" s="72"/>
      <c r="I115" s="72"/>
      <c r="J115" s="72"/>
      <c r="K115" s="72"/>
      <c r="L115" s="72"/>
      <c r="M115" s="72"/>
      <c r="N115" s="72"/>
      <c r="O115" s="616"/>
      <c r="P115" s="72"/>
      <c r="Q115" s="146"/>
      <c r="R115" s="70">
        <f t="shared" ref="R115:R138" si="374">VLOOKUP(C115,TravelIncrease,2,0)</f>
        <v>1.1000000000000001</v>
      </c>
      <c r="S115" s="847"/>
      <c r="T115" s="848"/>
      <c r="U115" s="847"/>
      <c r="V115" s="848"/>
      <c r="W115" s="847"/>
      <c r="X115" s="848"/>
      <c r="Y115" s="847"/>
      <c r="Z115" s="848"/>
      <c r="AA115" s="847"/>
      <c r="AB115" s="848"/>
      <c r="AC115" s="373"/>
      <c r="AD115" s="798">
        <f>$E115*$P115*$Q115</f>
        <v>0</v>
      </c>
      <c r="AE115" s="799"/>
      <c r="AF115" s="798">
        <f>$F115*$P115*$Q115*$R115</f>
        <v>0</v>
      </c>
      <c r="AG115" s="799"/>
      <c r="AH115" s="798">
        <f t="shared" ref="AH115:AH138" si="375">$G115*$P115*Q115*($R115^2)</f>
        <v>0</v>
      </c>
      <c r="AI115" s="799"/>
      <c r="AJ115" s="798">
        <f>$H115*$P115*$Q115*($R115^3)</f>
        <v>0</v>
      </c>
      <c r="AK115" s="799"/>
      <c r="AL115" s="798">
        <f>$I115*$P115*$Q115*($R115^4)</f>
        <v>0</v>
      </c>
      <c r="AM115" s="799"/>
      <c r="AN115" s="293">
        <f>SUM(AD115+AF115+AH115+AJ115+AL115)</f>
        <v>0</v>
      </c>
      <c r="AO115" s="812"/>
      <c r="AP115" s="813"/>
      <c r="AQ115" s="812"/>
      <c r="AR115" s="813"/>
      <c r="AS115" s="812"/>
      <c r="AT115" s="813"/>
      <c r="AU115" s="812"/>
      <c r="AV115" s="813"/>
      <c r="AW115" s="812"/>
      <c r="AX115" s="813"/>
      <c r="AY115" s="363"/>
      <c r="AZ115" s="820"/>
      <c r="BA115" s="821"/>
      <c r="BB115" s="820"/>
      <c r="BC115" s="821"/>
      <c r="BD115" s="820"/>
      <c r="BE115" s="821"/>
      <c r="BF115" s="820"/>
      <c r="BG115" s="821"/>
      <c r="BH115" s="820"/>
      <c r="BI115" s="821"/>
      <c r="BJ115" s="364"/>
      <c r="BK115" s="849"/>
      <c r="BL115" s="850"/>
      <c r="BM115" s="849"/>
      <c r="BN115" s="850"/>
      <c r="BO115" s="849"/>
      <c r="BP115" s="850"/>
      <c r="BQ115" s="849"/>
      <c r="BR115" s="850"/>
      <c r="BS115" s="849"/>
      <c r="BT115" s="850"/>
      <c r="BU115" s="365"/>
      <c r="BV115" s="973"/>
      <c r="BW115" s="974"/>
      <c r="BX115" s="973"/>
      <c r="BY115" s="974"/>
      <c r="BZ115" s="973"/>
      <c r="CA115" s="974"/>
      <c r="CB115" s="973"/>
      <c r="CC115" s="974"/>
      <c r="CD115" s="973"/>
      <c r="CE115" s="974"/>
      <c r="CF115" s="366"/>
      <c r="CG115" s="969"/>
      <c r="CH115" s="970"/>
      <c r="CI115" s="969"/>
      <c r="CJ115" s="970"/>
      <c r="CK115" s="969"/>
      <c r="CL115" s="970"/>
      <c r="CM115" s="969"/>
      <c r="CN115" s="970"/>
      <c r="CO115" s="969"/>
      <c r="CP115" s="970"/>
      <c r="CQ115" s="367"/>
      <c r="CR115" s="967"/>
      <c r="CS115" s="968"/>
      <c r="CT115" s="967"/>
      <c r="CU115" s="968"/>
      <c r="CV115" s="967"/>
      <c r="CW115" s="968"/>
      <c r="CX115" s="967"/>
      <c r="CY115" s="968"/>
      <c r="CZ115" s="967"/>
      <c r="DA115" s="968"/>
      <c r="DB115" s="368"/>
      <c r="DC115" s="971"/>
      <c r="DD115" s="972"/>
      <c r="DE115" s="971"/>
      <c r="DF115" s="972"/>
      <c r="DG115" s="971"/>
      <c r="DH115" s="972"/>
      <c r="DI115" s="971"/>
      <c r="DJ115" s="972"/>
      <c r="DK115" s="971"/>
      <c r="DL115" s="972"/>
      <c r="DM115" s="369"/>
      <c r="DN115" s="977"/>
      <c r="DO115" s="978"/>
      <c r="DP115" s="977"/>
      <c r="DQ115" s="978"/>
      <c r="DR115" s="977"/>
      <c r="DS115" s="978"/>
      <c r="DT115" s="977"/>
      <c r="DU115" s="978"/>
      <c r="DV115" s="977"/>
      <c r="DW115" s="978"/>
      <c r="DX115" s="370"/>
      <c r="DY115" s="339">
        <f t="shared" ref="DY115:DY138" si="376">AD115</f>
        <v>0</v>
      </c>
      <c r="DZ115" s="339">
        <f t="shared" ref="DZ115:DZ138" si="377">AF115</f>
        <v>0</v>
      </c>
      <c r="EA115" s="339">
        <f t="shared" ref="EA115:EA138" si="378">AH115</f>
        <v>0</v>
      </c>
      <c r="EB115" s="339">
        <f t="shared" ref="EB115:EB138" si="379">AJ115</f>
        <v>0</v>
      </c>
      <c r="EC115" s="339">
        <f t="shared" ref="EC115:EC138" si="380">AL115</f>
        <v>0</v>
      </c>
      <c r="ED115" s="327">
        <f t="shared" ref="ED115:ED139" si="381">SUM(DY115:EC115)</f>
        <v>0</v>
      </c>
    </row>
    <row r="116" spans="1:134" s="51" customFormat="1" ht="15" customHeight="1">
      <c r="A116" s="78"/>
      <c r="B116" s="78"/>
      <c r="C116" s="77" t="s">
        <v>264</v>
      </c>
      <c r="D116" s="700"/>
      <c r="E116" s="72"/>
      <c r="F116" s="72"/>
      <c r="G116" s="72"/>
      <c r="H116" s="72"/>
      <c r="I116" s="72"/>
      <c r="J116" s="72"/>
      <c r="K116" s="72"/>
      <c r="L116" s="72"/>
      <c r="M116" s="72"/>
      <c r="N116" s="72"/>
      <c r="O116" s="616"/>
      <c r="P116" s="72"/>
      <c r="Q116" s="146"/>
      <c r="R116" s="70">
        <f t="shared" si="374"/>
        <v>1</v>
      </c>
      <c r="S116" s="847"/>
      <c r="T116" s="848"/>
      <c r="U116" s="847"/>
      <c r="V116" s="848"/>
      <c r="W116" s="847"/>
      <c r="X116" s="848"/>
      <c r="Y116" s="847"/>
      <c r="Z116" s="848"/>
      <c r="AA116" s="847"/>
      <c r="AB116" s="848"/>
      <c r="AC116" s="373"/>
      <c r="AD116" s="798">
        <f t="shared" ref="AD116:AD138" si="382">$E116*$P116*$Q116</f>
        <v>0</v>
      </c>
      <c r="AE116" s="799"/>
      <c r="AF116" s="798">
        <f t="shared" ref="AF116:AF138" si="383">$F116*$P116*$Q116*$R116</f>
        <v>0</v>
      </c>
      <c r="AG116" s="799"/>
      <c r="AH116" s="798">
        <f t="shared" si="375"/>
        <v>0</v>
      </c>
      <c r="AI116" s="799"/>
      <c r="AJ116" s="798">
        <f t="shared" ref="AJ116:AJ138" si="384">$H116*$P116*$Q116*($R116^3)</f>
        <v>0</v>
      </c>
      <c r="AK116" s="799"/>
      <c r="AL116" s="798">
        <f t="shared" ref="AL116:AL138" si="385">$I116*$P116*$Q116*($R116^4)</f>
        <v>0</v>
      </c>
      <c r="AM116" s="799"/>
      <c r="AN116" s="293">
        <f t="shared" ref="AN116:AN138" si="386">SUM(AD116+AF116+AH116+AJ116+AL116)</f>
        <v>0</v>
      </c>
      <c r="AO116" s="812"/>
      <c r="AP116" s="813"/>
      <c r="AQ116" s="812"/>
      <c r="AR116" s="813"/>
      <c r="AS116" s="812"/>
      <c r="AT116" s="813"/>
      <c r="AU116" s="812"/>
      <c r="AV116" s="813"/>
      <c r="AW116" s="812"/>
      <c r="AX116" s="813"/>
      <c r="AY116" s="363"/>
      <c r="AZ116" s="820"/>
      <c r="BA116" s="821"/>
      <c r="BB116" s="820"/>
      <c r="BC116" s="821"/>
      <c r="BD116" s="820"/>
      <c r="BE116" s="821"/>
      <c r="BF116" s="820"/>
      <c r="BG116" s="821"/>
      <c r="BH116" s="820"/>
      <c r="BI116" s="821"/>
      <c r="BJ116" s="364"/>
      <c r="BK116" s="849"/>
      <c r="BL116" s="850"/>
      <c r="BM116" s="849"/>
      <c r="BN116" s="850"/>
      <c r="BO116" s="849"/>
      <c r="BP116" s="850"/>
      <c r="BQ116" s="849"/>
      <c r="BR116" s="850"/>
      <c r="BS116" s="849"/>
      <c r="BT116" s="850"/>
      <c r="BU116" s="365"/>
      <c r="BV116" s="973"/>
      <c r="BW116" s="974"/>
      <c r="BX116" s="973"/>
      <c r="BY116" s="974"/>
      <c r="BZ116" s="973"/>
      <c r="CA116" s="974"/>
      <c r="CB116" s="973"/>
      <c r="CC116" s="974"/>
      <c r="CD116" s="973"/>
      <c r="CE116" s="974"/>
      <c r="CF116" s="366"/>
      <c r="CG116" s="969"/>
      <c r="CH116" s="970"/>
      <c r="CI116" s="969"/>
      <c r="CJ116" s="970"/>
      <c r="CK116" s="969"/>
      <c r="CL116" s="970"/>
      <c r="CM116" s="969"/>
      <c r="CN116" s="970"/>
      <c r="CO116" s="969"/>
      <c r="CP116" s="970"/>
      <c r="CQ116" s="367"/>
      <c r="CR116" s="967"/>
      <c r="CS116" s="968"/>
      <c r="CT116" s="967"/>
      <c r="CU116" s="968"/>
      <c r="CV116" s="967"/>
      <c r="CW116" s="968"/>
      <c r="CX116" s="967"/>
      <c r="CY116" s="968"/>
      <c r="CZ116" s="967"/>
      <c r="DA116" s="968"/>
      <c r="DB116" s="368"/>
      <c r="DC116" s="971"/>
      <c r="DD116" s="972"/>
      <c r="DE116" s="971"/>
      <c r="DF116" s="972"/>
      <c r="DG116" s="971"/>
      <c r="DH116" s="972"/>
      <c r="DI116" s="971"/>
      <c r="DJ116" s="972"/>
      <c r="DK116" s="971"/>
      <c r="DL116" s="972"/>
      <c r="DM116" s="369"/>
      <c r="DN116" s="977"/>
      <c r="DO116" s="978"/>
      <c r="DP116" s="977"/>
      <c r="DQ116" s="978"/>
      <c r="DR116" s="977"/>
      <c r="DS116" s="978"/>
      <c r="DT116" s="977"/>
      <c r="DU116" s="978"/>
      <c r="DV116" s="977"/>
      <c r="DW116" s="978"/>
      <c r="DX116" s="370"/>
      <c r="DY116" s="339">
        <f t="shared" si="376"/>
        <v>0</v>
      </c>
      <c r="DZ116" s="339">
        <f t="shared" si="377"/>
        <v>0</v>
      </c>
      <c r="EA116" s="339">
        <f t="shared" si="378"/>
        <v>0</v>
      </c>
      <c r="EB116" s="339">
        <f t="shared" si="379"/>
        <v>0</v>
      </c>
      <c r="EC116" s="339">
        <f t="shared" si="380"/>
        <v>0</v>
      </c>
      <c r="ED116" s="327">
        <f t="shared" si="381"/>
        <v>0</v>
      </c>
    </row>
    <row r="117" spans="1:134" s="51" customFormat="1" ht="15" customHeight="1">
      <c r="A117" s="78"/>
      <c r="B117" s="78"/>
      <c r="C117" s="77" t="s">
        <v>28</v>
      </c>
      <c r="D117" s="700"/>
      <c r="E117" s="72"/>
      <c r="F117" s="72"/>
      <c r="G117" s="72"/>
      <c r="H117" s="72"/>
      <c r="I117" s="72"/>
      <c r="J117" s="72"/>
      <c r="K117" s="72"/>
      <c r="L117" s="72"/>
      <c r="M117" s="72"/>
      <c r="N117" s="72"/>
      <c r="O117" s="616"/>
      <c r="P117" s="72"/>
      <c r="Q117" s="146"/>
      <c r="R117" s="70">
        <f t="shared" si="374"/>
        <v>1</v>
      </c>
      <c r="S117" s="847"/>
      <c r="T117" s="848"/>
      <c r="U117" s="847"/>
      <c r="V117" s="848"/>
      <c r="W117" s="847"/>
      <c r="X117" s="848"/>
      <c r="Y117" s="847"/>
      <c r="Z117" s="848"/>
      <c r="AA117" s="847"/>
      <c r="AB117" s="848"/>
      <c r="AC117" s="373"/>
      <c r="AD117" s="798">
        <f t="shared" si="382"/>
        <v>0</v>
      </c>
      <c r="AE117" s="799"/>
      <c r="AF117" s="798">
        <f t="shared" si="383"/>
        <v>0</v>
      </c>
      <c r="AG117" s="799"/>
      <c r="AH117" s="798">
        <f t="shared" si="375"/>
        <v>0</v>
      </c>
      <c r="AI117" s="799"/>
      <c r="AJ117" s="798">
        <f t="shared" si="384"/>
        <v>0</v>
      </c>
      <c r="AK117" s="799"/>
      <c r="AL117" s="798">
        <f t="shared" si="385"/>
        <v>0</v>
      </c>
      <c r="AM117" s="799"/>
      <c r="AN117" s="293">
        <f t="shared" si="386"/>
        <v>0</v>
      </c>
      <c r="AO117" s="812"/>
      <c r="AP117" s="813"/>
      <c r="AQ117" s="812"/>
      <c r="AR117" s="813"/>
      <c r="AS117" s="812"/>
      <c r="AT117" s="813"/>
      <c r="AU117" s="812"/>
      <c r="AV117" s="813"/>
      <c r="AW117" s="812"/>
      <c r="AX117" s="813"/>
      <c r="AY117" s="363"/>
      <c r="AZ117" s="820"/>
      <c r="BA117" s="821"/>
      <c r="BB117" s="820"/>
      <c r="BC117" s="821"/>
      <c r="BD117" s="820"/>
      <c r="BE117" s="821"/>
      <c r="BF117" s="820"/>
      <c r="BG117" s="821"/>
      <c r="BH117" s="820"/>
      <c r="BI117" s="821"/>
      <c r="BJ117" s="364"/>
      <c r="BK117" s="849"/>
      <c r="BL117" s="850"/>
      <c r="BM117" s="849"/>
      <c r="BN117" s="850"/>
      <c r="BO117" s="849"/>
      <c r="BP117" s="850"/>
      <c r="BQ117" s="849"/>
      <c r="BR117" s="850"/>
      <c r="BS117" s="849"/>
      <c r="BT117" s="850"/>
      <c r="BU117" s="365"/>
      <c r="BV117" s="973"/>
      <c r="BW117" s="974"/>
      <c r="BX117" s="973"/>
      <c r="BY117" s="974"/>
      <c r="BZ117" s="973"/>
      <c r="CA117" s="974"/>
      <c r="CB117" s="973"/>
      <c r="CC117" s="974"/>
      <c r="CD117" s="973"/>
      <c r="CE117" s="974"/>
      <c r="CF117" s="366"/>
      <c r="CG117" s="969"/>
      <c r="CH117" s="970"/>
      <c r="CI117" s="969"/>
      <c r="CJ117" s="970"/>
      <c r="CK117" s="969"/>
      <c r="CL117" s="970"/>
      <c r="CM117" s="969"/>
      <c r="CN117" s="970"/>
      <c r="CO117" s="969"/>
      <c r="CP117" s="970"/>
      <c r="CQ117" s="367"/>
      <c r="CR117" s="967"/>
      <c r="CS117" s="968"/>
      <c r="CT117" s="967"/>
      <c r="CU117" s="968"/>
      <c r="CV117" s="967"/>
      <c r="CW117" s="968"/>
      <c r="CX117" s="967"/>
      <c r="CY117" s="968"/>
      <c r="CZ117" s="967"/>
      <c r="DA117" s="968"/>
      <c r="DB117" s="368"/>
      <c r="DC117" s="971"/>
      <c r="DD117" s="972"/>
      <c r="DE117" s="971"/>
      <c r="DF117" s="972"/>
      <c r="DG117" s="971"/>
      <c r="DH117" s="972"/>
      <c r="DI117" s="971"/>
      <c r="DJ117" s="972"/>
      <c r="DK117" s="971"/>
      <c r="DL117" s="972"/>
      <c r="DM117" s="369"/>
      <c r="DN117" s="977"/>
      <c r="DO117" s="978"/>
      <c r="DP117" s="977"/>
      <c r="DQ117" s="978"/>
      <c r="DR117" s="977"/>
      <c r="DS117" s="978"/>
      <c r="DT117" s="977"/>
      <c r="DU117" s="978"/>
      <c r="DV117" s="977"/>
      <c r="DW117" s="978"/>
      <c r="DX117" s="370"/>
      <c r="DY117" s="339">
        <f t="shared" si="376"/>
        <v>0</v>
      </c>
      <c r="DZ117" s="339">
        <f t="shared" si="377"/>
        <v>0</v>
      </c>
      <c r="EA117" s="339">
        <f t="shared" si="378"/>
        <v>0</v>
      </c>
      <c r="EB117" s="339">
        <f t="shared" si="379"/>
        <v>0</v>
      </c>
      <c r="EC117" s="339">
        <f t="shared" si="380"/>
        <v>0</v>
      </c>
      <c r="ED117" s="327">
        <f t="shared" si="381"/>
        <v>0</v>
      </c>
    </row>
    <row r="118" spans="1:134" s="51" customFormat="1" ht="15" customHeight="1">
      <c r="A118" s="78"/>
      <c r="B118" s="78"/>
      <c r="C118" s="77" t="s">
        <v>54</v>
      </c>
      <c r="D118" s="700"/>
      <c r="E118" s="72"/>
      <c r="F118" s="72"/>
      <c r="G118" s="72"/>
      <c r="H118" s="72"/>
      <c r="I118" s="72"/>
      <c r="J118" s="72"/>
      <c r="K118" s="72"/>
      <c r="L118" s="72"/>
      <c r="M118" s="72"/>
      <c r="N118" s="72"/>
      <c r="O118" s="616"/>
      <c r="P118" s="72"/>
      <c r="Q118" s="146"/>
      <c r="R118" s="70">
        <f t="shared" si="374"/>
        <v>1.1000000000000001</v>
      </c>
      <c r="S118" s="847"/>
      <c r="T118" s="848"/>
      <c r="U118" s="847"/>
      <c r="V118" s="848"/>
      <c r="W118" s="847"/>
      <c r="X118" s="848"/>
      <c r="Y118" s="847"/>
      <c r="Z118" s="848"/>
      <c r="AA118" s="847"/>
      <c r="AB118" s="848"/>
      <c r="AC118" s="373"/>
      <c r="AD118" s="798">
        <f t="shared" si="382"/>
        <v>0</v>
      </c>
      <c r="AE118" s="799"/>
      <c r="AF118" s="798">
        <f t="shared" si="383"/>
        <v>0</v>
      </c>
      <c r="AG118" s="799"/>
      <c r="AH118" s="798">
        <f t="shared" si="375"/>
        <v>0</v>
      </c>
      <c r="AI118" s="799"/>
      <c r="AJ118" s="798">
        <f t="shared" si="384"/>
        <v>0</v>
      </c>
      <c r="AK118" s="799"/>
      <c r="AL118" s="798">
        <f t="shared" si="385"/>
        <v>0</v>
      </c>
      <c r="AM118" s="799"/>
      <c r="AN118" s="293">
        <f t="shared" si="386"/>
        <v>0</v>
      </c>
      <c r="AO118" s="812"/>
      <c r="AP118" s="813"/>
      <c r="AQ118" s="812"/>
      <c r="AR118" s="813"/>
      <c r="AS118" s="812"/>
      <c r="AT118" s="813"/>
      <c r="AU118" s="812"/>
      <c r="AV118" s="813"/>
      <c r="AW118" s="812"/>
      <c r="AX118" s="813"/>
      <c r="AY118" s="363"/>
      <c r="AZ118" s="820"/>
      <c r="BA118" s="821"/>
      <c r="BB118" s="820"/>
      <c r="BC118" s="821"/>
      <c r="BD118" s="820"/>
      <c r="BE118" s="821"/>
      <c r="BF118" s="820"/>
      <c r="BG118" s="821"/>
      <c r="BH118" s="820"/>
      <c r="BI118" s="821"/>
      <c r="BJ118" s="364"/>
      <c r="BK118" s="849"/>
      <c r="BL118" s="850"/>
      <c r="BM118" s="849"/>
      <c r="BN118" s="850"/>
      <c r="BO118" s="849"/>
      <c r="BP118" s="850"/>
      <c r="BQ118" s="849"/>
      <c r="BR118" s="850"/>
      <c r="BS118" s="849"/>
      <c r="BT118" s="850"/>
      <c r="BU118" s="365"/>
      <c r="BV118" s="973"/>
      <c r="BW118" s="974"/>
      <c r="BX118" s="973"/>
      <c r="BY118" s="974"/>
      <c r="BZ118" s="973"/>
      <c r="CA118" s="974"/>
      <c r="CB118" s="973"/>
      <c r="CC118" s="974"/>
      <c r="CD118" s="973"/>
      <c r="CE118" s="974"/>
      <c r="CF118" s="366"/>
      <c r="CG118" s="969"/>
      <c r="CH118" s="970"/>
      <c r="CI118" s="969"/>
      <c r="CJ118" s="970"/>
      <c r="CK118" s="969"/>
      <c r="CL118" s="970"/>
      <c r="CM118" s="969"/>
      <c r="CN118" s="970"/>
      <c r="CO118" s="969"/>
      <c r="CP118" s="970"/>
      <c r="CQ118" s="367"/>
      <c r="CR118" s="967"/>
      <c r="CS118" s="968"/>
      <c r="CT118" s="967"/>
      <c r="CU118" s="968"/>
      <c r="CV118" s="967"/>
      <c r="CW118" s="968"/>
      <c r="CX118" s="967"/>
      <c r="CY118" s="968"/>
      <c r="CZ118" s="967"/>
      <c r="DA118" s="968"/>
      <c r="DB118" s="368"/>
      <c r="DC118" s="971"/>
      <c r="DD118" s="972"/>
      <c r="DE118" s="971"/>
      <c r="DF118" s="972"/>
      <c r="DG118" s="971"/>
      <c r="DH118" s="972"/>
      <c r="DI118" s="971"/>
      <c r="DJ118" s="972"/>
      <c r="DK118" s="971"/>
      <c r="DL118" s="972"/>
      <c r="DM118" s="369"/>
      <c r="DN118" s="977"/>
      <c r="DO118" s="978"/>
      <c r="DP118" s="977"/>
      <c r="DQ118" s="978"/>
      <c r="DR118" s="977"/>
      <c r="DS118" s="978"/>
      <c r="DT118" s="977"/>
      <c r="DU118" s="978"/>
      <c r="DV118" s="977"/>
      <c r="DW118" s="978"/>
      <c r="DX118" s="370"/>
      <c r="DY118" s="339">
        <f t="shared" si="376"/>
        <v>0</v>
      </c>
      <c r="DZ118" s="339">
        <f t="shared" si="377"/>
        <v>0</v>
      </c>
      <c r="EA118" s="339">
        <f t="shared" si="378"/>
        <v>0</v>
      </c>
      <c r="EB118" s="339">
        <f t="shared" si="379"/>
        <v>0</v>
      </c>
      <c r="EC118" s="339">
        <f t="shared" si="380"/>
        <v>0</v>
      </c>
      <c r="ED118" s="327">
        <f t="shared" si="381"/>
        <v>0</v>
      </c>
    </row>
    <row r="119" spans="1:134" s="51" customFormat="1" ht="15" customHeight="1">
      <c r="A119" s="78"/>
      <c r="B119" s="78"/>
      <c r="C119" s="77" t="s">
        <v>353</v>
      </c>
      <c r="D119" s="700" t="s">
        <v>378</v>
      </c>
      <c r="E119" s="72"/>
      <c r="F119" s="72"/>
      <c r="G119" s="72"/>
      <c r="H119" s="72"/>
      <c r="I119" s="72"/>
      <c r="J119" s="72"/>
      <c r="K119" s="72"/>
      <c r="L119" s="72"/>
      <c r="M119" s="72"/>
      <c r="N119" s="72"/>
      <c r="O119" s="616"/>
      <c r="P119" s="72"/>
      <c r="Q119" s="146"/>
      <c r="R119" s="70">
        <f t="shared" si="374"/>
        <v>1.1000000000000001</v>
      </c>
      <c r="S119" s="847"/>
      <c r="T119" s="848"/>
      <c r="U119" s="847"/>
      <c r="V119" s="848"/>
      <c r="W119" s="847"/>
      <c r="X119" s="848"/>
      <c r="Y119" s="847"/>
      <c r="Z119" s="848"/>
      <c r="AA119" s="847"/>
      <c r="AB119" s="848"/>
      <c r="AC119" s="373"/>
      <c r="AD119" s="798">
        <f t="shared" si="382"/>
        <v>0</v>
      </c>
      <c r="AE119" s="799"/>
      <c r="AF119" s="798">
        <f t="shared" si="383"/>
        <v>0</v>
      </c>
      <c r="AG119" s="799"/>
      <c r="AH119" s="798">
        <f t="shared" si="375"/>
        <v>0</v>
      </c>
      <c r="AI119" s="799"/>
      <c r="AJ119" s="798">
        <f t="shared" si="384"/>
        <v>0</v>
      </c>
      <c r="AK119" s="799"/>
      <c r="AL119" s="798">
        <f t="shared" si="385"/>
        <v>0</v>
      </c>
      <c r="AM119" s="799"/>
      <c r="AN119" s="293">
        <f t="shared" si="386"/>
        <v>0</v>
      </c>
      <c r="AO119" s="812"/>
      <c r="AP119" s="813"/>
      <c r="AQ119" s="812"/>
      <c r="AR119" s="813"/>
      <c r="AS119" s="812"/>
      <c r="AT119" s="813"/>
      <c r="AU119" s="812"/>
      <c r="AV119" s="813"/>
      <c r="AW119" s="812"/>
      <c r="AX119" s="813"/>
      <c r="AY119" s="363"/>
      <c r="AZ119" s="820"/>
      <c r="BA119" s="821"/>
      <c r="BB119" s="820"/>
      <c r="BC119" s="821"/>
      <c r="BD119" s="820"/>
      <c r="BE119" s="821"/>
      <c r="BF119" s="820"/>
      <c r="BG119" s="821"/>
      <c r="BH119" s="820"/>
      <c r="BI119" s="821"/>
      <c r="BJ119" s="364"/>
      <c r="BK119" s="849"/>
      <c r="BL119" s="850"/>
      <c r="BM119" s="849"/>
      <c r="BN119" s="850"/>
      <c r="BO119" s="849"/>
      <c r="BP119" s="850"/>
      <c r="BQ119" s="849"/>
      <c r="BR119" s="850"/>
      <c r="BS119" s="849"/>
      <c r="BT119" s="850"/>
      <c r="BU119" s="365"/>
      <c r="BV119" s="973"/>
      <c r="BW119" s="974"/>
      <c r="BX119" s="973"/>
      <c r="BY119" s="974"/>
      <c r="BZ119" s="973"/>
      <c r="CA119" s="974"/>
      <c r="CB119" s="973"/>
      <c r="CC119" s="974"/>
      <c r="CD119" s="973"/>
      <c r="CE119" s="974"/>
      <c r="CF119" s="366"/>
      <c r="CG119" s="969"/>
      <c r="CH119" s="970"/>
      <c r="CI119" s="969"/>
      <c r="CJ119" s="970"/>
      <c r="CK119" s="969"/>
      <c r="CL119" s="970"/>
      <c r="CM119" s="969"/>
      <c r="CN119" s="970"/>
      <c r="CO119" s="969"/>
      <c r="CP119" s="970"/>
      <c r="CQ119" s="367"/>
      <c r="CR119" s="967"/>
      <c r="CS119" s="968"/>
      <c r="CT119" s="967"/>
      <c r="CU119" s="968"/>
      <c r="CV119" s="967"/>
      <c r="CW119" s="968"/>
      <c r="CX119" s="967"/>
      <c r="CY119" s="968"/>
      <c r="CZ119" s="967"/>
      <c r="DA119" s="968"/>
      <c r="DB119" s="368"/>
      <c r="DC119" s="971"/>
      <c r="DD119" s="972"/>
      <c r="DE119" s="971"/>
      <c r="DF119" s="972"/>
      <c r="DG119" s="971"/>
      <c r="DH119" s="972"/>
      <c r="DI119" s="971"/>
      <c r="DJ119" s="972"/>
      <c r="DK119" s="971"/>
      <c r="DL119" s="972"/>
      <c r="DM119" s="369"/>
      <c r="DN119" s="977"/>
      <c r="DO119" s="978"/>
      <c r="DP119" s="977"/>
      <c r="DQ119" s="978"/>
      <c r="DR119" s="977"/>
      <c r="DS119" s="978"/>
      <c r="DT119" s="977"/>
      <c r="DU119" s="978"/>
      <c r="DV119" s="977"/>
      <c r="DW119" s="978"/>
      <c r="DX119" s="370"/>
      <c r="DY119" s="339">
        <f t="shared" si="376"/>
        <v>0</v>
      </c>
      <c r="DZ119" s="339">
        <f t="shared" si="377"/>
        <v>0</v>
      </c>
      <c r="EA119" s="339">
        <f t="shared" si="378"/>
        <v>0</v>
      </c>
      <c r="EB119" s="339">
        <f t="shared" si="379"/>
        <v>0</v>
      </c>
      <c r="EC119" s="339">
        <f t="shared" si="380"/>
        <v>0</v>
      </c>
      <c r="ED119" s="327">
        <f t="shared" si="381"/>
        <v>0</v>
      </c>
    </row>
    <row r="120" spans="1:134" s="51" customFormat="1" ht="15" customHeight="1">
      <c r="A120" s="78"/>
      <c r="B120" s="78"/>
      <c r="C120" s="77" t="s">
        <v>264</v>
      </c>
      <c r="D120" s="700"/>
      <c r="E120" s="72"/>
      <c r="F120" s="72"/>
      <c r="G120" s="72"/>
      <c r="H120" s="72"/>
      <c r="I120" s="72"/>
      <c r="J120" s="72"/>
      <c r="K120" s="72"/>
      <c r="L120" s="72"/>
      <c r="M120" s="72"/>
      <c r="N120" s="72"/>
      <c r="O120" s="616"/>
      <c r="P120" s="72"/>
      <c r="Q120" s="146"/>
      <c r="R120" s="70">
        <f t="shared" si="374"/>
        <v>1</v>
      </c>
      <c r="S120" s="847"/>
      <c r="T120" s="848"/>
      <c r="U120" s="847"/>
      <c r="V120" s="848"/>
      <c r="W120" s="847"/>
      <c r="X120" s="848"/>
      <c r="Y120" s="847"/>
      <c r="Z120" s="848"/>
      <c r="AA120" s="847"/>
      <c r="AB120" s="848"/>
      <c r="AC120" s="373"/>
      <c r="AD120" s="798">
        <f t="shared" si="382"/>
        <v>0</v>
      </c>
      <c r="AE120" s="799"/>
      <c r="AF120" s="798">
        <f t="shared" si="383"/>
        <v>0</v>
      </c>
      <c r="AG120" s="799"/>
      <c r="AH120" s="798">
        <f t="shared" si="375"/>
        <v>0</v>
      </c>
      <c r="AI120" s="799"/>
      <c r="AJ120" s="798">
        <f t="shared" si="384"/>
        <v>0</v>
      </c>
      <c r="AK120" s="799"/>
      <c r="AL120" s="798">
        <f t="shared" si="385"/>
        <v>0</v>
      </c>
      <c r="AM120" s="799"/>
      <c r="AN120" s="293">
        <f t="shared" si="386"/>
        <v>0</v>
      </c>
      <c r="AO120" s="812"/>
      <c r="AP120" s="813"/>
      <c r="AQ120" s="812"/>
      <c r="AR120" s="813"/>
      <c r="AS120" s="812"/>
      <c r="AT120" s="813"/>
      <c r="AU120" s="812"/>
      <c r="AV120" s="813"/>
      <c r="AW120" s="812"/>
      <c r="AX120" s="813"/>
      <c r="AY120" s="363"/>
      <c r="AZ120" s="820"/>
      <c r="BA120" s="821"/>
      <c r="BB120" s="820"/>
      <c r="BC120" s="821"/>
      <c r="BD120" s="820"/>
      <c r="BE120" s="821"/>
      <c r="BF120" s="820"/>
      <c r="BG120" s="821"/>
      <c r="BH120" s="820"/>
      <c r="BI120" s="821"/>
      <c r="BJ120" s="364"/>
      <c r="BK120" s="849"/>
      <c r="BL120" s="850"/>
      <c r="BM120" s="849"/>
      <c r="BN120" s="850"/>
      <c r="BO120" s="849"/>
      <c r="BP120" s="850"/>
      <c r="BQ120" s="849"/>
      <c r="BR120" s="850"/>
      <c r="BS120" s="849"/>
      <c r="BT120" s="850"/>
      <c r="BU120" s="365"/>
      <c r="BV120" s="973"/>
      <c r="BW120" s="974"/>
      <c r="BX120" s="973"/>
      <c r="BY120" s="974"/>
      <c r="BZ120" s="973"/>
      <c r="CA120" s="974"/>
      <c r="CB120" s="973"/>
      <c r="CC120" s="974"/>
      <c r="CD120" s="973"/>
      <c r="CE120" s="974"/>
      <c r="CF120" s="366"/>
      <c r="CG120" s="969"/>
      <c r="CH120" s="970"/>
      <c r="CI120" s="969"/>
      <c r="CJ120" s="970"/>
      <c r="CK120" s="969"/>
      <c r="CL120" s="970"/>
      <c r="CM120" s="969"/>
      <c r="CN120" s="970"/>
      <c r="CO120" s="969"/>
      <c r="CP120" s="970"/>
      <c r="CQ120" s="367"/>
      <c r="CR120" s="967"/>
      <c r="CS120" s="968"/>
      <c r="CT120" s="967"/>
      <c r="CU120" s="968"/>
      <c r="CV120" s="967"/>
      <c r="CW120" s="968"/>
      <c r="CX120" s="967"/>
      <c r="CY120" s="968"/>
      <c r="CZ120" s="967"/>
      <c r="DA120" s="968"/>
      <c r="DB120" s="368"/>
      <c r="DC120" s="971"/>
      <c r="DD120" s="972"/>
      <c r="DE120" s="971"/>
      <c r="DF120" s="972"/>
      <c r="DG120" s="971"/>
      <c r="DH120" s="972"/>
      <c r="DI120" s="971"/>
      <c r="DJ120" s="972"/>
      <c r="DK120" s="971"/>
      <c r="DL120" s="972"/>
      <c r="DM120" s="369"/>
      <c r="DN120" s="977"/>
      <c r="DO120" s="978"/>
      <c r="DP120" s="977"/>
      <c r="DQ120" s="978"/>
      <c r="DR120" s="977"/>
      <c r="DS120" s="978"/>
      <c r="DT120" s="977"/>
      <c r="DU120" s="978"/>
      <c r="DV120" s="977"/>
      <c r="DW120" s="978"/>
      <c r="DX120" s="370"/>
      <c r="DY120" s="339">
        <f t="shared" si="376"/>
        <v>0</v>
      </c>
      <c r="DZ120" s="339">
        <f t="shared" si="377"/>
        <v>0</v>
      </c>
      <c r="EA120" s="339">
        <f t="shared" si="378"/>
        <v>0</v>
      </c>
      <c r="EB120" s="339">
        <f t="shared" si="379"/>
        <v>0</v>
      </c>
      <c r="EC120" s="339">
        <f t="shared" si="380"/>
        <v>0</v>
      </c>
      <c r="ED120" s="327">
        <f t="shared" si="381"/>
        <v>0</v>
      </c>
    </row>
    <row r="121" spans="1:134" s="51" customFormat="1" ht="15" customHeight="1">
      <c r="A121" s="78"/>
      <c r="B121" s="78"/>
      <c r="C121" s="77" t="s">
        <v>28</v>
      </c>
      <c r="D121" s="700"/>
      <c r="E121" s="72"/>
      <c r="F121" s="72"/>
      <c r="G121" s="72"/>
      <c r="H121" s="72"/>
      <c r="I121" s="72"/>
      <c r="J121" s="72"/>
      <c r="K121" s="72"/>
      <c r="L121" s="72"/>
      <c r="M121" s="72"/>
      <c r="N121" s="72"/>
      <c r="O121" s="616"/>
      <c r="P121" s="72"/>
      <c r="Q121" s="146"/>
      <c r="R121" s="70">
        <f t="shared" si="374"/>
        <v>1</v>
      </c>
      <c r="S121" s="847"/>
      <c r="T121" s="848"/>
      <c r="U121" s="847"/>
      <c r="V121" s="848"/>
      <c r="W121" s="847"/>
      <c r="X121" s="848"/>
      <c r="Y121" s="847"/>
      <c r="Z121" s="848"/>
      <c r="AA121" s="847"/>
      <c r="AB121" s="848"/>
      <c r="AC121" s="373"/>
      <c r="AD121" s="798">
        <f t="shared" si="382"/>
        <v>0</v>
      </c>
      <c r="AE121" s="799"/>
      <c r="AF121" s="798">
        <f t="shared" si="383"/>
        <v>0</v>
      </c>
      <c r="AG121" s="799"/>
      <c r="AH121" s="798">
        <f t="shared" si="375"/>
        <v>0</v>
      </c>
      <c r="AI121" s="799"/>
      <c r="AJ121" s="798">
        <f t="shared" si="384"/>
        <v>0</v>
      </c>
      <c r="AK121" s="799"/>
      <c r="AL121" s="798">
        <f t="shared" si="385"/>
        <v>0</v>
      </c>
      <c r="AM121" s="799"/>
      <c r="AN121" s="293">
        <f t="shared" si="386"/>
        <v>0</v>
      </c>
      <c r="AO121" s="812"/>
      <c r="AP121" s="813"/>
      <c r="AQ121" s="812"/>
      <c r="AR121" s="813"/>
      <c r="AS121" s="812"/>
      <c r="AT121" s="813"/>
      <c r="AU121" s="812"/>
      <c r="AV121" s="813"/>
      <c r="AW121" s="812"/>
      <c r="AX121" s="813"/>
      <c r="AY121" s="363"/>
      <c r="AZ121" s="820"/>
      <c r="BA121" s="821"/>
      <c r="BB121" s="820"/>
      <c r="BC121" s="821"/>
      <c r="BD121" s="820"/>
      <c r="BE121" s="821"/>
      <c r="BF121" s="820"/>
      <c r="BG121" s="821"/>
      <c r="BH121" s="820"/>
      <c r="BI121" s="821"/>
      <c r="BJ121" s="364"/>
      <c r="BK121" s="849"/>
      <c r="BL121" s="850"/>
      <c r="BM121" s="849"/>
      <c r="BN121" s="850"/>
      <c r="BO121" s="849"/>
      <c r="BP121" s="850"/>
      <c r="BQ121" s="849"/>
      <c r="BR121" s="850"/>
      <c r="BS121" s="849"/>
      <c r="BT121" s="850"/>
      <c r="BU121" s="365"/>
      <c r="BV121" s="973"/>
      <c r="BW121" s="974"/>
      <c r="BX121" s="973"/>
      <c r="BY121" s="974"/>
      <c r="BZ121" s="973"/>
      <c r="CA121" s="974"/>
      <c r="CB121" s="973"/>
      <c r="CC121" s="974"/>
      <c r="CD121" s="973"/>
      <c r="CE121" s="974"/>
      <c r="CF121" s="366"/>
      <c r="CG121" s="969"/>
      <c r="CH121" s="970"/>
      <c r="CI121" s="969"/>
      <c r="CJ121" s="970"/>
      <c r="CK121" s="969"/>
      <c r="CL121" s="970"/>
      <c r="CM121" s="969"/>
      <c r="CN121" s="970"/>
      <c r="CO121" s="969"/>
      <c r="CP121" s="970"/>
      <c r="CQ121" s="367"/>
      <c r="CR121" s="967"/>
      <c r="CS121" s="968"/>
      <c r="CT121" s="967"/>
      <c r="CU121" s="968"/>
      <c r="CV121" s="967"/>
      <c r="CW121" s="968"/>
      <c r="CX121" s="967"/>
      <c r="CY121" s="968"/>
      <c r="CZ121" s="967"/>
      <c r="DA121" s="968"/>
      <c r="DB121" s="368"/>
      <c r="DC121" s="971"/>
      <c r="DD121" s="972"/>
      <c r="DE121" s="971"/>
      <c r="DF121" s="972"/>
      <c r="DG121" s="971"/>
      <c r="DH121" s="972"/>
      <c r="DI121" s="971"/>
      <c r="DJ121" s="972"/>
      <c r="DK121" s="971"/>
      <c r="DL121" s="972"/>
      <c r="DM121" s="369"/>
      <c r="DN121" s="977"/>
      <c r="DO121" s="978"/>
      <c r="DP121" s="977"/>
      <c r="DQ121" s="978"/>
      <c r="DR121" s="977"/>
      <c r="DS121" s="978"/>
      <c r="DT121" s="977"/>
      <c r="DU121" s="978"/>
      <c r="DV121" s="977"/>
      <c r="DW121" s="978"/>
      <c r="DX121" s="370"/>
      <c r="DY121" s="339">
        <f t="shared" si="376"/>
        <v>0</v>
      </c>
      <c r="DZ121" s="339">
        <f t="shared" si="377"/>
        <v>0</v>
      </c>
      <c r="EA121" s="339">
        <f t="shared" si="378"/>
        <v>0</v>
      </c>
      <c r="EB121" s="339">
        <f t="shared" si="379"/>
        <v>0</v>
      </c>
      <c r="EC121" s="339">
        <f t="shared" si="380"/>
        <v>0</v>
      </c>
      <c r="ED121" s="327">
        <f t="shared" si="381"/>
        <v>0</v>
      </c>
    </row>
    <row r="122" spans="1:134" s="51" customFormat="1" ht="15" customHeight="1">
      <c r="A122" s="78"/>
      <c r="B122" s="78"/>
      <c r="C122" s="77" t="s">
        <v>54</v>
      </c>
      <c r="D122" s="700"/>
      <c r="E122" s="72"/>
      <c r="F122" s="72"/>
      <c r="G122" s="72"/>
      <c r="H122" s="72"/>
      <c r="I122" s="72"/>
      <c r="J122" s="72"/>
      <c r="K122" s="72"/>
      <c r="L122" s="72"/>
      <c r="M122" s="72"/>
      <c r="N122" s="72"/>
      <c r="O122" s="616"/>
      <c r="P122" s="72"/>
      <c r="Q122" s="146"/>
      <c r="R122" s="70">
        <f t="shared" si="374"/>
        <v>1.1000000000000001</v>
      </c>
      <c r="S122" s="847"/>
      <c r="T122" s="848"/>
      <c r="U122" s="847"/>
      <c r="V122" s="848"/>
      <c r="W122" s="847"/>
      <c r="X122" s="848"/>
      <c r="Y122" s="847"/>
      <c r="Z122" s="848"/>
      <c r="AA122" s="847"/>
      <c r="AB122" s="848"/>
      <c r="AC122" s="373"/>
      <c r="AD122" s="798">
        <f t="shared" si="382"/>
        <v>0</v>
      </c>
      <c r="AE122" s="799"/>
      <c r="AF122" s="798">
        <f t="shared" si="383"/>
        <v>0</v>
      </c>
      <c r="AG122" s="799"/>
      <c r="AH122" s="798">
        <f t="shared" si="375"/>
        <v>0</v>
      </c>
      <c r="AI122" s="799"/>
      <c r="AJ122" s="798">
        <f t="shared" si="384"/>
        <v>0</v>
      </c>
      <c r="AK122" s="799"/>
      <c r="AL122" s="798">
        <f t="shared" si="385"/>
        <v>0</v>
      </c>
      <c r="AM122" s="799"/>
      <c r="AN122" s="293">
        <f t="shared" si="386"/>
        <v>0</v>
      </c>
      <c r="AO122" s="812"/>
      <c r="AP122" s="813"/>
      <c r="AQ122" s="812"/>
      <c r="AR122" s="813"/>
      <c r="AS122" s="812"/>
      <c r="AT122" s="813"/>
      <c r="AU122" s="812"/>
      <c r="AV122" s="813"/>
      <c r="AW122" s="812"/>
      <c r="AX122" s="813"/>
      <c r="AY122" s="363"/>
      <c r="AZ122" s="820"/>
      <c r="BA122" s="821"/>
      <c r="BB122" s="820"/>
      <c r="BC122" s="821"/>
      <c r="BD122" s="820"/>
      <c r="BE122" s="821"/>
      <c r="BF122" s="820"/>
      <c r="BG122" s="821"/>
      <c r="BH122" s="820"/>
      <c r="BI122" s="821"/>
      <c r="BJ122" s="364"/>
      <c r="BK122" s="849"/>
      <c r="BL122" s="850"/>
      <c r="BM122" s="849"/>
      <c r="BN122" s="850"/>
      <c r="BO122" s="849"/>
      <c r="BP122" s="850"/>
      <c r="BQ122" s="849"/>
      <c r="BR122" s="850"/>
      <c r="BS122" s="849"/>
      <c r="BT122" s="850"/>
      <c r="BU122" s="365"/>
      <c r="BV122" s="973"/>
      <c r="BW122" s="974"/>
      <c r="BX122" s="973"/>
      <c r="BY122" s="974"/>
      <c r="BZ122" s="973"/>
      <c r="CA122" s="974"/>
      <c r="CB122" s="973"/>
      <c r="CC122" s="974"/>
      <c r="CD122" s="973"/>
      <c r="CE122" s="974"/>
      <c r="CF122" s="366"/>
      <c r="CG122" s="969"/>
      <c r="CH122" s="970"/>
      <c r="CI122" s="969"/>
      <c r="CJ122" s="970"/>
      <c r="CK122" s="969"/>
      <c r="CL122" s="970"/>
      <c r="CM122" s="969"/>
      <c r="CN122" s="970"/>
      <c r="CO122" s="969"/>
      <c r="CP122" s="970"/>
      <c r="CQ122" s="367"/>
      <c r="CR122" s="967"/>
      <c r="CS122" s="968"/>
      <c r="CT122" s="967"/>
      <c r="CU122" s="968"/>
      <c r="CV122" s="967"/>
      <c r="CW122" s="968"/>
      <c r="CX122" s="967"/>
      <c r="CY122" s="968"/>
      <c r="CZ122" s="967"/>
      <c r="DA122" s="968"/>
      <c r="DB122" s="368"/>
      <c r="DC122" s="971"/>
      <c r="DD122" s="972"/>
      <c r="DE122" s="971"/>
      <c r="DF122" s="972"/>
      <c r="DG122" s="971"/>
      <c r="DH122" s="972"/>
      <c r="DI122" s="971"/>
      <c r="DJ122" s="972"/>
      <c r="DK122" s="971"/>
      <c r="DL122" s="972"/>
      <c r="DM122" s="369"/>
      <c r="DN122" s="977"/>
      <c r="DO122" s="978"/>
      <c r="DP122" s="977"/>
      <c r="DQ122" s="978"/>
      <c r="DR122" s="977"/>
      <c r="DS122" s="978"/>
      <c r="DT122" s="977"/>
      <c r="DU122" s="978"/>
      <c r="DV122" s="977"/>
      <c r="DW122" s="978"/>
      <c r="DX122" s="370"/>
      <c r="DY122" s="339">
        <f t="shared" si="376"/>
        <v>0</v>
      </c>
      <c r="DZ122" s="339">
        <f t="shared" si="377"/>
        <v>0</v>
      </c>
      <c r="EA122" s="339">
        <f t="shared" si="378"/>
        <v>0</v>
      </c>
      <c r="EB122" s="339">
        <f t="shared" si="379"/>
        <v>0</v>
      </c>
      <c r="EC122" s="339">
        <f t="shared" si="380"/>
        <v>0</v>
      </c>
      <c r="ED122" s="327">
        <f t="shared" si="381"/>
        <v>0</v>
      </c>
    </row>
    <row r="123" spans="1:134" s="51" customFormat="1" ht="15" customHeight="1">
      <c r="A123" s="78"/>
      <c r="B123" s="78"/>
      <c r="C123" s="77" t="s">
        <v>353</v>
      </c>
      <c r="D123" s="700" t="s">
        <v>378</v>
      </c>
      <c r="E123" s="72"/>
      <c r="F123" s="72"/>
      <c r="G123" s="72"/>
      <c r="H123" s="72"/>
      <c r="I123" s="72"/>
      <c r="J123" s="72"/>
      <c r="K123" s="72"/>
      <c r="L123" s="72"/>
      <c r="M123" s="72"/>
      <c r="N123" s="72"/>
      <c r="O123" s="616"/>
      <c r="P123" s="72"/>
      <c r="Q123" s="146"/>
      <c r="R123" s="70">
        <f t="shared" si="374"/>
        <v>1.1000000000000001</v>
      </c>
      <c r="S123" s="847"/>
      <c r="T123" s="848"/>
      <c r="U123" s="847"/>
      <c r="V123" s="848"/>
      <c r="W123" s="847"/>
      <c r="X123" s="848"/>
      <c r="Y123" s="847"/>
      <c r="Z123" s="848"/>
      <c r="AA123" s="847"/>
      <c r="AB123" s="848"/>
      <c r="AC123" s="373"/>
      <c r="AD123" s="798">
        <f t="shared" si="382"/>
        <v>0</v>
      </c>
      <c r="AE123" s="799"/>
      <c r="AF123" s="798">
        <f t="shared" si="383"/>
        <v>0</v>
      </c>
      <c r="AG123" s="799"/>
      <c r="AH123" s="798">
        <f t="shared" si="375"/>
        <v>0</v>
      </c>
      <c r="AI123" s="799"/>
      <c r="AJ123" s="798">
        <f t="shared" si="384"/>
        <v>0</v>
      </c>
      <c r="AK123" s="799"/>
      <c r="AL123" s="798">
        <f t="shared" si="385"/>
        <v>0</v>
      </c>
      <c r="AM123" s="799"/>
      <c r="AN123" s="293">
        <f t="shared" si="386"/>
        <v>0</v>
      </c>
      <c r="AO123" s="812"/>
      <c r="AP123" s="813"/>
      <c r="AQ123" s="812"/>
      <c r="AR123" s="813"/>
      <c r="AS123" s="812"/>
      <c r="AT123" s="813"/>
      <c r="AU123" s="812"/>
      <c r="AV123" s="813"/>
      <c r="AW123" s="812"/>
      <c r="AX123" s="813"/>
      <c r="AY123" s="363"/>
      <c r="AZ123" s="820"/>
      <c r="BA123" s="821"/>
      <c r="BB123" s="820"/>
      <c r="BC123" s="821"/>
      <c r="BD123" s="820"/>
      <c r="BE123" s="821"/>
      <c r="BF123" s="820"/>
      <c r="BG123" s="821"/>
      <c r="BH123" s="820"/>
      <c r="BI123" s="821"/>
      <c r="BJ123" s="364"/>
      <c r="BK123" s="849"/>
      <c r="BL123" s="850"/>
      <c r="BM123" s="849"/>
      <c r="BN123" s="850"/>
      <c r="BO123" s="849"/>
      <c r="BP123" s="850"/>
      <c r="BQ123" s="849"/>
      <c r="BR123" s="850"/>
      <c r="BS123" s="849"/>
      <c r="BT123" s="850"/>
      <c r="BU123" s="365"/>
      <c r="BV123" s="973"/>
      <c r="BW123" s="974"/>
      <c r="BX123" s="973"/>
      <c r="BY123" s="974"/>
      <c r="BZ123" s="973"/>
      <c r="CA123" s="974"/>
      <c r="CB123" s="973"/>
      <c r="CC123" s="974"/>
      <c r="CD123" s="973"/>
      <c r="CE123" s="974"/>
      <c r="CF123" s="366"/>
      <c r="CG123" s="969"/>
      <c r="CH123" s="970"/>
      <c r="CI123" s="969"/>
      <c r="CJ123" s="970"/>
      <c r="CK123" s="969"/>
      <c r="CL123" s="970"/>
      <c r="CM123" s="969"/>
      <c r="CN123" s="970"/>
      <c r="CO123" s="969"/>
      <c r="CP123" s="970"/>
      <c r="CQ123" s="367"/>
      <c r="CR123" s="967"/>
      <c r="CS123" s="968"/>
      <c r="CT123" s="967"/>
      <c r="CU123" s="968"/>
      <c r="CV123" s="967"/>
      <c r="CW123" s="968"/>
      <c r="CX123" s="967"/>
      <c r="CY123" s="968"/>
      <c r="CZ123" s="967"/>
      <c r="DA123" s="968"/>
      <c r="DB123" s="368"/>
      <c r="DC123" s="971"/>
      <c r="DD123" s="972"/>
      <c r="DE123" s="971"/>
      <c r="DF123" s="972"/>
      <c r="DG123" s="971"/>
      <c r="DH123" s="972"/>
      <c r="DI123" s="971"/>
      <c r="DJ123" s="972"/>
      <c r="DK123" s="971"/>
      <c r="DL123" s="972"/>
      <c r="DM123" s="369"/>
      <c r="DN123" s="977"/>
      <c r="DO123" s="978"/>
      <c r="DP123" s="977"/>
      <c r="DQ123" s="978"/>
      <c r="DR123" s="977"/>
      <c r="DS123" s="978"/>
      <c r="DT123" s="977"/>
      <c r="DU123" s="978"/>
      <c r="DV123" s="977"/>
      <c r="DW123" s="978"/>
      <c r="DX123" s="370"/>
      <c r="DY123" s="339">
        <f t="shared" si="376"/>
        <v>0</v>
      </c>
      <c r="DZ123" s="339">
        <f t="shared" si="377"/>
        <v>0</v>
      </c>
      <c r="EA123" s="339">
        <f t="shared" si="378"/>
        <v>0</v>
      </c>
      <c r="EB123" s="339">
        <f t="shared" si="379"/>
        <v>0</v>
      </c>
      <c r="EC123" s="339">
        <f t="shared" si="380"/>
        <v>0</v>
      </c>
      <c r="ED123" s="327">
        <f t="shared" si="381"/>
        <v>0</v>
      </c>
    </row>
    <row r="124" spans="1:134" s="51" customFormat="1" ht="15" customHeight="1">
      <c r="A124" s="78"/>
      <c r="B124" s="78"/>
      <c r="C124" s="77" t="s">
        <v>264</v>
      </c>
      <c r="D124" s="700"/>
      <c r="E124" s="72"/>
      <c r="F124" s="72"/>
      <c r="G124" s="72"/>
      <c r="H124" s="72"/>
      <c r="I124" s="72"/>
      <c r="J124" s="72"/>
      <c r="K124" s="72"/>
      <c r="L124" s="72"/>
      <c r="M124" s="72"/>
      <c r="N124" s="72"/>
      <c r="O124" s="616"/>
      <c r="P124" s="72"/>
      <c r="Q124" s="146"/>
      <c r="R124" s="70">
        <f t="shared" si="374"/>
        <v>1</v>
      </c>
      <c r="S124" s="847"/>
      <c r="T124" s="848"/>
      <c r="U124" s="847"/>
      <c r="V124" s="848"/>
      <c r="W124" s="847"/>
      <c r="X124" s="848"/>
      <c r="Y124" s="847"/>
      <c r="Z124" s="848"/>
      <c r="AA124" s="847"/>
      <c r="AB124" s="848"/>
      <c r="AC124" s="373"/>
      <c r="AD124" s="798">
        <f t="shared" si="382"/>
        <v>0</v>
      </c>
      <c r="AE124" s="799"/>
      <c r="AF124" s="798">
        <f t="shared" si="383"/>
        <v>0</v>
      </c>
      <c r="AG124" s="799"/>
      <c r="AH124" s="798">
        <f t="shared" si="375"/>
        <v>0</v>
      </c>
      <c r="AI124" s="799"/>
      <c r="AJ124" s="798">
        <f t="shared" si="384"/>
        <v>0</v>
      </c>
      <c r="AK124" s="799"/>
      <c r="AL124" s="798">
        <f t="shared" si="385"/>
        <v>0</v>
      </c>
      <c r="AM124" s="799"/>
      <c r="AN124" s="293">
        <f t="shared" si="386"/>
        <v>0</v>
      </c>
      <c r="AO124" s="812"/>
      <c r="AP124" s="813"/>
      <c r="AQ124" s="812"/>
      <c r="AR124" s="813"/>
      <c r="AS124" s="812"/>
      <c r="AT124" s="813"/>
      <c r="AU124" s="812"/>
      <c r="AV124" s="813"/>
      <c r="AW124" s="812"/>
      <c r="AX124" s="813"/>
      <c r="AY124" s="363"/>
      <c r="AZ124" s="820"/>
      <c r="BA124" s="821"/>
      <c r="BB124" s="820"/>
      <c r="BC124" s="821"/>
      <c r="BD124" s="820"/>
      <c r="BE124" s="821"/>
      <c r="BF124" s="820"/>
      <c r="BG124" s="821"/>
      <c r="BH124" s="820"/>
      <c r="BI124" s="821"/>
      <c r="BJ124" s="364"/>
      <c r="BK124" s="849"/>
      <c r="BL124" s="850"/>
      <c r="BM124" s="849"/>
      <c r="BN124" s="850"/>
      <c r="BO124" s="849"/>
      <c r="BP124" s="850"/>
      <c r="BQ124" s="849"/>
      <c r="BR124" s="850"/>
      <c r="BS124" s="849"/>
      <c r="BT124" s="850"/>
      <c r="BU124" s="365"/>
      <c r="BV124" s="973"/>
      <c r="BW124" s="974"/>
      <c r="BX124" s="973"/>
      <c r="BY124" s="974"/>
      <c r="BZ124" s="973"/>
      <c r="CA124" s="974"/>
      <c r="CB124" s="973"/>
      <c r="CC124" s="974"/>
      <c r="CD124" s="973"/>
      <c r="CE124" s="974"/>
      <c r="CF124" s="366"/>
      <c r="CG124" s="969"/>
      <c r="CH124" s="970"/>
      <c r="CI124" s="969"/>
      <c r="CJ124" s="970"/>
      <c r="CK124" s="969"/>
      <c r="CL124" s="970"/>
      <c r="CM124" s="969"/>
      <c r="CN124" s="970"/>
      <c r="CO124" s="969"/>
      <c r="CP124" s="970"/>
      <c r="CQ124" s="367"/>
      <c r="CR124" s="967"/>
      <c r="CS124" s="968"/>
      <c r="CT124" s="967"/>
      <c r="CU124" s="968"/>
      <c r="CV124" s="967"/>
      <c r="CW124" s="968"/>
      <c r="CX124" s="967"/>
      <c r="CY124" s="968"/>
      <c r="CZ124" s="967"/>
      <c r="DA124" s="968"/>
      <c r="DB124" s="368"/>
      <c r="DC124" s="971"/>
      <c r="DD124" s="972"/>
      <c r="DE124" s="971"/>
      <c r="DF124" s="972"/>
      <c r="DG124" s="971"/>
      <c r="DH124" s="972"/>
      <c r="DI124" s="971"/>
      <c r="DJ124" s="972"/>
      <c r="DK124" s="971"/>
      <c r="DL124" s="972"/>
      <c r="DM124" s="369"/>
      <c r="DN124" s="977"/>
      <c r="DO124" s="978"/>
      <c r="DP124" s="977"/>
      <c r="DQ124" s="978"/>
      <c r="DR124" s="977"/>
      <c r="DS124" s="978"/>
      <c r="DT124" s="977"/>
      <c r="DU124" s="978"/>
      <c r="DV124" s="977"/>
      <c r="DW124" s="978"/>
      <c r="DX124" s="370"/>
      <c r="DY124" s="339">
        <f t="shared" si="376"/>
        <v>0</v>
      </c>
      <c r="DZ124" s="339">
        <f t="shared" si="377"/>
        <v>0</v>
      </c>
      <c r="EA124" s="339">
        <f t="shared" si="378"/>
        <v>0</v>
      </c>
      <c r="EB124" s="339">
        <f t="shared" si="379"/>
        <v>0</v>
      </c>
      <c r="EC124" s="339">
        <f t="shared" si="380"/>
        <v>0</v>
      </c>
      <c r="ED124" s="327">
        <f t="shared" si="381"/>
        <v>0</v>
      </c>
    </row>
    <row r="125" spans="1:134" s="51" customFormat="1" ht="15" customHeight="1">
      <c r="A125" s="78"/>
      <c r="B125" s="78"/>
      <c r="C125" s="77" t="s">
        <v>28</v>
      </c>
      <c r="D125" s="700"/>
      <c r="E125" s="72"/>
      <c r="F125" s="72"/>
      <c r="G125" s="72"/>
      <c r="H125" s="72"/>
      <c r="I125" s="72"/>
      <c r="J125" s="72"/>
      <c r="K125" s="72"/>
      <c r="L125" s="72"/>
      <c r="M125" s="72"/>
      <c r="N125" s="72"/>
      <c r="O125" s="616"/>
      <c r="P125" s="72"/>
      <c r="Q125" s="146"/>
      <c r="R125" s="70">
        <f t="shared" si="374"/>
        <v>1</v>
      </c>
      <c r="S125" s="847"/>
      <c r="T125" s="848"/>
      <c r="U125" s="847"/>
      <c r="V125" s="848"/>
      <c r="W125" s="847"/>
      <c r="X125" s="848"/>
      <c r="Y125" s="847"/>
      <c r="Z125" s="848"/>
      <c r="AA125" s="847"/>
      <c r="AB125" s="848"/>
      <c r="AC125" s="373"/>
      <c r="AD125" s="798">
        <f t="shared" si="382"/>
        <v>0</v>
      </c>
      <c r="AE125" s="799"/>
      <c r="AF125" s="798">
        <f t="shared" si="383"/>
        <v>0</v>
      </c>
      <c r="AG125" s="799"/>
      <c r="AH125" s="798">
        <f t="shared" si="375"/>
        <v>0</v>
      </c>
      <c r="AI125" s="799"/>
      <c r="AJ125" s="798">
        <f t="shared" si="384"/>
        <v>0</v>
      </c>
      <c r="AK125" s="799"/>
      <c r="AL125" s="798">
        <f t="shared" si="385"/>
        <v>0</v>
      </c>
      <c r="AM125" s="799"/>
      <c r="AN125" s="293">
        <f t="shared" si="386"/>
        <v>0</v>
      </c>
      <c r="AO125" s="812"/>
      <c r="AP125" s="813"/>
      <c r="AQ125" s="812"/>
      <c r="AR125" s="813"/>
      <c r="AS125" s="812"/>
      <c r="AT125" s="813"/>
      <c r="AU125" s="812"/>
      <c r="AV125" s="813"/>
      <c r="AW125" s="812"/>
      <c r="AX125" s="813"/>
      <c r="AY125" s="363"/>
      <c r="AZ125" s="820"/>
      <c r="BA125" s="821"/>
      <c r="BB125" s="820"/>
      <c r="BC125" s="821"/>
      <c r="BD125" s="820"/>
      <c r="BE125" s="821"/>
      <c r="BF125" s="820"/>
      <c r="BG125" s="821"/>
      <c r="BH125" s="820"/>
      <c r="BI125" s="821"/>
      <c r="BJ125" s="364"/>
      <c r="BK125" s="849"/>
      <c r="BL125" s="850"/>
      <c r="BM125" s="849"/>
      <c r="BN125" s="850"/>
      <c r="BO125" s="849"/>
      <c r="BP125" s="850"/>
      <c r="BQ125" s="849"/>
      <c r="BR125" s="850"/>
      <c r="BS125" s="849"/>
      <c r="BT125" s="850"/>
      <c r="BU125" s="365"/>
      <c r="BV125" s="973"/>
      <c r="BW125" s="974"/>
      <c r="BX125" s="973"/>
      <c r="BY125" s="974"/>
      <c r="BZ125" s="973"/>
      <c r="CA125" s="974"/>
      <c r="CB125" s="973"/>
      <c r="CC125" s="974"/>
      <c r="CD125" s="973"/>
      <c r="CE125" s="974"/>
      <c r="CF125" s="366"/>
      <c r="CG125" s="969"/>
      <c r="CH125" s="970"/>
      <c r="CI125" s="969"/>
      <c r="CJ125" s="970"/>
      <c r="CK125" s="969"/>
      <c r="CL125" s="970"/>
      <c r="CM125" s="969"/>
      <c r="CN125" s="970"/>
      <c r="CO125" s="969"/>
      <c r="CP125" s="970"/>
      <c r="CQ125" s="367"/>
      <c r="CR125" s="967"/>
      <c r="CS125" s="968"/>
      <c r="CT125" s="967"/>
      <c r="CU125" s="968"/>
      <c r="CV125" s="967"/>
      <c r="CW125" s="968"/>
      <c r="CX125" s="967"/>
      <c r="CY125" s="968"/>
      <c r="CZ125" s="967"/>
      <c r="DA125" s="968"/>
      <c r="DB125" s="368"/>
      <c r="DC125" s="971"/>
      <c r="DD125" s="972"/>
      <c r="DE125" s="971"/>
      <c r="DF125" s="972"/>
      <c r="DG125" s="971"/>
      <c r="DH125" s="972"/>
      <c r="DI125" s="971"/>
      <c r="DJ125" s="972"/>
      <c r="DK125" s="971"/>
      <c r="DL125" s="972"/>
      <c r="DM125" s="369"/>
      <c r="DN125" s="977"/>
      <c r="DO125" s="978"/>
      <c r="DP125" s="977"/>
      <c r="DQ125" s="978"/>
      <c r="DR125" s="977"/>
      <c r="DS125" s="978"/>
      <c r="DT125" s="977"/>
      <c r="DU125" s="978"/>
      <c r="DV125" s="977"/>
      <c r="DW125" s="978"/>
      <c r="DX125" s="370"/>
      <c r="DY125" s="339">
        <f t="shared" si="376"/>
        <v>0</v>
      </c>
      <c r="DZ125" s="339">
        <f t="shared" si="377"/>
        <v>0</v>
      </c>
      <c r="EA125" s="339">
        <f t="shared" si="378"/>
        <v>0</v>
      </c>
      <c r="EB125" s="339">
        <f t="shared" si="379"/>
        <v>0</v>
      </c>
      <c r="EC125" s="339">
        <f t="shared" si="380"/>
        <v>0</v>
      </c>
      <c r="ED125" s="327">
        <f t="shared" si="381"/>
        <v>0</v>
      </c>
    </row>
    <row r="126" spans="1:134" s="51" customFormat="1" ht="15" customHeight="1">
      <c r="A126" s="78"/>
      <c r="B126" s="78"/>
      <c r="C126" s="77" t="s">
        <v>54</v>
      </c>
      <c r="D126" s="700"/>
      <c r="E126" s="72"/>
      <c r="F126" s="72"/>
      <c r="G126" s="72"/>
      <c r="H126" s="72"/>
      <c r="I126" s="72"/>
      <c r="J126" s="72"/>
      <c r="K126" s="72"/>
      <c r="L126" s="72"/>
      <c r="M126" s="72"/>
      <c r="N126" s="72"/>
      <c r="O126" s="616"/>
      <c r="P126" s="72"/>
      <c r="Q126" s="146"/>
      <c r="R126" s="70">
        <f t="shared" si="374"/>
        <v>1.1000000000000001</v>
      </c>
      <c r="S126" s="847"/>
      <c r="T126" s="848"/>
      <c r="U126" s="847"/>
      <c r="V126" s="848"/>
      <c r="W126" s="847"/>
      <c r="X126" s="848"/>
      <c r="Y126" s="847"/>
      <c r="Z126" s="848"/>
      <c r="AA126" s="847"/>
      <c r="AB126" s="848"/>
      <c r="AC126" s="373"/>
      <c r="AD126" s="798">
        <f t="shared" si="382"/>
        <v>0</v>
      </c>
      <c r="AE126" s="799"/>
      <c r="AF126" s="798">
        <f t="shared" si="383"/>
        <v>0</v>
      </c>
      <c r="AG126" s="799"/>
      <c r="AH126" s="798">
        <f t="shared" si="375"/>
        <v>0</v>
      </c>
      <c r="AI126" s="799"/>
      <c r="AJ126" s="798">
        <f t="shared" si="384"/>
        <v>0</v>
      </c>
      <c r="AK126" s="799"/>
      <c r="AL126" s="798">
        <f t="shared" si="385"/>
        <v>0</v>
      </c>
      <c r="AM126" s="799"/>
      <c r="AN126" s="293">
        <f t="shared" si="386"/>
        <v>0</v>
      </c>
      <c r="AO126" s="812"/>
      <c r="AP126" s="813"/>
      <c r="AQ126" s="812"/>
      <c r="AR126" s="813"/>
      <c r="AS126" s="812"/>
      <c r="AT126" s="813"/>
      <c r="AU126" s="812"/>
      <c r="AV126" s="813"/>
      <c r="AW126" s="812"/>
      <c r="AX126" s="813"/>
      <c r="AY126" s="363"/>
      <c r="AZ126" s="820"/>
      <c r="BA126" s="821"/>
      <c r="BB126" s="820"/>
      <c r="BC126" s="821"/>
      <c r="BD126" s="820"/>
      <c r="BE126" s="821"/>
      <c r="BF126" s="820"/>
      <c r="BG126" s="821"/>
      <c r="BH126" s="820"/>
      <c r="BI126" s="821"/>
      <c r="BJ126" s="364"/>
      <c r="BK126" s="849"/>
      <c r="BL126" s="850"/>
      <c r="BM126" s="849"/>
      <c r="BN126" s="850"/>
      <c r="BO126" s="849"/>
      <c r="BP126" s="850"/>
      <c r="BQ126" s="849"/>
      <c r="BR126" s="850"/>
      <c r="BS126" s="849"/>
      <c r="BT126" s="850"/>
      <c r="BU126" s="365"/>
      <c r="BV126" s="973"/>
      <c r="BW126" s="974"/>
      <c r="BX126" s="973"/>
      <c r="BY126" s="974"/>
      <c r="BZ126" s="973"/>
      <c r="CA126" s="974"/>
      <c r="CB126" s="973"/>
      <c r="CC126" s="974"/>
      <c r="CD126" s="973"/>
      <c r="CE126" s="974"/>
      <c r="CF126" s="366"/>
      <c r="CG126" s="969"/>
      <c r="CH126" s="970"/>
      <c r="CI126" s="969"/>
      <c r="CJ126" s="970"/>
      <c r="CK126" s="969"/>
      <c r="CL126" s="970"/>
      <c r="CM126" s="969"/>
      <c r="CN126" s="970"/>
      <c r="CO126" s="969"/>
      <c r="CP126" s="970"/>
      <c r="CQ126" s="367"/>
      <c r="CR126" s="967"/>
      <c r="CS126" s="968"/>
      <c r="CT126" s="967"/>
      <c r="CU126" s="968"/>
      <c r="CV126" s="967"/>
      <c r="CW126" s="968"/>
      <c r="CX126" s="967"/>
      <c r="CY126" s="968"/>
      <c r="CZ126" s="967"/>
      <c r="DA126" s="968"/>
      <c r="DB126" s="368"/>
      <c r="DC126" s="971"/>
      <c r="DD126" s="972"/>
      <c r="DE126" s="971"/>
      <c r="DF126" s="972"/>
      <c r="DG126" s="971"/>
      <c r="DH126" s="972"/>
      <c r="DI126" s="971"/>
      <c r="DJ126" s="972"/>
      <c r="DK126" s="971"/>
      <c r="DL126" s="972"/>
      <c r="DM126" s="369"/>
      <c r="DN126" s="977"/>
      <c r="DO126" s="978"/>
      <c r="DP126" s="977"/>
      <c r="DQ126" s="978"/>
      <c r="DR126" s="977"/>
      <c r="DS126" s="978"/>
      <c r="DT126" s="977"/>
      <c r="DU126" s="978"/>
      <c r="DV126" s="977"/>
      <c r="DW126" s="978"/>
      <c r="DX126" s="370"/>
      <c r="DY126" s="339">
        <f t="shared" si="376"/>
        <v>0</v>
      </c>
      <c r="DZ126" s="339">
        <f t="shared" si="377"/>
        <v>0</v>
      </c>
      <c r="EA126" s="339">
        <f t="shared" si="378"/>
        <v>0</v>
      </c>
      <c r="EB126" s="339">
        <f t="shared" si="379"/>
        <v>0</v>
      </c>
      <c r="EC126" s="339">
        <f t="shared" si="380"/>
        <v>0</v>
      </c>
      <c r="ED126" s="327">
        <f t="shared" si="381"/>
        <v>0</v>
      </c>
    </row>
    <row r="127" spans="1:134" s="51" customFormat="1" ht="15" customHeight="1">
      <c r="A127" s="78"/>
      <c r="B127" s="78"/>
      <c r="C127" s="77" t="s">
        <v>353</v>
      </c>
      <c r="D127" s="700" t="s">
        <v>378</v>
      </c>
      <c r="E127" s="72"/>
      <c r="F127" s="72"/>
      <c r="G127" s="72"/>
      <c r="H127" s="72"/>
      <c r="I127" s="72"/>
      <c r="J127" s="72"/>
      <c r="K127" s="72"/>
      <c r="L127" s="72"/>
      <c r="M127" s="72"/>
      <c r="N127" s="72"/>
      <c r="O127" s="616"/>
      <c r="P127" s="72"/>
      <c r="Q127" s="146"/>
      <c r="R127" s="70">
        <f t="shared" si="374"/>
        <v>1.1000000000000001</v>
      </c>
      <c r="S127" s="847"/>
      <c r="T127" s="848"/>
      <c r="U127" s="847"/>
      <c r="V127" s="848"/>
      <c r="W127" s="847"/>
      <c r="X127" s="848"/>
      <c r="Y127" s="847"/>
      <c r="Z127" s="848"/>
      <c r="AA127" s="847"/>
      <c r="AB127" s="848"/>
      <c r="AC127" s="373"/>
      <c r="AD127" s="798">
        <f t="shared" si="382"/>
        <v>0</v>
      </c>
      <c r="AE127" s="799"/>
      <c r="AF127" s="798">
        <f t="shared" si="383"/>
        <v>0</v>
      </c>
      <c r="AG127" s="799"/>
      <c r="AH127" s="798">
        <f t="shared" si="375"/>
        <v>0</v>
      </c>
      <c r="AI127" s="799"/>
      <c r="AJ127" s="798">
        <f t="shared" si="384"/>
        <v>0</v>
      </c>
      <c r="AK127" s="799"/>
      <c r="AL127" s="798">
        <f t="shared" si="385"/>
        <v>0</v>
      </c>
      <c r="AM127" s="799"/>
      <c r="AN127" s="293">
        <f t="shared" si="386"/>
        <v>0</v>
      </c>
      <c r="AO127" s="812"/>
      <c r="AP127" s="813"/>
      <c r="AQ127" s="812"/>
      <c r="AR127" s="813"/>
      <c r="AS127" s="812"/>
      <c r="AT127" s="813"/>
      <c r="AU127" s="812"/>
      <c r="AV127" s="813"/>
      <c r="AW127" s="812"/>
      <c r="AX127" s="813"/>
      <c r="AY127" s="363"/>
      <c r="AZ127" s="820"/>
      <c r="BA127" s="821"/>
      <c r="BB127" s="820"/>
      <c r="BC127" s="821"/>
      <c r="BD127" s="820"/>
      <c r="BE127" s="821"/>
      <c r="BF127" s="820"/>
      <c r="BG127" s="821"/>
      <c r="BH127" s="820"/>
      <c r="BI127" s="821"/>
      <c r="BJ127" s="364"/>
      <c r="BK127" s="849"/>
      <c r="BL127" s="850"/>
      <c r="BM127" s="849"/>
      <c r="BN127" s="850"/>
      <c r="BO127" s="849"/>
      <c r="BP127" s="850"/>
      <c r="BQ127" s="849"/>
      <c r="BR127" s="850"/>
      <c r="BS127" s="849"/>
      <c r="BT127" s="850"/>
      <c r="BU127" s="365"/>
      <c r="BV127" s="973"/>
      <c r="BW127" s="974"/>
      <c r="BX127" s="973"/>
      <c r="BY127" s="974"/>
      <c r="BZ127" s="973"/>
      <c r="CA127" s="974"/>
      <c r="CB127" s="973"/>
      <c r="CC127" s="974"/>
      <c r="CD127" s="973"/>
      <c r="CE127" s="974"/>
      <c r="CF127" s="366"/>
      <c r="CG127" s="969"/>
      <c r="CH127" s="970"/>
      <c r="CI127" s="969"/>
      <c r="CJ127" s="970"/>
      <c r="CK127" s="969"/>
      <c r="CL127" s="970"/>
      <c r="CM127" s="969"/>
      <c r="CN127" s="970"/>
      <c r="CO127" s="969"/>
      <c r="CP127" s="970"/>
      <c r="CQ127" s="367"/>
      <c r="CR127" s="967"/>
      <c r="CS127" s="968"/>
      <c r="CT127" s="967"/>
      <c r="CU127" s="968"/>
      <c r="CV127" s="967"/>
      <c r="CW127" s="968"/>
      <c r="CX127" s="967"/>
      <c r="CY127" s="968"/>
      <c r="CZ127" s="967"/>
      <c r="DA127" s="968"/>
      <c r="DB127" s="368"/>
      <c r="DC127" s="971"/>
      <c r="DD127" s="972"/>
      <c r="DE127" s="971"/>
      <c r="DF127" s="972"/>
      <c r="DG127" s="971"/>
      <c r="DH127" s="972"/>
      <c r="DI127" s="971"/>
      <c r="DJ127" s="972"/>
      <c r="DK127" s="971"/>
      <c r="DL127" s="972"/>
      <c r="DM127" s="369"/>
      <c r="DN127" s="977"/>
      <c r="DO127" s="978"/>
      <c r="DP127" s="977"/>
      <c r="DQ127" s="978"/>
      <c r="DR127" s="977"/>
      <c r="DS127" s="978"/>
      <c r="DT127" s="977"/>
      <c r="DU127" s="978"/>
      <c r="DV127" s="977"/>
      <c r="DW127" s="978"/>
      <c r="DX127" s="370"/>
      <c r="DY127" s="339">
        <f t="shared" si="376"/>
        <v>0</v>
      </c>
      <c r="DZ127" s="339">
        <f t="shared" si="377"/>
        <v>0</v>
      </c>
      <c r="EA127" s="339">
        <f t="shared" si="378"/>
        <v>0</v>
      </c>
      <c r="EB127" s="339">
        <f t="shared" si="379"/>
        <v>0</v>
      </c>
      <c r="EC127" s="339">
        <f t="shared" si="380"/>
        <v>0</v>
      </c>
      <c r="ED127" s="327">
        <f t="shared" si="381"/>
        <v>0</v>
      </c>
    </row>
    <row r="128" spans="1:134" s="51" customFormat="1" ht="15" customHeight="1">
      <c r="A128" s="78"/>
      <c r="B128" s="78"/>
      <c r="C128" s="77" t="s">
        <v>264</v>
      </c>
      <c r="D128" s="700"/>
      <c r="E128" s="72"/>
      <c r="F128" s="72"/>
      <c r="G128" s="72"/>
      <c r="H128" s="72"/>
      <c r="I128" s="72"/>
      <c r="J128" s="72"/>
      <c r="K128" s="72"/>
      <c r="L128" s="72"/>
      <c r="M128" s="72"/>
      <c r="N128" s="72"/>
      <c r="O128" s="616"/>
      <c r="P128" s="72"/>
      <c r="Q128" s="146"/>
      <c r="R128" s="70">
        <f t="shared" si="374"/>
        <v>1</v>
      </c>
      <c r="S128" s="847"/>
      <c r="T128" s="848"/>
      <c r="U128" s="847"/>
      <c r="V128" s="848"/>
      <c r="W128" s="847"/>
      <c r="X128" s="848"/>
      <c r="Y128" s="847"/>
      <c r="Z128" s="848"/>
      <c r="AA128" s="847"/>
      <c r="AB128" s="848"/>
      <c r="AC128" s="373"/>
      <c r="AD128" s="798">
        <f t="shared" si="382"/>
        <v>0</v>
      </c>
      <c r="AE128" s="799"/>
      <c r="AF128" s="798">
        <f t="shared" si="383"/>
        <v>0</v>
      </c>
      <c r="AG128" s="799"/>
      <c r="AH128" s="798">
        <f t="shared" si="375"/>
        <v>0</v>
      </c>
      <c r="AI128" s="799"/>
      <c r="AJ128" s="798">
        <f t="shared" si="384"/>
        <v>0</v>
      </c>
      <c r="AK128" s="799"/>
      <c r="AL128" s="798">
        <f t="shared" si="385"/>
        <v>0</v>
      </c>
      <c r="AM128" s="799"/>
      <c r="AN128" s="293">
        <f t="shared" si="386"/>
        <v>0</v>
      </c>
      <c r="AO128" s="812"/>
      <c r="AP128" s="813"/>
      <c r="AQ128" s="812"/>
      <c r="AR128" s="813"/>
      <c r="AS128" s="812"/>
      <c r="AT128" s="813"/>
      <c r="AU128" s="812"/>
      <c r="AV128" s="813"/>
      <c r="AW128" s="812"/>
      <c r="AX128" s="813"/>
      <c r="AY128" s="363"/>
      <c r="AZ128" s="820"/>
      <c r="BA128" s="821"/>
      <c r="BB128" s="820"/>
      <c r="BC128" s="821"/>
      <c r="BD128" s="820"/>
      <c r="BE128" s="821"/>
      <c r="BF128" s="820"/>
      <c r="BG128" s="821"/>
      <c r="BH128" s="820"/>
      <c r="BI128" s="821"/>
      <c r="BJ128" s="364"/>
      <c r="BK128" s="849"/>
      <c r="BL128" s="850"/>
      <c r="BM128" s="849"/>
      <c r="BN128" s="850"/>
      <c r="BO128" s="849"/>
      <c r="BP128" s="850"/>
      <c r="BQ128" s="849"/>
      <c r="BR128" s="850"/>
      <c r="BS128" s="849"/>
      <c r="BT128" s="850"/>
      <c r="BU128" s="365"/>
      <c r="BV128" s="973"/>
      <c r="BW128" s="974"/>
      <c r="BX128" s="973"/>
      <c r="BY128" s="974"/>
      <c r="BZ128" s="973"/>
      <c r="CA128" s="974"/>
      <c r="CB128" s="973"/>
      <c r="CC128" s="974"/>
      <c r="CD128" s="973"/>
      <c r="CE128" s="974"/>
      <c r="CF128" s="366"/>
      <c r="CG128" s="969"/>
      <c r="CH128" s="970"/>
      <c r="CI128" s="969"/>
      <c r="CJ128" s="970"/>
      <c r="CK128" s="969"/>
      <c r="CL128" s="970"/>
      <c r="CM128" s="969"/>
      <c r="CN128" s="970"/>
      <c r="CO128" s="969"/>
      <c r="CP128" s="970"/>
      <c r="CQ128" s="367"/>
      <c r="CR128" s="967"/>
      <c r="CS128" s="968"/>
      <c r="CT128" s="967"/>
      <c r="CU128" s="968"/>
      <c r="CV128" s="967"/>
      <c r="CW128" s="968"/>
      <c r="CX128" s="967"/>
      <c r="CY128" s="968"/>
      <c r="CZ128" s="967"/>
      <c r="DA128" s="968"/>
      <c r="DB128" s="368"/>
      <c r="DC128" s="971"/>
      <c r="DD128" s="972"/>
      <c r="DE128" s="971"/>
      <c r="DF128" s="972"/>
      <c r="DG128" s="971"/>
      <c r="DH128" s="972"/>
      <c r="DI128" s="971"/>
      <c r="DJ128" s="972"/>
      <c r="DK128" s="971"/>
      <c r="DL128" s="972"/>
      <c r="DM128" s="369"/>
      <c r="DN128" s="977"/>
      <c r="DO128" s="978"/>
      <c r="DP128" s="977"/>
      <c r="DQ128" s="978"/>
      <c r="DR128" s="977"/>
      <c r="DS128" s="978"/>
      <c r="DT128" s="977"/>
      <c r="DU128" s="978"/>
      <c r="DV128" s="977"/>
      <c r="DW128" s="978"/>
      <c r="DX128" s="370"/>
      <c r="DY128" s="339">
        <f t="shared" si="376"/>
        <v>0</v>
      </c>
      <c r="DZ128" s="339">
        <f t="shared" si="377"/>
        <v>0</v>
      </c>
      <c r="EA128" s="339">
        <f t="shared" si="378"/>
        <v>0</v>
      </c>
      <c r="EB128" s="339">
        <f t="shared" si="379"/>
        <v>0</v>
      </c>
      <c r="EC128" s="339">
        <f t="shared" si="380"/>
        <v>0</v>
      </c>
      <c r="ED128" s="327">
        <f t="shared" si="381"/>
        <v>0</v>
      </c>
    </row>
    <row r="129" spans="1:134" s="51" customFormat="1" ht="15" customHeight="1">
      <c r="A129" s="78"/>
      <c r="B129" s="78"/>
      <c r="C129" s="77" t="s">
        <v>28</v>
      </c>
      <c r="D129" s="700"/>
      <c r="E129" s="72"/>
      <c r="F129" s="72"/>
      <c r="G129" s="72"/>
      <c r="H129" s="72"/>
      <c r="I129" s="72"/>
      <c r="J129" s="72"/>
      <c r="K129" s="72"/>
      <c r="L129" s="72"/>
      <c r="M129" s="72"/>
      <c r="N129" s="72"/>
      <c r="O129" s="616"/>
      <c r="P129" s="72"/>
      <c r="Q129" s="146"/>
      <c r="R129" s="70">
        <f t="shared" si="374"/>
        <v>1</v>
      </c>
      <c r="S129" s="847"/>
      <c r="T129" s="848"/>
      <c r="U129" s="847"/>
      <c r="V129" s="848"/>
      <c r="W129" s="847"/>
      <c r="X129" s="848"/>
      <c r="Y129" s="847"/>
      <c r="Z129" s="848"/>
      <c r="AA129" s="847"/>
      <c r="AB129" s="848"/>
      <c r="AC129" s="373"/>
      <c r="AD129" s="798">
        <f t="shared" si="382"/>
        <v>0</v>
      </c>
      <c r="AE129" s="799"/>
      <c r="AF129" s="798">
        <f t="shared" si="383"/>
        <v>0</v>
      </c>
      <c r="AG129" s="799"/>
      <c r="AH129" s="798">
        <f t="shared" si="375"/>
        <v>0</v>
      </c>
      <c r="AI129" s="799"/>
      <c r="AJ129" s="798">
        <f t="shared" si="384"/>
        <v>0</v>
      </c>
      <c r="AK129" s="799"/>
      <c r="AL129" s="798">
        <f t="shared" si="385"/>
        <v>0</v>
      </c>
      <c r="AM129" s="799"/>
      <c r="AN129" s="293">
        <f t="shared" si="386"/>
        <v>0</v>
      </c>
      <c r="AO129" s="812"/>
      <c r="AP129" s="813"/>
      <c r="AQ129" s="812"/>
      <c r="AR129" s="813"/>
      <c r="AS129" s="812"/>
      <c r="AT129" s="813"/>
      <c r="AU129" s="812"/>
      <c r="AV129" s="813"/>
      <c r="AW129" s="812"/>
      <c r="AX129" s="813"/>
      <c r="AY129" s="363"/>
      <c r="AZ129" s="820"/>
      <c r="BA129" s="821"/>
      <c r="BB129" s="820"/>
      <c r="BC129" s="821"/>
      <c r="BD129" s="820"/>
      <c r="BE129" s="821"/>
      <c r="BF129" s="820"/>
      <c r="BG129" s="821"/>
      <c r="BH129" s="820"/>
      <c r="BI129" s="821"/>
      <c r="BJ129" s="364"/>
      <c r="BK129" s="849"/>
      <c r="BL129" s="850"/>
      <c r="BM129" s="849"/>
      <c r="BN129" s="850"/>
      <c r="BO129" s="849"/>
      <c r="BP129" s="850"/>
      <c r="BQ129" s="849"/>
      <c r="BR129" s="850"/>
      <c r="BS129" s="849"/>
      <c r="BT129" s="850"/>
      <c r="BU129" s="365"/>
      <c r="BV129" s="973"/>
      <c r="BW129" s="974"/>
      <c r="BX129" s="973"/>
      <c r="BY129" s="974"/>
      <c r="BZ129" s="973"/>
      <c r="CA129" s="974"/>
      <c r="CB129" s="973"/>
      <c r="CC129" s="974"/>
      <c r="CD129" s="973"/>
      <c r="CE129" s="974"/>
      <c r="CF129" s="366"/>
      <c r="CG129" s="969"/>
      <c r="CH129" s="970"/>
      <c r="CI129" s="969"/>
      <c r="CJ129" s="970"/>
      <c r="CK129" s="969"/>
      <c r="CL129" s="970"/>
      <c r="CM129" s="969"/>
      <c r="CN129" s="970"/>
      <c r="CO129" s="969"/>
      <c r="CP129" s="970"/>
      <c r="CQ129" s="367"/>
      <c r="CR129" s="967"/>
      <c r="CS129" s="968"/>
      <c r="CT129" s="967"/>
      <c r="CU129" s="968"/>
      <c r="CV129" s="967"/>
      <c r="CW129" s="968"/>
      <c r="CX129" s="967"/>
      <c r="CY129" s="968"/>
      <c r="CZ129" s="967"/>
      <c r="DA129" s="968"/>
      <c r="DB129" s="368"/>
      <c r="DC129" s="971"/>
      <c r="DD129" s="972"/>
      <c r="DE129" s="971"/>
      <c r="DF129" s="972"/>
      <c r="DG129" s="971"/>
      <c r="DH129" s="972"/>
      <c r="DI129" s="971"/>
      <c r="DJ129" s="972"/>
      <c r="DK129" s="971"/>
      <c r="DL129" s="972"/>
      <c r="DM129" s="369"/>
      <c r="DN129" s="977"/>
      <c r="DO129" s="978"/>
      <c r="DP129" s="977"/>
      <c r="DQ129" s="978"/>
      <c r="DR129" s="977"/>
      <c r="DS129" s="978"/>
      <c r="DT129" s="977"/>
      <c r="DU129" s="978"/>
      <c r="DV129" s="977"/>
      <c r="DW129" s="978"/>
      <c r="DX129" s="370"/>
      <c r="DY129" s="339">
        <f t="shared" si="376"/>
        <v>0</v>
      </c>
      <c r="DZ129" s="339">
        <f t="shared" si="377"/>
        <v>0</v>
      </c>
      <c r="EA129" s="339">
        <f t="shared" si="378"/>
        <v>0</v>
      </c>
      <c r="EB129" s="339">
        <f t="shared" si="379"/>
        <v>0</v>
      </c>
      <c r="EC129" s="339">
        <f t="shared" si="380"/>
        <v>0</v>
      </c>
      <c r="ED129" s="327">
        <f t="shared" si="381"/>
        <v>0</v>
      </c>
    </row>
    <row r="130" spans="1:134" s="51" customFormat="1" ht="15" customHeight="1">
      <c r="A130" s="78"/>
      <c r="B130" s="78"/>
      <c r="C130" s="77" t="s">
        <v>54</v>
      </c>
      <c r="D130" s="700"/>
      <c r="E130" s="72"/>
      <c r="F130" s="72"/>
      <c r="G130" s="72"/>
      <c r="H130" s="72"/>
      <c r="I130" s="72"/>
      <c r="J130" s="72"/>
      <c r="K130" s="72"/>
      <c r="L130" s="72"/>
      <c r="M130" s="72"/>
      <c r="N130" s="72"/>
      <c r="O130" s="616"/>
      <c r="P130" s="72"/>
      <c r="Q130" s="146"/>
      <c r="R130" s="70">
        <f t="shared" si="374"/>
        <v>1.1000000000000001</v>
      </c>
      <c r="S130" s="847"/>
      <c r="T130" s="848"/>
      <c r="U130" s="847"/>
      <c r="V130" s="848"/>
      <c r="W130" s="847"/>
      <c r="X130" s="848"/>
      <c r="Y130" s="847"/>
      <c r="Z130" s="848"/>
      <c r="AA130" s="847"/>
      <c r="AB130" s="848"/>
      <c r="AC130" s="373"/>
      <c r="AD130" s="798">
        <f t="shared" si="382"/>
        <v>0</v>
      </c>
      <c r="AE130" s="799"/>
      <c r="AF130" s="798">
        <f t="shared" si="383"/>
        <v>0</v>
      </c>
      <c r="AG130" s="799"/>
      <c r="AH130" s="798">
        <f t="shared" si="375"/>
        <v>0</v>
      </c>
      <c r="AI130" s="799"/>
      <c r="AJ130" s="798">
        <f t="shared" si="384"/>
        <v>0</v>
      </c>
      <c r="AK130" s="799"/>
      <c r="AL130" s="798">
        <f t="shared" si="385"/>
        <v>0</v>
      </c>
      <c r="AM130" s="799"/>
      <c r="AN130" s="293">
        <f t="shared" si="386"/>
        <v>0</v>
      </c>
      <c r="AO130" s="812"/>
      <c r="AP130" s="813"/>
      <c r="AQ130" s="812"/>
      <c r="AR130" s="813"/>
      <c r="AS130" s="812"/>
      <c r="AT130" s="813"/>
      <c r="AU130" s="812"/>
      <c r="AV130" s="813"/>
      <c r="AW130" s="812"/>
      <c r="AX130" s="813"/>
      <c r="AY130" s="363"/>
      <c r="AZ130" s="820"/>
      <c r="BA130" s="821"/>
      <c r="BB130" s="820"/>
      <c r="BC130" s="821"/>
      <c r="BD130" s="820"/>
      <c r="BE130" s="821"/>
      <c r="BF130" s="820"/>
      <c r="BG130" s="821"/>
      <c r="BH130" s="820"/>
      <c r="BI130" s="821"/>
      <c r="BJ130" s="364"/>
      <c r="BK130" s="849"/>
      <c r="BL130" s="850"/>
      <c r="BM130" s="849"/>
      <c r="BN130" s="850"/>
      <c r="BO130" s="849"/>
      <c r="BP130" s="850"/>
      <c r="BQ130" s="849"/>
      <c r="BR130" s="850"/>
      <c r="BS130" s="849"/>
      <c r="BT130" s="850"/>
      <c r="BU130" s="365"/>
      <c r="BV130" s="973"/>
      <c r="BW130" s="974"/>
      <c r="BX130" s="973"/>
      <c r="BY130" s="974"/>
      <c r="BZ130" s="973"/>
      <c r="CA130" s="974"/>
      <c r="CB130" s="973"/>
      <c r="CC130" s="974"/>
      <c r="CD130" s="973"/>
      <c r="CE130" s="974"/>
      <c r="CF130" s="366"/>
      <c r="CG130" s="969"/>
      <c r="CH130" s="970"/>
      <c r="CI130" s="969"/>
      <c r="CJ130" s="970"/>
      <c r="CK130" s="969"/>
      <c r="CL130" s="970"/>
      <c r="CM130" s="969"/>
      <c r="CN130" s="970"/>
      <c r="CO130" s="969"/>
      <c r="CP130" s="970"/>
      <c r="CQ130" s="367"/>
      <c r="CR130" s="967"/>
      <c r="CS130" s="968"/>
      <c r="CT130" s="967"/>
      <c r="CU130" s="968"/>
      <c r="CV130" s="967"/>
      <c r="CW130" s="968"/>
      <c r="CX130" s="967"/>
      <c r="CY130" s="968"/>
      <c r="CZ130" s="967"/>
      <c r="DA130" s="968"/>
      <c r="DB130" s="368"/>
      <c r="DC130" s="971"/>
      <c r="DD130" s="972"/>
      <c r="DE130" s="971"/>
      <c r="DF130" s="972"/>
      <c r="DG130" s="971"/>
      <c r="DH130" s="972"/>
      <c r="DI130" s="971"/>
      <c r="DJ130" s="972"/>
      <c r="DK130" s="971"/>
      <c r="DL130" s="972"/>
      <c r="DM130" s="369"/>
      <c r="DN130" s="977"/>
      <c r="DO130" s="978"/>
      <c r="DP130" s="977"/>
      <c r="DQ130" s="978"/>
      <c r="DR130" s="977"/>
      <c r="DS130" s="978"/>
      <c r="DT130" s="977"/>
      <c r="DU130" s="978"/>
      <c r="DV130" s="977"/>
      <c r="DW130" s="978"/>
      <c r="DX130" s="370"/>
      <c r="DY130" s="339">
        <f t="shared" si="376"/>
        <v>0</v>
      </c>
      <c r="DZ130" s="339">
        <f t="shared" si="377"/>
        <v>0</v>
      </c>
      <c r="EA130" s="339">
        <f t="shared" si="378"/>
        <v>0</v>
      </c>
      <c r="EB130" s="339">
        <f t="shared" si="379"/>
        <v>0</v>
      </c>
      <c r="EC130" s="339">
        <f t="shared" si="380"/>
        <v>0</v>
      </c>
      <c r="ED130" s="327">
        <f t="shared" si="381"/>
        <v>0</v>
      </c>
    </row>
    <row r="131" spans="1:134" s="51" customFormat="1" ht="15" customHeight="1">
      <c r="A131" s="78"/>
      <c r="B131" s="78"/>
      <c r="C131" s="77" t="s">
        <v>353</v>
      </c>
      <c r="D131" s="700" t="s">
        <v>378</v>
      </c>
      <c r="E131" s="72"/>
      <c r="F131" s="72"/>
      <c r="G131" s="72"/>
      <c r="H131" s="72"/>
      <c r="I131" s="72"/>
      <c r="J131" s="72"/>
      <c r="K131" s="72"/>
      <c r="L131" s="72"/>
      <c r="M131" s="72"/>
      <c r="N131" s="72"/>
      <c r="O131" s="616"/>
      <c r="P131" s="72"/>
      <c r="Q131" s="146"/>
      <c r="R131" s="70">
        <f t="shared" si="374"/>
        <v>1.1000000000000001</v>
      </c>
      <c r="S131" s="847"/>
      <c r="T131" s="848"/>
      <c r="U131" s="847"/>
      <c r="V131" s="848"/>
      <c r="W131" s="847"/>
      <c r="X131" s="848"/>
      <c r="Y131" s="847"/>
      <c r="Z131" s="848"/>
      <c r="AA131" s="847"/>
      <c r="AB131" s="848"/>
      <c r="AC131" s="373"/>
      <c r="AD131" s="798">
        <f t="shared" si="382"/>
        <v>0</v>
      </c>
      <c r="AE131" s="799"/>
      <c r="AF131" s="798">
        <f t="shared" si="383"/>
        <v>0</v>
      </c>
      <c r="AG131" s="799"/>
      <c r="AH131" s="798">
        <f t="shared" si="375"/>
        <v>0</v>
      </c>
      <c r="AI131" s="799"/>
      <c r="AJ131" s="798">
        <f t="shared" si="384"/>
        <v>0</v>
      </c>
      <c r="AK131" s="799"/>
      <c r="AL131" s="798">
        <f t="shared" si="385"/>
        <v>0</v>
      </c>
      <c r="AM131" s="799"/>
      <c r="AN131" s="293">
        <f t="shared" si="386"/>
        <v>0</v>
      </c>
      <c r="AO131" s="812"/>
      <c r="AP131" s="813"/>
      <c r="AQ131" s="812"/>
      <c r="AR131" s="813"/>
      <c r="AS131" s="812"/>
      <c r="AT131" s="813"/>
      <c r="AU131" s="812"/>
      <c r="AV131" s="813"/>
      <c r="AW131" s="812"/>
      <c r="AX131" s="813"/>
      <c r="AY131" s="363"/>
      <c r="AZ131" s="820"/>
      <c r="BA131" s="821"/>
      <c r="BB131" s="820"/>
      <c r="BC131" s="821"/>
      <c r="BD131" s="820"/>
      <c r="BE131" s="821"/>
      <c r="BF131" s="820"/>
      <c r="BG131" s="821"/>
      <c r="BH131" s="820"/>
      <c r="BI131" s="821"/>
      <c r="BJ131" s="364"/>
      <c r="BK131" s="849"/>
      <c r="BL131" s="850"/>
      <c r="BM131" s="849"/>
      <c r="BN131" s="850"/>
      <c r="BO131" s="849"/>
      <c r="BP131" s="850"/>
      <c r="BQ131" s="849"/>
      <c r="BR131" s="850"/>
      <c r="BS131" s="849"/>
      <c r="BT131" s="850"/>
      <c r="BU131" s="365"/>
      <c r="BV131" s="973"/>
      <c r="BW131" s="974"/>
      <c r="BX131" s="973"/>
      <c r="BY131" s="974"/>
      <c r="BZ131" s="973"/>
      <c r="CA131" s="974"/>
      <c r="CB131" s="973"/>
      <c r="CC131" s="974"/>
      <c r="CD131" s="973"/>
      <c r="CE131" s="974"/>
      <c r="CF131" s="366"/>
      <c r="CG131" s="969"/>
      <c r="CH131" s="970"/>
      <c r="CI131" s="969"/>
      <c r="CJ131" s="970"/>
      <c r="CK131" s="969"/>
      <c r="CL131" s="970"/>
      <c r="CM131" s="969"/>
      <c r="CN131" s="970"/>
      <c r="CO131" s="969"/>
      <c r="CP131" s="970"/>
      <c r="CQ131" s="367"/>
      <c r="CR131" s="967"/>
      <c r="CS131" s="968"/>
      <c r="CT131" s="967"/>
      <c r="CU131" s="968"/>
      <c r="CV131" s="967"/>
      <c r="CW131" s="968"/>
      <c r="CX131" s="967"/>
      <c r="CY131" s="968"/>
      <c r="CZ131" s="967"/>
      <c r="DA131" s="968"/>
      <c r="DB131" s="368"/>
      <c r="DC131" s="971"/>
      <c r="DD131" s="972"/>
      <c r="DE131" s="971"/>
      <c r="DF131" s="972"/>
      <c r="DG131" s="971"/>
      <c r="DH131" s="972"/>
      <c r="DI131" s="971"/>
      <c r="DJ131" s="972"/>
      <c r="DK131" s="971"/>
      <c r="DL131" s="972"/>
      <c r="DM131" s="369"/>
      <c r="DN131" s="977"/>
      <c r="DO131" s="978"/>
      <c r="DP131" s="977"/>
      <c r="DQ131" s="978"/>
      <c r="DR131" s="977"/>
      <c r="DS131" s="978"/>
      <c r="DT131" s="977"/>
      <c r="DU131" s="978"/>
      <c r="DV131" s="977"/>
      <c r="DW131" s="978"/>
      <c r="DX131" s="370"/>
      <c r="DY131" s="339">
        <f t="shared" si="376"/>
        <v>0</v>
      </c>
      <c r="DZ131" s="339">
        <f t="shared" si="377"/>
        <v>0</v>
      </c>
      <c r="EA131" s="339">
        <f t="shared" si="378"/>
        <v>0</v>
      </c>
      <c r="EB131" s="339">
        <f t="shared" si="379"/>
        <v>0</v>
      </c>
      <c r="EC131" s="339">
        <f t="shared" si="380"/>
        <v>0</v>
      </c>
      <c r="ED131" s="327">
        <f t="shared" si="381"/>
        <v>0</v>
      </c>
    </row>
    <row r="132" spans="1:134" s="51" customFormat="1" ht="15" customHeight="1">
      <c r="A132" s="78"/>
      <c r="B132" s="78"/>
      <c r="C132" s="77" t="s">
        <v>264</v>
      </c>
      <c r="D132" s="700"/>
      <c r="E132" s="72"/>
      <c r="F132" s="72"/>
      <c r="G132" s="72"/>
      <c r="H132" s="72"/>
      <c r="I132" s="72"/>
      <c r="J132" s="72"/>
      <c r="K132" s="72"/>
      <c r="L132" s="72"/>
      <c r="M132" s="72"/>
      <c r="N132" s="72"/>
      <c r="O132" s="616"/>
      <c r="P132" s="72"/>
      <c r="Q132" s="146"/>
      <c r="R132" s="70">
        <f t="shared" si="374"/>
        <v>1</v>
      </c>
      <c r="S132" s="847"/>
      <c r="T132" s="848"/>
      <c r="U132" s="847"/>
      <c r="V132" s="848"/>
      <c r="W132" s="847"/>
      <c r="X132" s="848"/>
      <c r="Y132" s="847"/>
      <c r="Z132" s="848"/>
      <c r="AA132" s="847"/>
      <c r="AB132" s="848"/>
      <c r="AC132" s="373"/>
      <c r="AD132" s="798">
        <f t="shared" si="382"/>
        <v>0</v>
      </c>
      <c r="AE132" s="799"/>
      <c r="AF132" s="798">
        <f t="shared" si="383"/>
        <v>0</v>
      </c>
      <c r="AG132" s="799"/>
      <c r="AH132" s="798">
        <f t="shared" si="375"/>
        <v>0</v>
      </c>
      <c r="AI132" s="799"/>
      <c r="AJ132" s="798">
        <f t="shared" si="384"/>
        <v>0</v>
      </c>
      <c r="AK132" s="799"/>
      <c r="AL132" s="798">
        <f t="shared" si="385"/>
        <v>0</v>
      </c>
      <c r="AM132" s="799"/>
      <c r="AN132" s="293">
        <f t="shared" si="386"/>
        <v>0</v>
      </c>
      <c r="AO132" s="812"/>
      <c r="AP132" s="813"/>
      <c r="AQ132" s="812"/>
      <c r="AR132" s="813"/>
      <c r="AS132" s="812"/>
      <c r="AT132" s="813"/>
      <c r="AU132" s="812"/>
      <c r="AV132" s="813"/>
      <c r="AW132" s="812"/>
      <c r="AX132" s="813"/>
      <c r="AY132" s="363"/>
      <c r="AZ132" s="820"/>
      <c r="BA132" s="821"/>
      <c r="BB132" s="820"/>
      <c r="BC132" s="821"/>
      <c r="BD132" s="820"/>
      <c r="BE132" s="821"/>
      <c r="BF132" s="820"/>
      <c r="BG132" s="821"/>
      <c r="BH132" s="820"/>
      <c r="BI132" s="821"/>
      <c r="BJ132" s="364"/>
      <c r="BK132" s="849"/>
      <c r="BL132" s="850"/>
      <c r="BM132" s="849"/>
      <c r="BN132" s="850"/>
      <c r="BO132" s="849"/>
      <c r="BP132" s="850"/>
      <c r="BQ132" s="849"/>
      <c r="BR132" s="850"/>
      <c r="BS132" s="849"/>
      <c r="BT132" s="850"/>
      <c r="BU132" s="365"/>
      <c r="BV132" s="973"/>
      <c r="BW132" s="974"/>
      <c r="BX132" s="973"/>
      <c r="BY132" s="974"/>
      <c r="BZ132" s="973"/>
      <c r="CA132" s="974"/>
      <c r="CB132" s="973"/>
      <c r="CC132" s="974"/>
      <c r="CD132" s="973"/>
      <c r="CE132" s="974"/>
      <c r="CF132" s="366"/>
      <c r="CG132" s="969"/>
      <c r="CH132" s="970"/>
      <c r="CI132" s="969"/>
      <c r="CJ132" s="970"/>
      <c r="CK132" s="969"/>
      <c r="CL132" s="970"/>
      <c r="CM132" s="969"/>
      <c r="CN132" s="970"/>
      <c r="CO132" s="969"/>
      <c r="CP132" s="970"/>
      <c r="CQ132" s="367"/>
      <c r="CR132" s="967"/>
      <c r="CS132" s="968"/>
      <c r="CT132" s="967"/>
      <c r="CU132" s="968"/>
      <c r="CV132" s="967"/>
      <c r="CW132" s="968"/>
      <c r="CX132" s="967"/>
      <c r="CY132" s="968"/>
      <c r="CZ132" s="967"/>
      <c r="DA132" s="968"/>
      <c r="DB132" s="368"/>
      <c r="DC132" s="971"/>
      <c r="DD132" s="972"/>
      <c r="DE132" s="971"/>
      <c r="DF132" s="972"/>
      <c r="DG132" s="971"/>
      <c r="DH132" s="972"/>
      <c r="DI132" s="971"/>
      <c r="DJ132" s="972"/>
      <c r="DK132" s="971"/>
      <c r="DL132" s="972"/>
      <c r="DM132" s="369"/>
      <c r="DN132" s="977"/>
      <c r="DO132" s="978"/>
      <c r="DP132" s="977"/>
      <c r="DQ132" s="978"/>
      <c r="DR132" s="977"/>
      <c r="DS132" s="978"/>
      <c r="DT132" s="977"/>
      <c r="DU132" s="978"/>
      <c r="DV132" s="977"/>
      <c r="DW132" s="978"/>
      <c r="DX132" s="370"/>
      <c r="DY132" s="339">
        <f t="shared" si="376"/>
        <v>0</v>
      </c>
      <c r="DZ132" s="339">
        <f t="shared" si="377"/>
        <v>0</v>
      </c>
      <c r="EA132" s="339">
        <f t="shared" si="378"/>
        <v>0</v>
      </c>
      <c r="EB132" s="339">
        <f t="shared" si="379"/>
        <v>0</v>
      </c>
      <c r="EC132" s="339">
        <f t="shared" si="380"/>
        <v>0</v>
      </c>
      <c r="ED132" s="327">
        <f t="shared" si="381"/>
        <v>0</v>
      </c>
    </row>
    <row r="133" spans="1:134" s="51" customFormat="1" ht="15" customHeight="1">
      <c r="A133" s="78"/>
      <c r="B133" s="78"/>
      <c r="C133" s="77" t="s">
        <v>28</v>
      </c>
      <c r="D133" s="700"/>
      <c r="E133" s="72"/>
      <c r="F133" s="72"/>
      <c r="G133" s="72"/>
      <c r="H133" s="72"/>
      <c r="I133" s="72"/>
      <c r="J133" s="72"/>
      <c r="K133" s="72"/>
      <c r="L133" s="72"/>
      <c r="M133" s="72"/>
      <c r="N133" s="72"/>
      <c r="O133" s="616"/>
      <c r="P133" s="72"/>
      <c r="Q133" s="146"/>
      <c r="R133" s="70">
        <f t="shared" si="374"/>
        <v>1</v>
      </c>
      <c r="S133" s="847"/>
      <c r="T133" s="848"/>
      <c r="U133" s="847"/>
      <c r="V133" s="848"/>
      <c r="W133" s="847"/>
      <c r="X133" s="848"/>
      <c r="Y133" s="847"/>
      <c r="Z133" s="848"/>
      <c r="AA133" s="847"/>
      <c r="AB133" s="848"/>
      <c r="AC133" s="373"/>
      <c r="AD133" s="798">
        <f t="shared" si="382"/>
        <v>0</v>
      </c>
      <c r="AE133" s="799"/>
      <c r="AF133" s="798">
        <f t="shared" si="383"/>
        <v>0</v>
      </c>
      <c r="AG133" s="799"/>
      <c r="AH133" s="798">
        <f t="shared" si="375"/>
        <v>0</v>
      </c>
      <c r="AI133" s="799"/>
      <c r="AJ133" s="798">
        <f t="shared" si="384"/>
        <v>0</v>
      </c>
      <c r="AK133" s="799"/>
      <c r="AL133" s="798">
        <f t="shared" si="385"/>
        <v>0</v>
      </c>
      <c r="AM133" s="799"/>
      <c r="AN133" s="293">
        <f t="shared" si="386"/>
        <v>0</v>
      </c>
      <c r="AO133" s="812"/>
      <c r="AP133" s="813"/>
      <c r="AQ133" s="812"/>
      <c r="AR133" s="813"/>
      <c r="AS133" s="812"/>
      <c r="AT133" s="813"/>
      <c r="AU133" s="812"/>
      <c r="AV133" s="813"/>
      <c r="AW133" s="812"/>
      <c r="AX133" s="813"/>
      <c r="AY133" s="363"/>
      <c r="AZ133" s="820"/>
      <c r="BA133" s="821"/>
      <c r="BB133" s="820"/>
      <c r="BC133" s="821"/>
      <c r="BD133" s="820"/>
      <c r="BE133" s="821"/>
      <c r="BF133" s="820"/>
      <c r="BG133" s="821"/>
      <c r="BH133" s="820"/>
      <c r="BI133" s="821"/>
      <c r="BJ133" s="364"/>
      <c r="BK133" s="849"/>
      <c r="BL133" s="850"/>
      <c r="BM133" s="849"/>
      <c r="BN133" s="850"/>
      <c r="BO133" s="849"/>
      <c r="BP133" s="850"/>
      <c r="BQ133" s="849"/>
      <c r="BR133" s="850"/>
      <c r="BS133" s="849"/>
      <c r="BT133" s="850"/>
      <c r="BU133" s="365"/>
      <c r="BV133" s="973"/>
      <c r="BW133" s="974"/>
      <c r="BX133" s="973"/>
      <c r="BY133" s="974"/>
      <c r="BZ133" s="973"/>
      <c r="CA133" s="974"/>
      <c r="CB133" s="973"/>
      <c r="CC133" s="974"/>
      <c r="CD133" s="973"/>
      <c r="CE133" s="974"/>
      <c r="CF133" s="366"/>
      <c r="CG133" s="969"/>
      <c r="CH133" s="970"/>
      <c r="CI133" s="969"/>
      <c r="CJ133" s="970"/>
      <c r="CK133" s="969"/>
      <c r="CL133" s="970"/>
      <c r="CM133" s="969"/>
      <c r="CN133" s="970"/>
      <c r="CO133" s="969"/>
      <c r="CP133" s="970"/>
      <c r="CQ133" s="367"/>
      <c r="CR133" s="967"/>
      <c r="CS133" s="968"/>
      <c r="CT133" s="967"/>
      <c r="CU133" s="968"/>
      <c r="CV133" s="967"/>
      <c r="CW133" s="968"/>
      <c r="CX133" s="967"/>
      <c r="CY133" s="968"/>
      <c r="CZ133" s="967"/>
      <c r="DA133" s="968"/>
      <c r="DB133" s="368"/>
      <c r="DC133" s="971"/>
      <c r="DD133" s="972"/>
      <c r="DE133" s="971"/>
      <c r="DF133" s="972"/>
      <c r="DG133" s="971"/>
      <c r="DH133" s="972"/>
      <c r="DI133" s="971"/>
      <c r="DJ133" s="972"/>
      <c r="DK133" s="971"/>
      <c r="DL133" s="972"/>
      <c r="DM133" s="369"/>
      <c r="DN133" s="977"/>
      <c r="DO133" s="978"/>
      <c r="DP133" s="977"/>
      <c r="DQ133" s="978"/>
      <c r="DR133" s="977"/>
      <c r="DS133" s="978"/>
      <c r="DT133" s="977"/>
      <c r="DU133" s="978"/>
      <c r="DV133" s="977"/>
      <c r="DW133" s="978"/>
      <c r="DX133" s="370"/>
      <c r="DY133" s="339">
        <f t="shared" si="376"/>
        <v>0</v>
      </c>
      <c r="DZ133" s="339">
        <f t="shared" si="377"/>
        <v>0</v>
      </c>
      <c r="EA133" s="339">
        <f t="shared" si="378"/>
        <v>0</v>
      </c>
      <c r="EB133" s="339">
        <f t="shared" si="379"/>
        <v>0</v>
      </c>
      <c r="EC133" s="339">
        <f t="shared" si="380"/>
        <v>0</v>
      </c>
      <c r="ED133" s="327">
        <f t="shared" si="381"/>
        <v>0</v>
      </c>
    </row>
    <row r="134" spans="1:134" s="51" customFormat="1" ht="15" customHeight="1">
      <c r="A134" s="78"/>
      <c r="B134" s="78"/>
      <c r="C134" s="77" t="s">
        <v>54</v>
      </c>
      <c r="D134" s="700"/>
      <c r="E134" s="72"/>
      <c r="F134" s="72"/>
      <c r="G134" s="72"/>
      <c r="H134" s="72"/>
      <c r="I134" s="72"/>
      <c r="J134" s="72"/>
      <c r="K134" s="72"/>
      <c r="L134" s="72"/>
      <c r="M134" s="72"/>
      <c r="N134" s="72"/>
      <c r="O134" s="616"/>
      <c r="P134" s="72"/>
      <c r="Q134" s="146"/>
      <c r="R134" s="70">
        <f t="shared" si="374"/>
        <v>1.1000000000000001</v>
      </c>
      <c r="S134" s="847"/>
      <c r="T134" s="848"/>
      <c r="U134" s="847"/>
      <c r="V134" s="848"/>
      <c r="W134" s="847"/>
      <c r="X134" s="848"/>
      <c r="Y134" s="847"/>
      <c r="Z134" s="848"/>
      <c r="AA134" s="847"/>
      <c r="AB134" s="848"/>
      <c r="AC134" s="373"/>
      <c r="AD134" s="798">
        <f t="shared" si="382"/>
        <v>0</v>
      </c>
      <c r="AE134" s="799"/>
      <c r="AF134" s="798">
        <f t="shared" si="383"/>
        <v>0</v>
      </c>
      <c r="AG134" s="799"/>
      <c r="AH134" s="798">
        <f t="shared" si="375"/>
        <v>0</v>
      </c>
      <c r="AI134" s="799"/>
      <c r="AJ134" s="798">
        <f t="shared" si="384"/>
        <v>0</v>
      </c>
      <c r="AK134" s="799"/>
      <c r="AL134" s="798">
        <f t="shared" si="385"/>
        <v>0</v>
      </c>
      <c r="AM134" s="799"/>
      <c r="AN134" s="293">
        <f t="shared" si="386"/>
        <v>0</v>
      </c>
      <c r="AO134" s="812"/>
      <c r="AP134" s="813"/>
      <c r="AQ134" s="812"/>
      <c r="AR134" s="813"/>
      <c r="AS134" s="812"/>
      <c r="AT134" s="813"/>
      <c r="AU134" s="812"/>
      <c r="AV134" s="813"/>
      <c r="AW134" s="812"/>
      <c r="AX134" s="813"/>
      <c r="AY134" s="363"/>
      <c r="AZ134" s="820"/>
      <c r="BA134" s="821"/>
      <c r="BB134" s="820"/>
      <c r="BC134" s="821"/>
      <c r="BD134" s="820"/>
      <c r="BE134" s="821"/>
      <c r="BF134" s="820"/>
      <c r="BG134" s="821"/>
      <c r="BH134" s="820"/>
      <c r="BI134" s="821"/>
      <c r="BJ134" s="364"/>
      <c r="BK134" s="849"/>
      <c r="BL134" s="850"/>
      <c r="BM134" s="849"/>
      <c r="BN134" s="850"/>
      <c r="BO134" s="849"/>
      <c r="BP134" s="850"/>
      <c r="BQ134" s="849"/>
      <c r="BR134" s="850"/>
      <c r="BS134" s="849"/>
      <c r="BT134" s="850"/>
      <c r="BU134" s="365"/>
      <c r="BV134" s="973"/>
      <c r="BW134" s="974"/>
      <c r="BX134" s="973"/>
      <c r="BY134" s="974"/>
      <c r="BZ134" s="973"/>
      <c r="CA134" s="974"/>
      <c r="CB134" s="973"/>
      <c r="CC134" s="974"/>
      <c r="CD134" s="973"/>
      <c r="CE134" s="974"/>
      <c r="CF134" s="366"/>
      <c r="CG134" s="969"/>
      <c r="CH134" s="970"/>
      <c r="CI134" s="969"/>
      <c r="CJ134" s="970"/>
      <c r="CK134" s="969"/>
      <c r="CL134" s="970"/>
      <c r="CM134" s="969"/>
      <c r="CN134" s="970"/>
      <c r="CO134" s="969"/>
      <c r="CP134" s="970"/>
      <c r="CQ134" s="367"/>
      <c r="CR134" s="967"/>
      <c r="CS134" s="968"/>
      <c r="CT134" s="967"/>
      <c r="CU134" s="968"/>
      <c r="CV134" s="967"/>
      <c r="CW134" s="968"/>
      <c r="CX134" s="967"/>
      <c r="CY134" s="968"/>
      <c r="CZ134" s="967"/>
      <c r="DA134" s="968"/>
      <c r="DB134" s="368"/>
      <c r="DC134" s="971"/>
      <c r="DD134" s="972"/>
      <c r="DE134" s="971"/>
      <c r="DF134" s="972"/>
      <c r="DG134" s="971"/>
      <c r="DH134" s="972"/>
      <c r="DI134" s="971"/>
      <c r="DJ134" s="972"/>
      <c r="DK134" s="971"/>
      <c r="DL134" s="972"/>
      <c r="DM134" s="369"/>
      <c r="DN134" s="977"/>
      <c r="DO134" s="978"/>
      <c r="DP134" s="977"/>
      <c r="DQ134" s="978"/>
      <c r="DR134" s="977"/>
      <c r="DS134" s="978"/>
      <c r="DT134" s="977"/>
      <c r="DU134" s="978"/>
      <c r="DV134" s="977"/>
      <c r="DW134" s="978"/>
      <c r="DX134" s="370"/>
      <c r="DY134" s="339">
        <f t="shared" si="376"/>
        <v>0</v>
      </c>
      <c r="DZ134" s="339">
        <f t="shared" si="377"/>
        <v>0</v>
      </c>
      <c r="EA134" s="339">
        <f t="shared" si="378"/>
        <v>0</v>
      </c>
      <c r="EB134" s="339">
        <f t="shared" si="379"/>
        <v>0</v>
      </c>
      <c r="EC134" s="339">
        <f t="shared" si="380"/>
        <v>0</v>
      </c>
      <c r="ED134" s="327">
        <f t="shared" si="381"/>
        <v>0</v>
      </c>
    </row>
    <row r="135" spans="1:134" s="51" customFormat="1" ht="15" customHeight="1">
      <c r="A135" s="78"/>
      <c r="B135" s="78"/>
      <c r="C135" s="77" t="s">
        <v>353</v>
      </c>
      <c r="D135" s="700" t="s">
        <v>378</v>
      </c>
      <c r="E135" s="72"/>
      <c r="F135" s="72"/>
      <c r="G135" s="72"/>
      <c r="H135" s="72"/>
      <c r="I135" s="72"/>
      <c r="J135" s="72"/>
      <c r="K135" s="72"/>
      <c r="L135" s="72"/>
      <c r="M135" s="72"/>
      <c r="N135" s="72"/>
      <c r="O135" s="616"/>
      <c r="P135" s="72"/>
      <c r="Q135" s="146"/>
      <c r="R135" s="70">
        <f t="shared" si="374"/>
        <v>1.1000000000000001</v>
      </c>
      <c r="S135" s="847"/>
      <c r="T135" s="848"/>
      <c r="U135" s="847"/>
      <c r="V135" s="848"/>
      <c r="W135" s="847"/>
      <c r="X135" s="848"/>
      <c r="Y135" s="847"/>
      <c r="Z135" s="848"/>
      <c r="AA135" s="847"/>
      <c r="AB135" s="848"/>
      <c r="AC135" s="373"/>
      <c r="AD135" s="798">
        <f t="shared" si="382"/>
        <v>0</v>
      </c>
      <c r="AE135" s="799"/>
      <c r="AF135" s="798">
        <f t="shared" si="383"/>
        <v>0</v>
      </c>
      <c r="AG135" s="799"/>
      <c r="AH135" s="798">
        <f t="shared" si="375"/>
        <v>0</v>
      </c>
      <c r="AI135" s="799"/>
      <c r="AJ135" s="798">
        <f t="shared" si="384"/>
        <v>0</v>
      </c>
      <c r="AK135" s="799"/>
      <c r="AL135" s="798">
        <f t="shared" si="385"/>
        <v>0</v>
      </c>
      <c r="AM135" s="799"/>
      <c r="AN135" s="293">
        <f t="shared" si="386"/>
        <v>0</v>
      </c>
      <c r="AO135" s="812"/>
      <c r="AP135" s="813"/>
      <c r="AQ135" s="812"/>
      <c r="AR135" s="813"/>
      <c r="AS135" s="812"/>
      <c r="AT135" s="813"/>
      <c r="AU135" s="812"/>
      <c r="AV135" s="813"/>
      <c r="AW135" s="812"/>
      <c r="AX135" s="813"/>
      <c r="AY135" s="363"/>
      <c r="AZ135" s="820"/>
      <c r="BA135" s="821"/>
      <c r="BB135" s="820"/>
      <c r="BC135" s="821"/>
      <c r="BD135" s="820"/>
      <c r="BE135" s="821"/>
      <c r="BF135" s="820"/>
      <c r="BG135" s="821"/>
      <c r="BH135" s="820"/>
      <c r="BI135" s="821"/>
      <c r="BJ135" s="364"/>
      <c r="BK135" s="849"/>
      <c r="BL135" s="850"/>
      <c r="BM135" s="849"/>
      <c r="BN135" s="850"/>
      <c r="BO135" s="849"/>
      <c r="BP135" s="850"/>
      <c r="BQ135" s="849"/>
      <c r="BR135" s="850"/>
      <c r="BS135" s="849"/>
      <c r="BT135" s="850"/>
      <c r="BU135" s="365"/>
      <c r="BV135" s="973"/>
      <c r="BW135" s="974"/>
      <c r="BX135" s="973"/>
      <c r="BY135" s="974"/>
      <c r="BZ135" s="973"/>
      <c r="CA135" s="974"/>
      <c r="CB135" s="973"/>
      <c r="CC135" s="974"/>
      <c r="CD135" s="973"/>
      <c r="CE135" s="974"/>
      <c r="CF135" s="366"/>
      <c r="CG135" s="969"/>
      <c r="CH135" s="970"/>
      <c r="CI135" s="969"/>
      <c r="CJ135" s="970"/>
      <c r="CK135" s="969"/>
      <c r="CL135" s="970"/>
      <c r="CM135" s="969"/>
      <c r="CN135" s="970"/>
      <c r="CO135" s="969"/>
      <c r="CP135" s="970"/>
      <c r="CQ135" s="367"/>
      <c r="CR135" s="967"/>
      <c r="CS135" s="968"/>
      <c r="CT135" s="967"/>
      <c r="CU135" s="968"/>
      <c r="CV135" s="967"/>
      <c r="CW135" s="968"/>
      <c r="CX135" s="967"/>
      <c r="CY135" s="968"/>
      <c r="CZ135" s="967"/>
      <c r="DA135" s="968"/>
      <c r="DB135" s="368"/>
      <c r="DC135" s="971"/>
      <c r="DD135" s="972"/>
      <c r="DE135" s="971"/>
      <c r="DF135" s="972"/>
      <c r="DG135" s="971"/>
      <c r="DH135" s="972"/>
      <c r="DI135" s="971"/>
      <c r="DJ135" s="972"/>
      <c r="DK135" s="971"/>
      <c r="DL135" s="972"/>
      <c r="DM135" s="369"/>
      <c r="DN135" s="977"/>
      <c r="DO135" s="978"/>
      <c r="DP135" s="977"/>
      <c r="DQ135" s="978"/>
      <c r="DR135" s="977"/>
      <c r="DS135" s="978"/>
      <c r="DT135" s="977"/>
      <c r="DU135" s="978"/>
      <c r="DV135" s="977"/>
      <c r="DW135" s="978"/>
      <c r="DX135" s="370"/>
      <c r="DY135" s="339">
        <f t="shared" si="376"/>
        <v>0</v>
      </c>
      <c r="DZ135" s="339">
        <f t="shared" si="377"/>
        <v>0</v>
      </c>
      <c r="EA135" s="339">
        <f t="shared" si="378"/>
        <v>0</v>
      </c>
      <c r="EB135" s="339">
        <f t="shared" si="379"/>
        <v>0</v>
      </c>
      <c r="EC135" s="339">
        <f t="shared" si="380"/>
        <v>0</v>
      </c>
      <c r="ED135" s="327">
        <f t="shared" si="381"/>
        <v>0</v>
      </c>
    </row>
    <row r="136" spans="1:134" s="51" customFormat="1" ht="15" customHeight="1">
      <c r="A136" s="78"/>
      <c r="B136" s="78"/>
      <c r="C136" s="77" t="s">
        <v>264</v>
      </c>
      <c r="D136" s="700"/>
      <c r="E136" s="72"/>
      <c r="F136" s="72"/>
      <c r="G136" s="72"/>
      <c r="H136" s="72"/>
      <c r="I136" s="72"/>
      <c r="J136" s="72"/>
      <c r="K136" s="72"/>
      <c r="L136" s="72"/>
      <c r="M136" s="72"/>
      <c r="N136" s="72"/>
      <c r="O136" s="616"/>
      <c r="P136" s="72"/>
      <c r="Q136" s="146"/>
      <c r="R136" s="70">
        <f t="shared" si="374"/>
        <v>1</v>
      </c>
      <c r="S136" s="847"/>
      <c r="T136" s="848"/>
      <c r="U136" s="847"/>
      <c r="V136" s="848"/>
      <c r="W136" s="847"/>
      <c r="X136" s="848"/>
      <c r="Y136" s="847"/>
      <c r="Z136" s="848"/>
      <c r="AA136" s="847"/>
      <c r="AB136" s="848"/>
      <c r="AC136" s="373"/>
      <c r="AD136" s="798">
        <f t="shared" si="382"/>
        <v>0</v>
      </c>
      <c r="AE136" s="799"/>
      <c r="AF136" s="798">
        <f t="shared" si="383"/>
        <v>0</v>
      </c>
      <c r="AG136" s="799"/>
      <c r="AH136" s="798">
        <f t="shared" si="375"/>
        <v>0</v>
      </c>
      <c r="AI136" s="799"/>
      <c r="AJ136" s="798">
        <f t="shared" si="384"/>
        <v>0</v>
      </c>
      <c r="AK136" s="799"/>
      <c r="AL136" s="798">
        <f t="shared" si="385"/>
        <v>0</v>
      </c>
      <c r="AM136" s="799"/>
      <c r="AN136" s="293">
        <f t="shared" si="386"/>
        <v>0</v>
      </c>
      <c r="AO136" s="812"/>
      <c r="AP136" s="813"/>
      <c r="AQ136" s="812"/>
      <c r="AR136" s="813"/>
      <c r="AS136" s="812"/>
      <c r="AT136" s="813"/>
      <c r="AU136" s="812"/>
      <c r="AV136" s="813"/>
      <c r="AW136" s="812"/>
      <c r="AX136" s="813"/>
      <c r="AY136" s="363"/>
      <c r="AZ136" s="820"/>
      <c r="BA136" s="821"/>
      <c r="BB136" s="820"/>
      <c r="BC136" s="821"/>
      <c r="BD136" s="820"/>
      <c r="BE136" s="821"/>
      <c r="BF136" s="820"/>
      <c r="BG136" s="821"/>
      <c r="BH136" s="820"/>
      <c r="BI136" s="821"/>
      <c r="BJ136" s="364"/>
      <c r="BK136" s="849"/>
      <c r="BL136" s="850"/>
      <c r="BM136" s="849"/>
      <c r="BN136" s="850"/>
      <c r="BO136" s="849"/>
      <c r="BP136" s="850"/>
      <c r="BQ136" s="849"/>
      <c r="BR136" s="850"/>
      <c r="BS136" s="849"/>
      <c r="BT136" s="850"/>
      <c r="BU136" s="365"/>
      <c r="BV136" s="973"/>
      <c r="BW136" s="974"/>
      <c r="BX136" s="973"/>
      <c r="BY136" s="974"/>
      <c r="BZ136" s="973"/>
      <c r="CA136" s="974"/>
      <c r="CB136" s="973"/>
      <c r="CC136" s="974"/>
      <c r="CD136" s="973"/>
      <c r="CE136" s="974"/>
      <c r="CF136" s="366"/>
      <c r="CG136" s="969"/>
      <c r="CH136" s="970"/>
      <c r="CI136" s="969"/>
      <c r="CJ136" s="970"/>
      <c r="CK136" s="969"/>
      <c r="CL136" s="970"/>
      <c r="CM136" s="969"/>
      <c r="CN136" s="970"/>
      <c r="CO136" s="969"/>
      <c r="CP136" s="970"/>
      <c r="CQ136" s="367"/>
      <c r="CR136" s="967"/>
      <c r="CS136" s="968"/>
      <c r="CT136" s="967"/>
      <c r="CU136" s="968"/>
      <c r="CV136" s="967"/>
      <c r="CW136" s="968"/>
      <c r="CX136" s="967"/>
      <c r="CY136" s="968"/>
      <c r="CZ136" s="967"/>
      <c r="DA136" s="968"/>
      <c r="DB136" s="368"/>
      <c r="DC136" s="971"/>
      <c r="DD136" s="972"/>
      <c r="DE136" s="971"/>
      <c r="DF136" s="972"/>
      <c r="DG136" s="971"/>
      <c r="DH136" s="972"/>
      <c r="DI136" s="971"/>
      <c r="DJ136" s="972"/>
      <c r="DK136" s="971"/>
      <c r="DL136" s="972"/>
      <c r="DM136" s="369"/>
      <c r="DN136" s="977"/>
      <c r="DO136" s="978"/>
      <c r="DP136" s="977"/>
      <c r="DQ136" s="978"/>
      <c r="DR136" s="977"/>
      <c r="DS136" s="978"/>
      <c r="DT136" s="977"/>
      <c r="DU136" s="978"/>
      <c r="DV136" s="977"/>
      <c r="DW136" s="978"/>
      <c r="DX136" s="370"/>
      <c r="DY136" s="339">
        <f t="shared" si="376"/>
        <v>0</v>
      </c>
      <c r="DZ136" s="339">
        <f t="shared" si="377"/>
        <v>0</v>
      </c>
      <c r="EA136" s="339">
        <f t="shared" si="378"/>
        <v>0</v>
      </c>
      <c r="EB136" s="339">
        <f t="shared" si="379"/>
        <v>0</v>
      </c>
      <c r="EC136" s="339">
        <f t="shared" si="380"/>
        <v>0</v>
      </c>
      <c r="ED136" s="327">
        <f t="shared" si="381"/>
        <v>0</v>
      </c>
    </row>
    <row r="137" spans="1:134" s="51" customFormat="1" ht="15" customHeight="1">
      <c r="A137" s="78"/>
      <c r="B137" s="78"/>
      <c r="C137" s="77" t="s">
        <v>28</v>
      </c>
      <c r="D137" s="700"/>
      <c r="E137" s="72"/>
      <c r="F137" s="72"/>
      <c r="G137" s="72"/>
      <c r="H137" s="72"/>
      <c r="I137" s="72"/>
      <c r="J137" s="72"/>
      <c r="K137" s="72"/>
      <c r="L137" s="72"/>
      <c r="M137" s="72"/>
      <c r="N137" s="72"/>
      <c r="O137" s="616"/>
      <c r="P137" s="72"/>
      <c r="Q137" s="146"/>
      <c r="R137" s="70">
        <f t="shared" si="374"/>
        <v>1</v>
      </c>
      <c r="S137" s="847"/>
      <c r="T137" s="848"/>
      <c r="U137" s="847"/>
      <c r="V137" s="848"/>
      <c r="W137" s="847"/>
      <c r="X137" s="848"/>
      <c r="Y137" s="847"/>
      <c r="Z137" s="848"/>
      <c r="AA137" s="847"/>
      <c r="AB137" s="848"/>
      <c r="AC137" s="373"/>
      <c r="AD137" s="798">
        <f t="shared" si="382"/>
        <v>0</v>
      </c>
      <c r="AE137" s="799"/>
      <c r="AF137" s="798">
        <f t="shared" si="383"/>
        <v>0</v>
      </c>
      <c r="AG137" s="799"/>
      <c r="AH137" s="798">
        <f t="shared" si="375"/>
        <v>0</v>
      </c>
      <c r="AI137" s="799"/>
      <c r="AJ137" s="798">
        <f t="shared" si="384"/>
        <v>0</v>
      </c>
      <c r="AK137" s="799"/>
      <c r="AL137" s="798">
        <f t="shared" si="385"/>
        <v>0</v>
      </c>
      <c r="AM137" s="799"/>
      <c r="AN137" s="293">
        <f t="shared" si="386"/>
        <v>0</v>
      </c>
      <c r="AO137" s="812"/>
      <c r="AP137" s="813"/>
      <c r="AQ137" s="812"/>
      <c r="AR137" s="813"/>
      <c r="AS137" s="812"/>
      <c r="AT137" s="813"/>
      <c r="AU137" s="812"/>
      <c r="AV137" s="813"/>
      <c r="AW137" s="812"/>
      <c r="AX137" s="813"/>
      <c r="AY137" s="363"/>
      <c r="AZ137" s="820"/>
      <c r="BA137" s="821"/>
      <c r="BB137" s="820"/>
      <c r="BC137" s="821"/>
      <c r="BD137" s="820"/>
      <c r="BE137" s="821"/>
      <c r="BF137" s="820"/>
      <c r="BG137" s="821"/>
      <c r="BH137" s="820"/>
      <c r="BI137" s="821"/>
      <c r="BJ137" s="364"/>
      <c r="BK137" s="849"/>
      <c r="BL137" s="850"/>
      <c r="BM137" s="849"/>
      <c r="BN137" s="850"/>
      <c r="BO137" s="849"/>
      <c r="BP137" s="850"/>
      <c r="BQ137" s="849"/>
      <c r="BR137" s="850"/>
      <c r="BS137" s="849"/>
      <c r="BT137" s="850"/>
      <c r="BU137" s="365"/>
      <c r="BV137" s="973"/>
      <c r="BW137" s="974"/>
      <c r="BX137" s="973"/>
      <c r="BY137" s="974"/>
      <c r="BZ137" s="973"/>
      <c r="CA137" s="974"/>
      <c r="CB137" s="973"/>
      <c r="CC137" s="974"/>
      <c r="CD137" s="973"/>
      <c r="CE137" s="974"/>
      <c r="CF137" s="366"/>
      <c r="CG137" s="969"/>
      <c r="CH137" s="970"/>
      <c r="CI137" s="969"/>
      <c r="CJ137" s="970"/>
      <c r="CK137" s="969"/>
      <c r="CL137" s="970"/>
      <c r="CM137" s="969"/>
      <c r="CN137" s="970"/>
      <c r="CO137" s="969"/>
      <c r="CP137" s="970"/>
      <c r="CQ137" s="367"/>
      <c r="CR137" s="967"/>
      <c r="CS137" s="968"/>
      <c r="CT137" s="967"/>
      <c r="CU137" s="968"/>
      <c r="CV137" s="967"/>
      <c r="CW137" s="968"/>
      <c r="CX137" s="967"/>
      <c r="CY137" s="968"/>
      <c r="CZ137" s="967"/>
      <c r="DA137" s="968"/>
      <c r="DB137" s="368"/>
      <c r="DC137" s="971"/>
      <c r="DD137" s="972"/>
      <c r="DE137" s="971"/>
      <c r="DF137" s="972"/>
      <c r="DG137" s="971"/>
      <c r="DH137" s="972"/>
      <c r="DI137" s="971"/>
      <c r="DJ137" s="972"/>
      <c r="DK137" s="971"/>
      <c r="DL137" s="972"/>
      <c r="DM137" s="369"/>
      <c r="DN137" s="977"/>
      <c r="DO137" s="978"/>
      <c r="DP137" s="977"/>
      <c r="DQ137" s="978"/>
      <c r="DR137" s="977"/>
      <c r="DS137" s="978"/>
      <c r="DT137" s="977"/>
      <c r="DU137" s="978"/>
      <c r="DV137" s="977"/>
      <c r="DW137" s="978"/>
      <c r="DX137" s="370"/>
      <c r="DY137" s="339">
        <f t="shared" si="376"/>
        <v>0</v>
      </c>
      <c r="DZ137" s="339">
        <f t="shared" si="377"/>
        <v>0</v>
      </c>
      <c r="EA137" s="339">
        <f t="shared" si="378"/>
        <v>0</v>
      </c>
      <c r="EB137" s="339">
        <f t="shared" si="379"/>
        <v>0</v>
      </c>
      <c r="EC137" s="339">
        <f t="shared" si="380"/>
        <v>0</v>
      </c>
      <c r="ED137" s="327">
        <f t="shared" si="381"/>
        <v>0</v>
      </c>
    </row>
    <row r="138" spans="1:134" s="51" customFormat="1" ht="15" customHeight="1">
      <c r="A138" s="78"/>
      <c r="B138" s="78"/>
      <c r="C138" s="77" t="s">
        <v>54</v>
      </c>
      <c r="D138" s="700"/>
      <c r="E138" s="72"/>
      <c r="F138" s="72"/>
      <c r="G138" s="72"/>
      <c r="H138" s="72"/>
      <c r="I138" s="72"/>
      <c r="J138" s="72"/>
      <c r="K138" s="72"/>
      <c r="L138" s="72"/>
      <c r="M138" s="72"/>
      <c r="N138" s="72"/>
      <c r="O138" s="616"/>
      <c r="P138" s="72"/>
      <c r="Q138" s="146"/>
      <c r="R138" s="70">
        <f t="shared" si="374"/>
        <v>1.1000000000000001</v>
      </c>
      <c r="S138" s="847"/>
      <c r="T138" s="848"/>
      <c r="U138" s="847"/>
      <c r="V138" s="848"/>
      <c r="W138" s="847"/>
      <c r="X138" s="848"/>
      <c r="Y138" s="847"/>
      <c r="Z138" s="848"/>
      <c r="AA138" s="847"/>
      <c r="AB138" s="848"/>
      <c r="AC138" s="373"/>
      <c r="AD138" s="798">
        <f t="shared" si="382"/>
        <v>0</v>
      </c>
      <c r="AE138" s="799"/>
      <c r="AF138" s="798">
        <f t="shared" si="383"/>
        <v>0</v>
      </c>
      <c r="AG138" s="799"/>
      <c r="AH138" s="798">
        <f t="shared" si="375"/>
        <v>0</v>
      </c>
      <c r="AI138" s="799"/>
      <c r="AJ138" s="798">
        <f t="shared" si="384"/>
        <v>0</v>
      </c>
      <c r="AK138" s="799"/>
      <c r="AL138" s="798">
        <f t="shared" si="385"/>
        <v>0</v>
      </c>
      <c r="AM138" s="799"/>
      <c r="AN138" s="293">
        <f t="shared" si="386"/>
        <v>0</v>
      </c>
      <c r="AO138" s="812"/>
      <c r="AP138" s="813"/>
      <c r="AQ138" s="812"/>
      <c r="AR138" s="813"/>
      <c r="AS138" s="812"/>
      <c r="AT138" s="813"/>
      <c r="AU138" s="812"/>
      <c r="AV138" s="813"/>
      <c r="AW138" s="812"/>
      <c r="AX138" s="813"/>
      <c r="AY138" s="363"/>
      <c r="AZ138" s="820"/>
      <c r="BA138" s="821"/>
      <c r="BB138" s="820"/>
      <c r="BC138" s="821"/>
      <c r="BD138" s="820"/>
      <c r="BE138" s="821"/>
      <c r="BF138" s="820"/>
      <c r="BG138" s="821"/>
      <c r="BH138" s="820"/>
      <c r="BI138" s="821"/>
      <c r="BJ138" s="364"/>
      <c r="BK138" s="849"/>
      <c r="BL138" s="850"/>
      <c r="BM138" s="849"/>
      <c r="BN138" s="850"/>
      <c r="BO138" s="849"/>
      <c r="BP138" s="850"/>
      <c r="BQ138" s="849"/>
      <c r="BR138" s="850"/>
      <c r="BS138" s="849"/>
      <c r="BT138" s="850"/>
      <c r="BU138" s="365"/>
      <c r="BV138" s="973"/>
      <c r="BW138" s="974"/>
      <c r="BX138" s="973"/>
      <c r="BY138" s="974"/>
      <c r="BZ138" s="973"/>
      <c r="CA138" s="974"/>
      <c r="CB138" s="973"/>
      <c r="CC138" s="974"/>
      <c r="CD138" s="973"/>
      <c r="CE138" s="974"/>
      <c r="CF138" s="366"/>
      <c r="CG138" s="969"/>
      <c r="CH138" s="970"/>
      <c r="CI138" s="969"/>
      <c r="CJ138" s="970"/>
      <c r="CK138" s="969"/>
      <c r="CL138" s="970"/>
      <c r="CM138" s="969"/>
      <c r="CN138" s="970"/>
      <c r="CO138" s="969"/>
      <c r="CP138" s="970"/>
      <c r="CQ138" s="367"/>
      <c r="CR138" s="967"/>
      <c r="CS138" s="968"/>
      <c r="CT138" s="967"/>
      <c r="CU138" s="968"/>
      <c r="CV138" s="967"/>
      <c r="CW138" s="968"/>
      <c r="CX138" s="967"/>
      <c r="CY138" s="968"/>
      <c r="CZ138" s="967"/>
      <c r="DA138" s="968"/>
      <c r="DB138" s="368"/>
      <c r="DC138" s="971"/>
      <c r="DD138" s="972"/>
      <c r="DE138" s="971"/>
      <c r="DF138" s="972"/>
      <c r="DG138" s="971"/>
      <c r="DH138" s="972"/>
      <c r="DI138" s="971"/>
      <c r="DJ138" s="972"/>
      <c r="DK138" s="971"/>
      <c r="DL138" s="972"/>
      <c r="DM138" s="369"/>
      <c r="DN138" s="977"/>
      <c r="DO138" s="978"/>
      <c r="DP138" s="977"/>
      <c r="DQ138" s="978"/>
      <c r="DR138" s="977"/>
      <c r="DS138" s="978"/>
      <c r="DT138" s="977"/>
      <c r="DU138" s="978"/>
      <c r="DV138" s="977"/>
      <c r="DW138" s="978"/>
      <c r="DX138" s="370"/>
      <c r="DY138" s="339">
        <f t="shared" si="376"/>
        <v>0</v>
      </c>
      <c r="DZ138" s="339">
        <f t="shared" si="377"/>
        <v>0</v>
      </c>
      <c r="EA138" s="339">
        <f t="shared" si="378"/>
        <v>0</v>
      </c>
      <c r="EB138" s="339">
        <f t="shared" si="379"/>
        <v>0</v>
      </c>
      <c r="EC138" s="339">
        <f t="shared" si="380"/>
        <v>0</v>
      </c>
      <c r="ED138" s="327">
        <f t="shared" si="381"/>
        <v>0</v>
      </c>
    </row>
    <row r="139" spans="1:134" s="51" customFormat="1" ht="15" customHeight="1">
      <c r="A139" s="78"/>
      <c r="B139" s="78"/>
      <c r="C139" s="144"/>
      <c r="D139" s="48"/>
      <c r="E139" s="88"/>
      <c r="F139" s="88"/>
      <c r="G139" s="88"/>
      <c r="H139" s="88"/>
      <c r="I139" s="88"/>
      <c r="J139" s="88"/>
      <c r="K139" s="88"/>
      <c r="L139" s="88"/>
      <c r="M139" s="88"/>
      <c r="N139" s="88"/>
      <c r="O139" s="648" t="s">
        <v>186</v>
      </c>
      <c r="P139" s="649"/>
      <c r="Q139" s="649"/>
      <c r="R139" s="650"/>
      <c r="S139" s="614"/>
      <c r="T139" s="615"/>
      <c r="U139" s="614"/>
      <c r="V139" s="615"/>
      <c r="W139" s="614"/>
      <c r="X139" s="615"/>
      <c r="Y139" s="614"/>
      <c r="Z139" s="615"/>
      <c r="AA139" s="614"/>
      <c r="AB139" s="615"/>
      <c r="AC139" s="130"/>
      <c r="AD139" s="614">
        <f>SUM(AD115:AD138)</f>
        <v>0</v>
      </c>
      <c r="AE139" s="615"/>
      <c r="AF139" s="614">
        <f>SUM(AF115:AF138)</f>
        <v>0</v>
      </c>
      <c r="AG139" s="615"/>
      <c r="AH139" s="614">
        <f>SUM(AH115:AH138)</f>
        <v>0</v>
      </c>
      <c r="AI139" s="615"/>
      <c r="AJ139" s="614">
        <f>SUM(AJ115:AJ138)</f>
        <v>0</v>
      </c>
      <c r="AK139" s="615"/>
      <c r="AL139" s="614">
        <f>SUM(AL115:AL138)</f>
        <v>0</v>
      </c>
      <c r="AM139" s="615"/>
      <c r="AN139" s="130">
        <f>SUM(AD139:AM139)</f>
        <v>0</v>
      </c>
      <c r="AO139" s="614"/>
      <c r="AP139" s="615"/>
      <c r="AQ139" s="614"/>
      <c r="AR139" s="615"/>
      <c r="AS139" s="614"/>
      <c r="AT139" s="615"/>
      <c r="AU139" s="614"/>
      <c r="AV139" s="615"/>
      <c r="AW139" s="614"/>
      <c r="AX139" s="615"/>
      <c r="AY139" s="130"/>
      <c r="AZ139" s="614"/>
      <c r="BA139" s="615"/>
      <c r="BB139" s="614"/>
      <c r="BC139" s="615"/>
      <c r="BD139" s="614"/>
      <c r="BE139" s="615"/>
      <c r="BF139" s="614"/>
      <c r="BG139" s="615"/>
      <c r="BH139" s="614"/>
      <c r="BI139" s="615"/>
      <c r="BJ139" s="130"/>
      <c r="BK139" s="614"/>
      <c r="BL139" s="615"/>
      <c r="BM139" s="614"/>
      <c r="BN139" s="615"/>
      <c r="BO139" s="614"/>
      <c r="BP139" s="615"/>
      <c r="BQ139" s="614"/>
      <c r="BR139" s="615"/>
      <c r="BS139" s="614"/>
      <c r="BT139" s="615"/>
      <c r="BU139" s="130"/>
      <c r="BV139" s="614"/>
      <c r="BW139" s="615"/>
      <c r="BX139" s="614"/>
      <c r="BY139" s="615"/>
      <c r="BZ139" s="614"/>
      <c r="CA139" s="615"/>
      <c r="CB139" s="614"/>
      <c r="CC139" s="615"/>
      <c r="CD139" s="614"/>
      <c r="CE139" s="615"/>
      <c r="CF139" s="130"/>
      <c r="CG139" s="614"/>
      <c r="CH139" s="615"/>
      <c r="CI139" s="614"/>
      <c r="CJ139" s="615"/>
      <c r="CK139" s="614"/>
      <c r="CL139" s="615"/>
      <c r="CM139" s="614"/>
      <c r="CN139" s="615"/>
      <c r="CO139" s="614"/>
      <c r="CP139" s="615"/>
      <c r="CQ139" s="130"/>
      <c r="CR139" s="614"/>
      <c r="CS139" s="615"/>
      <c r="CT139" s="614"/>
      <c r="CU139" s="615"/>
      <c r="CV139" s="614"/>
      <c r="CW139" s="615"/>
      <c r="CX139" s="614"/>
      <c r="CY139" s="615"/>
      <c r="CZ139" s="614"/>
      <c r="DA139" s="615"/>
      <c r="DB139" s="130"/>
      <c r="DC139" s="614"/>
      <c r="DD139" s="615"/>
      <c r="DE139" s="614"/>
      <c r="DF139" s="615"/>
      <c r="DG139" s="614"/>
      <c r="DH139" s="615"/>
      <c r="DI139" s="614"/>
      <c r="DJ139" s="615"/>
      <c r="DK139" s="614"/>
      <c r="DL139" s="615"/>
      <c r="DM139" s="130"/>
      <c r="DN139" s="614"/>
      <c r="DO139" s="615"/>
      <c r="DP139" s="614"/>
      <c r="DQ139" s="615"/>
      <c r="DR139" s="614"/>
      <c r="DS139" s="615"/>
      <c r="DT139" s="614"/>
      <c r="DU139" s="615"/>
      <c r="DV139" s="614"/>
      <c r="DW139" s="615"/>
      <c r="DX139" s="130"/>
      <c r="DY139" s="340">
        <f>SUM(DY115:DY138)</f>
        <v>0</v>
      </c>
      <c r="DZ139" s="340">
        <f>SUM(DZ115:DZ138)</f>
        <v>0</v>
      </c>
      <c r="EA139" s="340">
        <f>SUM(EA115:EA138)</f>
        <v>0</v>
      </c>
      <c r="EB139" s="340">
        <f>SUM(EB115:EB138)</f>
        <v>0</v>
      </c>
      <c r="EC139" s="340">
        <f>SUM(EC115:EC138)</f>
        <v>0</v>
      </c>
      <c r="ED139" s="340">
        <f t="shared" si="381"/>
        <v>0</v>
      </c>
    </row>
    <row r="140" spans="1:134" s="51" customFormat="1" ht="25.5" customHeight="1">
      <c r="A140" s="78"/>
      <c r="B140" s="78"/>
      <c r="C140" s="144"/>
      <c r="D140" s="48"/>
      <c r="E140" s="651" t="s">
        <v>221</v>
      </c>
      <c r="F140" s="651"/>
      <c r="G140" s="651"/>
      <c r="H140" s="651"/>
      <c r="I140" s="651"/>
      <c r="J140" s="651"/>
      <c r="K140" s="651"/>
      <c r="L140" s="651"/>
      <c r="M140" s="651"/>
      <c r="N140" s="651"/>
      <c r="O140" s="48"/>
      <c r="P140" s="48"/>
      <c r="Q140" s="371"/>
      <c r="R140" s="172"/>
      <c r="S140" s="173"/>
      <c r="T140" s="174"/>
      <c r="U140" s="173"/>
      <c r="V140" s="174"/>
      <c r="W140" s="173"/>
      <c r="X140" s="174"/>
      <c r="Y140" s="173"/>
      <c r="Z140" s="174"/>
      <c r="AA140" s="173"/>
      <c r="AB140" s="174"/>
      <c r="AC140" s="175"/>
      <c r="AD140" s="173"/>
      <c r="AE140" s="174"/>
      <c r="AF140" s="173"/>
      <c r="AG140" s="174"/>
      <c r="AH140" s="173"/>
      <c r="AI140" s="174"/>
      <c r="AJ140" s="173"/>
      <c r="AK140" s="174"/>
      <c r="AL140" s="173"/>
      <c r="AM140" s="174"/>
      <c r="AN140" s="175"/>
      <c r="AO140" s="173"/>
      <c r="AP140" s="174"/>
      <c r="AQ140" s="173"/>
      <c r="AR140" s="174"/>
      <c r="AS140" s="173"/>
      <c r="AT140" s="174"/>
      <c r="AU140" s="173"/>
      <c r="AV140" s="174"/>
      <c r="AW140" s="173"/>
      <c r="AX140" s="174"/>
      <c r="AY140" s="175"/>
      <c r="AZ140" s="173"/>
      <c r="BA140" s="174"/>
      <c r="BB140" s="173"/>
      <c r="BC140" s="174"/>
      <c r="BD140" s="173"/>
      <c r="BE140" s="174"/>
      <c r="BF140" s="173"/>
      <c r="BG140" s="174"/>
      <c r="BH140" s="173"/>
      <c r="BI140" s="174"/>
      <c r="BJ140" s="175"/>
      <c r="BK140" s="173"/>
      <c r="BL140" s="174"/>
      <c r="BM140" s="173"/>
      <c r="BN140" s="174"/>
      <c r="BO140" s="173"/>
      <c r="BP140" s="174"/>
      <c r="BQ140" s="173"/>
      <c r="BR140" s="174"/>
      <c r="BS140" s="173"/>
      <c r="BT140" s="174"/>
      <c r="BU140" s="175"/>
      <c r="BV140" s="173"/>
      <c r="BW140" s="174"/>
      <c r="BX140" s="173"/>
      <c r="BY140" s="174"/>
      <c r="BZ140" s="173"/>
      <c r="CA140" s="174"/>
      <c r="CB140" s="173"/>
      <c r="CC140" s="174"/>
      <c r="CD140" s="173"/>
      <c r="CE140" s="174"/>
      <c r="CF140" s="175"/>
      <c r="CG140" s="173"/>
      <c r="CH140" s="174"/>
      <c r="CI140" s="173"/>
      <c r="CJ140" s="174"/>
      <c r="CK140" s="173"/>
      <c r="CL140" s="174"/>
      <c r="CM140" s="173"/>
      <c r="CN140" s="174"/>
      <c r="CO140" s="173"/>
      <c r="CP140" s="174"/>
      <c r="CQ140" s="175"/>
      <c r="CR140" s="173"/>
      <c r="CS140" s="174"/>
      <c r="CT140" s="173"/>
      <c r="CU140" s="174"/>
      <c r="CV140" s="173"/>
      <c r="CW140" s="174"/>
      <c r="CX140" s="173"/>
      <c r="CY140" s="174"/>
      <c r="CZ140" s="173"/>
      <c r="DA140" s="174"/>
      <c r="DB140" s="175"/>
      <c r="DC140" s="173"/>
      <c r="DD140" s="174"/>
      <c r="DE140" s="173"/>
      <c r="DF140" s="174"/>
      <c r="DG140" s="173"/>
      <c r="DH140" s="174"/>
      <c r="DI140" s="173"/>
      <c r="DJ140" s="174"/>
      <c r="DK140" s="173"/>
      <c r="DL140" s="174"/>
      <c r="DM140" s="175"/>
      <c r="DN140" s="173"/>
      <c r="DO140" s="174"/>
      <c r="DP140" s="173"/>
      <c r="DQ140" s="174"/>
      <c r="DR140" s="173"/>
      <c r="DS140" s="174"/>
      <c r="DT140" s="173"/>
      <c r="DU140" s="174"/>
      <c r="DV140" s="173"/>
      <c r="DW140" s="174"/>
      <c r="DX140" s="175"/>
      <c r="DY140" s="372"/>
      <c r="DZ140" s="372"/>
      <c r="EA140" s="372"/>
      <c r="EB140" s="372"/>
      <c r="EC140" s="372"/>
      <c r="ED140" s="342"/>
    </row>
    <row r="141" spans="1:134" s="51" customFormat="1" ht="36" customHeight="1">
      <c r="A141" s="78"/>
      <c r="B141" s="78"/>
      <c r="C141" s="131" t="s">
        <v>77</v>
      </c>
      <c r="D141" s="79" t="s">
        <v>184</v>
      </c>
      <c r="E141" s="525" t="str">
        <f>AD9</f>
        <v>Year 1</v>
      </c>
      <c r="F141" s="525" t="str">
        <f>AF9</f>
        <v>Year 2</v>
      </c>
      <c r="G141" s="525" t="str">
        <f>AH9</f>
        <v>Year 3</v>
      </c>
      <c r="H141" s="525" t="str">
        <f>AJ9</f>
        <v>Year 4</v>
      </c>
      <c r="I141" s="525" t="str">
        <f>AL9</f>
        <v>Year 5</v>
      </c>
      <c r="J141" s="83"/>
      <c r="K141" s="83"/>
      <c r="L141" s="83"/>
      <c r="M141" s="83"/>
      <c r="N141" s="83"/>
      <c r="O141" s="81" t="s">
        <v>376</v>
      </c>
      <c r="P141" s="81" t="s">
        <v>377</v>
      </c>
      <c r="Q141" s="81" t="s">
        <v>76</v>
      </c>
      <c r="R141" s="81" t="s">
        <v>355</v>
      </c>
      <c r="S141" s="170"/>
      <c r="T141" s="139"/>
      <c r="U141" s="170"/>
      <c r="V141" s="139"/>
      <c r="W141" s="170"/>
      <c r="X141" s="139"/>
      <c r="Y141" s="170"/>
      <c r="Z141" s="139"/>
      <c r="AA141" s="170"/>
      <c r="AB141" s="139"/>
      <c r="AC141" s="140"/>
      <c r="AD141" s="170"/>
      <c r="AE141" s="139"/>
      <c r="AF141" s="170"/>
      <c r="AG141" s="139"/>
      <c r="AH141" s="170"/>
      <c r="AI141" s="139"/>
      <c r="AJ141" s="170"/>
      <c r="AK141" s="139"/>
      <c r="AL141" s="170"/>
      <c r="AM141" s="139"/>
      <c r="AN141" s="140"/>
      <c r="AO141" s="170"/>
      <c r="AP141" s="139"/>
      <c r="AQ141" s="170"/>
      <c r="AR141" s="139"/>
      <c r="AS141" s="170"/>
      <c r="AT141" s="139"/>
      <c r="AU141" s="170"/>
      <c r="AV141" s="139"/>
      <c r="AW141" s="170"/>
      <c r="AX141" s="139"/>
      <c r="AY141" s="140"/>
      <c r="AZ141" s="170"/>
      <c r="BA141" s="139"/>
      <c r="BB141" s="170"/>
      <c r="BC141" s="139"/>
      <c r="BD141" s="170"/>
      <c r="BE141" s="139"/>
      <c r="BF141" s="170"/>
      <c r="BG141" s="139"/>
      <c r="BH141" s="170"/>
      <c r="BI141" s="139"/>
      <c r="BJ141" s="140"/>
      <c r="BK141" s="170"/>
      <c r="BL141" s="139"/>
      <c r="BM141" s="170"/>
      <c r="BN141" s="139"/>
      <c r="BO141" s="170"/>
      <c r="BP141" s="139"/>
      <c r="BQ141" s="170"/>
      <c r="BR141" s="139"/>
      <c r="BS141" s="170"/>
      <c r="BT141" s="139"/>
      <c r="BU141" s="140"/>
      <c r="BV141" s="170"/>
      <c r="BW141" s="139"/>
      <c r="BX141" s="170"/>
      <c r="BY141" s="139"/>
      <c r="BZ141" s="170"/>
      <c r="CA141" s="139"/>
      <c r="CB141" s="170"/>
      <c r="CC141" s="139"/>
      <c r="CD141" s="170"/>
      <c r="CE141" s="139"/>
      <c r="CF141" s="140"/>
      <c r="CG141" s="170"/>
      <c r="CH141" s="139"/>
      <c r="CI141" s="170"/>
      <c r="CJ141" s="139"/>
      <c r="CK141" s="170"/>
      <c r="CL141" s="139"/>
      <c r="CM141" s="170"/>
      <c r="CN141" s="139"/>
      <c r="CO141" s="170"/>
      <c r="CP141" s="139"/>
      <c r="CQ141" s="140"/>
      <c r="CR141" s="170"/>
      <c r="CS141" s="139"/>
      <c r="CT141" s="170"/>
      <c r="CU141" s="139"/>
      <c r="CV141" s="170"/>
      <c r="CW141" s="139"/>
      <c r="CX141" s="170"/>
      <c r="CY141" s="139"/>
      <c r="CZ141" s="170"/>
      <c r="DA141" s="139"/>
      <c r="DB141" s="140"/>
      <c r="DC141" s="170"/>
      <c r="DD141" s="139"/>
      <c r="DE141" s="170"/>
      <c r="DF141" s="139"/>
      <c r="DG141" s="170"/>
      <c r="DH141" s="139"/>
      <c r="DI141" s="170"/>
      <c r="DJ141" s="139"/>
      <c r="DK141" s="170"/>
      <c r="DL141" s="139"/>
      <c r="DM141" s="140"/>
      <c r="DN141" s="170"/>
      <c r="DO141" s="139"/>
      <c r="DP141" s="170"/>
      <c r="DQ141" s="139"/>
      <c r="DR141" s="170"/>
      <c r="DS141" s="139"/>
      <c r="DT141" s="170"/>
      <c r="DU141" s="139"/>
      <c r="DV141" s="170"/>
      <c r="DW141" s="139"/>
      <c r="DX141" s="140"/>
      <c r="DY141" s="372"/>
      <c r="DZ141" s="372"/>
      <c r="EA141" s="372"/>
      <c r="EB141" s="372"/>
      <c r="EC141" s="372"/>
      <c r="ED141" s="342"/>
    </row>
    <row r="142" spans="1:134" ht="15" customHeight="1">
      <c r="C142" s="77" t="s">
        <v>353</v>
      </c>
      <c r="D142" s="700" t="s">
        <v>378</v>
      </c>
      <c r="E142" s="72"/>
      <c r="F142" s="72"/>
      <c r="G142" s="72"/>
      <c r="H142" s="72"/>
      <c r="I142" s="72"/>
      <c r="J142" s="72"/>
      <c r="K142" s="72"/>
      <c r="L142" s="72"/>
      <c r="M142" s="72"/>
      <c r="N142" s="72"/>
      <c r="O142" s="616"/>
      <c r="P142" s="72"/>
      <c r="Q142" s="146"/>
      <c r="R142" s="70">
        <f t="shared" ref="R142:R161" si="387">VLOOKUP(C142,TravelIncrease,2,0)</f>
        <v>1.1000000000000001</v>
      </c>
      <c r="S142" s="847"/>
      <c r="T142" s="848"/>
      <c r="U142" s="847"/>
      <c r="V142" s="848"/>
      <c r="W142" s="847"/>
      <c r="X142" s="848"/>
      <c r="Y142" s="847"/>
      <c r="Z142" s="848"/>
      <c r="AA142" s="847"/>
      <c r="AB142" s="848"/>
      <c r="AC142" s="373"/>
      <c r="AD142" s="798">
        <f>$E142*$P142*$Q142</f>
        <v>0</v>
      </c>
      <c r="AE142" s="799"/>
      <c r="AF142" s="798">
        <f>$F142*$P142*$Q142*$R142</f>
        <v>0</v>
      </c>
      <c r="AG142" s="799"/>
      <c r="AH142" s="798">
        <f>$G142*$P142*$Q142*($R142^2)</f>
        <v>0</v>
      </c>
      <c r="AI142" s="799"/>
      <c r="AJ142" s="798">
        <f>$H142*$P142*$Q142*($R142^3)</f>
        <v>0</v>
      </c>
      <c r="AK142" s="799"/>
      <c r="AL142" s="798">
        <f>$I142*$P142*$Q142*($R142^4)</f>
        <v>0</v>
      </c>
      <c r="AM142" s="799"/>
      <c r="AN142" s="293">
        <f>SUM(AD142+AF142+AH142+AJ142+AL142)</f>
        <v>0</v>
      </c>
      <c r="AO142" s="812"/>
      <c r="AP142" s="813"/>
      <c r="AQ142" s="812"/>
      <c r="AR142" s="813"/>
      <c r="AS142" s="812"/>
      <c r="AT142" s="813"/>
      <c r="AU142" s="812"/>
      <c r="AV142" s="813"/>
      <c r="AW142" s="812"/>
      <c r="AX142" s="813"/>
      <c r="AY142" s="363"/>
      <c r="AZ142" s="820"/>
      <c r="BA142" s="821"/>
      <c r="BB142" s="820"/>
      <c r="BC142" s="821"/>
      <c r="BD142" s="820"/>
      <c r="BE142" s="821"/>
      <c r="BF142" s="820"/>
      <c r="BG142" s="821"/>
      <c r="BH142" s="820"/>
      <c r="BI142" s="821"/>
      <c r="BJ142" s="364"/>
      <c r="BK142" s="849"/>
      <c r="BL142" s="850"/>
      <c r="BM142" s="849"/>
      <c r="BN142" s="850"/>
      <c r="BO142" s="849"/>
      <c r="BP142" s="850"/>
      <c r="BQ142" s="849"/>
      <c r="BR142" s="850"/>
      <c r="BS142" s="849"/>
      <c r="BT142" s="850"/>
      <c r="BU142" s="365"/>
      <c r="BV142" s="973"/>
      <c r="BW142" s="974"/>
      <c r="BX142" s="973"/>
      <c r="BY142" s="974"/>
      <c r="BZ142" s="973"/>
      <c r="CA142" s="974"/>
      <c r="CB142" s="973"/>
      <c r="CC142" s="974"/>
      <c r="CD142" s="973"/>
      <c r="CE142" s="974"/>
      <c r="CF142" s="366"/>
      <c r="CG142" s="969"/>
      <c r="CH142" s="970"/>
      <c r="CI142" s="969"/>
      <c r="CJ142" s="970"/>
      <c r="CK142" s="969"/>
      <c r="CL142" s="970"/>
      <c r="CM142" s="969"/>
      <c r="CN142" s="970"/>
      <c r="CO142" s="969"/>
      <c r="CP142" s="970"/>
      <c r="CQ142" s="367"/>
      <c r="CR142" s="967"/>
      <c r="CS142" s="968"/>
      <c r="CT142" s="967"/>
      <c r="CU142" s="968"/>
      <c r="CV142" s="967"/>
      <c r="CW142" s="968"/>
      <c r="CX142" s="967"/>
      <c r="CY142" s="968"/>
      <c r="CZ142" s="967"/>
      <c r="DA142" s="968"/>
      <c r="DB142" s="368"/>
      <c r="DC142" s="971"/>
      <c r="DD142" s="972"/>
      <c r="DE142" s="971"/>
      <c r="DF142" s="972"/>
      <c r="DG142" s="971"/>
      <c r="DH142" s="972"/>
      <c r="DI142" s="971"/>
      <c r="DJ142" s="972"/>
      <c r="DK142" s="971"/>
      <c r="DL142" s="972"/>
      <c r="DM142" s="369"/>
      <c r="DN142" s="977"/>
      <c r="DO142" s="978"/>
      <c r="DP142" s="977"/>
      <c r="DQ142" s="978"/>
      <c r="DR142" s="977"/>
      <c r="DS142" s="978"/>
      <c r="DT142" s="977"/>
      <c r="DU142" s="978"/>
      <c r="DV142" s="977"/>
      <c r="DW142" s="978"/>
      <c r="DX142" s="370"/>
      <c r="DY142" s="339">
        <f t="shared" ref="DY142:DY161" si="388">AD142</f>
        <v>0</v>
      </c>
      <c r="DZ142" s="339">
        <f t="shared" ref="DZ142:DZ161" si="389">AF142</f>
        <v>0</v>
      </c>
      <c r="EA142" s="339">
        <f t="shared" ref="EA142:EA161" si="390">AH142</f>
        <v>0</v>
      </c>
      <c r="EB142" s="339">
        <f t="shared" ref="EB142:EB161" si="391">AJ142</f>
        <v>0</v>
      </c>
      <c r="EC142" s="339">
        <f t="shared" ref="EC142:EC161" si="392">AL142</f>
        <v>0</v>
      </c>
      <c r="ED142" s="327">
        <f t="shared" ref="ED142:ED162" si="393">SUM(DY142:EC142)</f>
        <v>0</v>
      </c>
    </row>
    <row r="143" spans="1:134" ht="15" customHeight="1">
      <c r="C143" s="77" t="s">
        <v>264</v>
      </c>
      <c r="D143" s="700"/>
      <c r="E143" s="72"/>
      <c r="F143" s="72"/>
      <c r="G143" s="72"/>
      <c r="H143" s="72"/>
      <c r="I143" s="72"/>
      <c r="J143" s="72"/>
      <c r="K143" s="72"/>
      <c r="L143" s="72"/>
      <c r="M143" s="72"/>
      <c r="N143" s="72"/>
      <c r="O143" s="616"/>
      <c r="P143" s="72"/>
      <c r="Q143" s="146"/>
      <c r="R143" s="70">
        <f t="shared" si="387"/>
        <v>1</v>
      </c>
      <c r="S143" s="847"/>
      <c r="T143" s="848"/>
      <c r="U143" s="847"/>
      <c r="V143" s="848"/>
      <c r="W143" s="847"/>
      <c r="X143" s="848"/>
      <c r="Y143" s="847"/>
      <c r="Z143" s="848"/>
      <c r="AA143" s="847"/>
      <c r="AB143" s="848"/>
      <c r="AC143" s="373"/>
      <c r="AD143" s="798">
        <f t="shared" ref="AD143:AD161" si="394">$E143*$P143*$Q143</f>
        <v>0</v>
      </c>
      <c r="AE143" s="799"/>
      <c r="AF143" s="798">
        <f t="shared" ref="AF143:AF161" si="395">$F143*$P143*$Q143*$R143</f>
        <v>0</v>
      </c>
      <c r="AG143" s="799"/>
      <c r="AH143" s="798">
        <f t="shared" ref="AH143:AH161" si="396">$G143*$P143*$Q143*($R143^2)</f>
        <v>0</v>
      </c>
      <c r="AI143" s="799"/>
      <c r="AJ143" s="798">
        <f t="shared" ref="AJ143:AJ161" si="397">$H143*$P143*$Q143*($R143^3)</f>
        <v>0</v>
      </c>
      <c r="AK143" s="799"/>
      <c r="AL143" s="798">
        <f t="shared" ref="AL143:AL161" si="398">$I143*$P143*$Q143*($R143^4)</f>
        <v>0</v>
      </c>
      <c r="AM143" s="799"/>
      <c r="AN143" s="293">
        <f t="shared" ref="AN143:AN161" si="399">SUM(AD143+AF143+AH143+AJ143+AL143)</f>
        <v>0</v>
      </c>
      <c r="AO143" s="812"/>
      <c r="AP143" s="813"/>
      <c r="AQ143" s="812"/>
      <c r="AR143" s="813"/>
      <c r="AS143" s="812"/>
      <c r="AT143" s="813"/>
      <c r="AU143" s="812"/>
      <c r="AV143" s="813"/>
      <c r="AW143" s="812"/>
      <c r="AX143" s="813"/>
      <c r="AY143" s="363"/>
      <c r="AZ143" s="820"/>
      <c r="BA143" s="821"/>
      <c r="BB143" s="820"/>
      <c r="BC143" s="821"/>
      <c r="BD143" s="820"/>
      <c r="BE143" s="821"/>
      <c r="BF143" s="820"/>
      <c r="BG143" s="821"/>
      <c r="BH143" s="820"/>
      <c r="BI143" s="821"/>
      <c r="BJ143" s="364"/>
      <c r="BK143" s="849"/>
      <c r="BL143" s="850"/>
      <c r="BM143" s="849"/>
      <c r="BN143" s="850"/>
      <c r="BO143" s="849"/>
      <c r="BP143" s="850"/>
      <c r="BQ143" s="849"/>
      <c r="BR143" s="850"/>
      <c r="BS143" s="849"/>
      <c r="BT143" s="850"/>
      <c r="BU143" s="365"/>
      <c r="BV143" s="973"/>
      <c r="BW143" s="974"/>
      <c r="BX143" s="973"/>
      <c r="BY143" s="974"/>
      <c r="BZ143" s="973"/>
      <c r="CA143" s="974"/>
      <c r="CB143" s="973"/>
      <c r="CC143" s="974"/>
      <c r="CD143" s="973"/>
      <c r="CE143" s="974"/>
      <c r="CF143" s="366"/>
      <c r="CG143" s="969"/>
      <c r="CH143" s="970"/>
      <c r="CI143" s="969"/>
      <c r="CJ143" s="970"/>
      <c r="CK143" s="969"/>
      <c r="CL143" s="970"/>
      <c r="CM143" s="969"/>
      <c r="CN143" s="970"/>
      <c r="CO143" s="969"/>
      <c r="CP143" s="970"/>
      <c r="CQ143" s="367"/>
      <c r="CR143" s="967"/>
      <c r="CS143" s="968"/>
      <c r="CT143" s="967"/>
      <c r="CU143" s="968"/>
      <c r="CV143" s="967"/>
      <c r="CW143" s="968"/>
      <c r="CX143" s="967"/>
      <c r="CY143" s="968"/>
      <c r="CZ143" s="967"/>
      <c r="DA143" s="968"/>
      <c r="DB143" s="368"/>
      <c r="DC143" s="971"/>
      <c r="DD143" s="972"/>
      <c r="DE143" s="971"/>
      <c r="DF143" s="972"/>
      <c r="DG143" s="971"/>
      <c r="DH143" s="972"/>
      <c r="DI143" s="971"/>
      <c r="DJ143" s="972"/>
      <c r="DK143" s="971"/>
      <c r="DL143" s="972"/>
      <c r="DM143" s="369"/>
      <c r="DN143" s="977"/>
      <c r="DO143" s="978"/>
      <c r="DP143" s="977"/>
      <c r="DQ143" s="978"/>
      <c r="DR143" s="977"/>
      <c r="DS143" s="978"/>
      <c r="DT143" s="977"/>
      <c r="DU143" s="978"/>
      <c r="DV143" s="977"/>
      <c r="DW143" s="978"/>
      <c r="DX143" s="370"/>
      <c r="DY143" s="339">
        <f t="shared" si="388"/>
        <v>0</v>
      </c>
      <c r="DZ143" s="339">
        <f t="shared" si="389"/>
        <v>0</v>
      </c>
      <c r="EA143" s="339">
        <f t="shared" si="390"/>
        <v>0</v>
      </c>
      <c r="EB143" s="339">
        <f t="shared" si="391"/>
        <v>0</v>
      </c>
      <c r="EC143" s="339">
        <f t="shared" si="392"/>
        <v>0</v>
      </c>
      <c r="ED143" s="327">
        <f t="shared" si="393"/>
        <v>0</v>
      </c>
    </row>
    <row r="144" spans="1:134" ht="15" customHeight="1">
      <c r="C144" s="77" t="s">
        <v>28</v>
      </c>
      <c r="D144" s="700"/>
      <c r="E144" s="72"/>
      <c r="F144" s="72"/>
      <c r="G144" s="72"/>
      <c r="H144" s="72"/>
      <c r="I144" s="72"/>
      <c r="J144" s="72"/>
      <c r="K144" s="72"/>
      <c r="L144" s="72"/>
      <c r="M144" s="72"/>
      <c r="N144" s="72"/>
      <c r="O144" s="616"/>
      <c r="P144" s="72"/>
      <c r="Q144" s="146"/>
      <c r="R144" s="70">
        <f t="shared" si="387"/>
        <v>1</v>
      </c>
      <c r="S144" s="847"/>
      <c r="T144" s="848"/>
      <c r="U144" s="847"/>
      <c r="V144" s="848"/>
      <c r="W144" s="847"/>
      <c r="X144" s="848"/>
      <c r="Y144" s="847"/>
      <c r="Z144" s="848"/>
      <c r="AA144" s="847"/>
      <c r="AB144" s="848"/>
      <c r="AC144" s="373"/>
      <c r="AD144" s="798">
        <f t="shared" si="394"/>
        <v>0</v>
      </c>
      <c r="AE144" s="799"/>
      <c r="AF144" s="798">
        <f t="shared" si="395"/>
        <v>0</v>
      </c>
      <c r="AG144" s="799"/>
      <c r="AH144" s="798">
        <f t="shared" si="396"/>
        <v>0</v>
      </c>
      <c r="AI144" s="799"/>
      <c r="AJ144" s="798">
        <f t="shared" si="397"/>
        <v>0</v>
      </c>
      <c r="AK144" s="799"/>
      <c r="AL144" s="798">
        <f t="shared" si="398"/>
        <v>0</v>
      </c>
      <c r="AM144" s="799"/>
      <c r="AN144" s="293">
        <f t="shared" si="399"/>
        <v>0</v>
      </c>
      <c r="AO144" s="812"/>
      <c r="AP144" s="813"/>
      <c r="AQ144" s="812"/>
      <c r="AR144" s="813"/>
      <c r="AS144" s="812"/>
      <c r="AT144" s="813"/>
      <c r="AU144" s="812"/>
      <c r="AV144" s="813"/>
      <c r="AW144" s="812"/>
      <c r="AX144" s="813"/>
      <c r="AY144" s="363"/>
      <c r="AZ144" s="820"/>
      <c r="BA144" s="821"/>
      <c r="BB144" s="820"/>
      <c r="BC144" s="821"/>
      <c r="BD144" s="820"/>
      <c r="BE144" s="821"/>
      <c r="BF144" s="820"/>
      <c r="BG144" s="821"/>
      <c r="BH144" s="820"/>
      <c r="BI144" s="821"/>
      <c r="BJ144" s="364"/>
      <c r="BK144" s="849"/>
      <c r="BL144" s="850"/>
      <c r="BM144" s="849"/>
      <c r="BN144" s="850"/>
      <c r="BO144" s="849"/>
      <c r="BP144" s="850"/>
      <c r="BQ144" s="849"/>
      <c r="BR144" s="850"/>
      <c r="BS144" s="849"/>
      <c r="BT144" s="850"/>
      <c r="BU144" s="365"/>
      <c r="BV144" s="973"/>
      <c r="BW144" s="974"/>
      <c r="BX144" s="973"/>
      <c r="BY144" s="974"/>
      <c r="BZ144" s="973"/>
      <c r="CA144" s="974"/>
      <c r="CB144" s="973"/>
      <c r="CC144" s="974"/>
      <c r="CD144" s="973"/>
      <c r="CE144" s="974"/>
      <c r="CF144" s="366"/>
      <c r="CG144" s="969"/>
      <c r="CH144" s="970"/>
      <c r="CI144" s="969"/>
      <c r="CJ144" s="970"/>
      <c r="CK144" s="969"/>
      <c r="CL144" s="970"/>
      <c r="CM144" s="969"/>
      <c r="CN144" s="970"/>
      <c r="CO144" s="969"/>
      <c r="CP144" s="970"/>
      <c r="CQ144" s="367"/>
      <c r="CR144" s="967"/>
      <c r="CS144" s="968"/>
      <c r="CT144" s="967"/>
      <c r="CU144" s="968"/>
      <c r="CV144" s="967"/>
      <c r="CW144" s="968"/>
      <c r="CX144" s="967"/>
      <c r="CY144" s="968"/>
      <c r="CZ144" s="967"/>
      <c r="DA144" s="968"/>
      <c r="DB144" s="368"/>
      <c r="DC144" s="971"/>
      <c r="DD144" s="972"/>
      <c r="DE144" s="971"/>
      <c r="DF144" s="972"/>
      <c r="DG144" s="971"/>
      <c r="DH144" s="972"/>
      <c r="DI144" s="971"/>
      <c r="DJ144" s="972"/>
      <c r="DK144" s="971"/>
      <c r="DL144" s="972"/>
      <c r="DM144" s="369"/>
      <c r="DN144" s="977"/>
      <c r="DO144" s="978"/>
      <c r="DP144" s="977"/>
      <c r="DQ144" s="978"/>
      <c r="DR144" s="977"/>
      <c r="DS144" s="978"/>
      <c r="DT144" s="977"/>
      <c r="DU144" s="978"/>
      <c r="DV144" s="977"/>
      <c r="DW144" s="978"/>
      <c r="DX144" s="370"/>
      <c r="DY144" s="339">
        <f t="shared" si="388"/>
        <v>0</v>
      </c>
      <c r="DZ144" s="339">
        <f t="shared" si="389"/>
        <v>0</v>
      </c>
      <c r="EA144" s="339">
        <f t="shared" si="390"/>
        <v>0</v>
      </c>
      <c r="EB144" s="339">
        <f t="shared" si="391"/>
        <v>0</v>
      </c>
      <c r="EC144" s="339">
        <f t="shared" si="392"/>
        <v>0</v>
      </c>
      <c r="ED144" s="327">
        <f t="shared" si="393"/>
        <v>0</v>
      </c>
    </row>
    <row r="145" spans="3:134" ht="15" customHeight="1">
      <c r="C145" s="77" t="s">
        <v>54</v>
      </c>
      <c r="D145" s="700"/>
      <c r="E145" s="72"/>
      <c r="F145" s="72"/>
      <c r="G145" s="72"/>
      <c r="H145" s="72"/>
      <c r="I145" s="72"/>
      <c r="J145" s="72"/>
      <c r="K145" s="72"/>
      <c r="L145" s="72"/>
      <c r="M145" s="72"/>
      <c r="N145" s="72"/>
      <c r="O145" s="616"/>
      <c r="P145" s="72"/>
      <c r="Q145" s="146"/>
      <c r="R145" s="70">
        <f t="shared" si="387"/>
        <v>1.1000000000000001</v>
      </c>
      <c r="S145" s="847"/>
      <c r="T145" s="848"/>
      <c r="U145" s="847"/>
      <c r="V145" s="848"/>
      <c r="W145" s="847"/>
      <c r="X145" s="848"/>
      <c r="Y145" s="847"/>
      <c r="Z145" s="848"/>
      <c r="AA145" s="847"/>
      <c r="AB145" s="848"/>
      <c r="AC145" s="373"/>
      <c r="AD145" s="798">
        <f t="shared" si="394"/>
        <v>0</v>
      </c>
      <c r="AE145" s="799"/>
      <c r="AF145" s="798">
        <f t="shared" si="395"/>
        <v>0</v>
      </c>
      <c r="AG145" s="799"/>
      <c r="AH145" s="798">
        <f t="shared" si="396"/>
        <v>0</v>
      </c>
      <c r="AI145" s="799"/>
      <c r="AJ145" s="798">
        <f t="shared" si="397"/>
        <v>0</v>
      </c>
      <c r="AK145" s="799"/>
      <c r="AL145" s="798">
        <f t="shared" si="398"/>
        <v>0</v>
      </c>
      <c r="AM145" s="799"/>
      <c r="AN145" s="293">
        <f t="shared" si="399"/>
        <v>0</v>
      </c>
      <c r="AO145" s="812"/>
      <c r="AP145" s="813"/>
      <c r="AQ145" s="812"/>
      <c r="AR145" s="813"/>
      <c r="AS145" s="812"/>
      <c r="AT145" s="813"/>
      <c r="AU145" s="812"/>
      <c r="AV145" s="813"/>
      <c r="AW145" s="812"/>
      <c r="AX145" s="813"/>
      <c r="AY145" s="363"/>
      <c r="AZ145" s="820"/>
      <c r="BA145" s="821"/>
      <c r="BB145" s="820"/>
      <c r="BC145" s="821"/>
      <c r="BD145" s="820"/>
      <c r="BE145" s="821"/>
      <c r="BF145" s="820"/>
      <c r="BG145" s="821"/>
      <c r="BH145" s="820"/>
      <c r="BI145" s="821"/>
      <c r="BJ145" s="364"/>
      <c r="BK145" s="849"/>
      <c r="BL145" s="850"/>
      <c r="BM145" s="849"/>
      <c r="BN145" s="850"/>
      <c r="BO145" s="849"/>
      <c r="BP145" s="850"/>
      <c r="BQ145" s="849"/>
      <c r="BR145" s="850"/>
      <c r="BS145" s="849"/>
      <c r="BT145" s="850"/>
      <c r="BU145" s="365"/>
      <c r="BV145" s="973"/>
      <c r="BW145" s="974"/>
      <c r="BX145" s="973"/>
      <c r="BY145" s="974"/>
      <c r="BZ145" s="973"/>
      <c r="CA145" s="974"/>
      <c r="CB145" s="973"/>
      <c r="CC145" s="974"/>
      <c r="CD145" s="973"/>
      <c r="CE145" s="974"/>
      <c r="CF145" s="366"/>
      <c r="CG145" s="969"/>
      <c r="CH145" s="970"/>
      <c r="CI145" s="969"/>
      <c r="CJ145" s="970"/>
      <c r="CK145" s="969"/>
      <c r="CL145" s="970"/>
      <c r="CM145" s="969"/>
      <c r="CN145" s="970"/>
      <c r="CO145" s="969"/>
      <c r="CP145" s="970"/>
      <c r="CQ145" s="367"/>
      <c r="CR145" s="967"/>
      <c r="CS145" s="968"/>
      <c r="CT145" s="967"/>
      <c r="CU145" s="968"/>
      <c r="CV145" s="967"/>
      <c r="CW145" s="968"/>
      <c r="CX145" s="967"/>
      <c r="CY145" s="968"/>
      <c r="CZ145" s="967"/>
      <c r="DA145" s="968"/>
      <c r="DB145" s="368"/>
      <c r="DC145" s="971"/>
      <c r="DD145" s="972"/>
      <c r="DE145" s="971"/>
      <c r="DF145" s="972"/>
      <c r="DG145" s="971"/>
      <c r="DH145" s="972"/>
      <c r="DI145" s="971"/>
      <c r="DJ145" s="972"/>
      <c r="DK145" s="971"/>
      <c r="DL145" s="972"/>
      <c r="DM145" s="369"/>
      <c r="DN145" s="977"/>
      <c r="DO145" s="978"/>
      <c r="DP145" s="977"/>
      <c r="DQ145" s="978"/>
      <c r="DR145" s="977"/>
      <c r="DS145" s="978"/>
      <c r="DT145" s="977"/>
      <c r="DU145" s="978"/>
      <c r="DV145" s="977"/>
      <c r="DW145" s="978"/>
      <c r="DX145" s="370"/>
      <c r="DY145" s="339">
        <f t="shared" si="388"/>
        <v>0</v>
      </c>
      <c r="DZ145" s="339">
        <f t="shared" si="389"/>
        <v>0</v>
      </c>
      <c r="EA145" s="339">
        <f t="shared" si="390"/>
        <v>0</v>
      </c>
      <c r="EB145" s="339">
        <f t="shared" si="391"/>
        <v>0</v>
      </c>
      <c r="EC145" s="339">
        <f t="shared" si="392"/>
        <v>0</v>
      </c>
      <c r="ED145" s="327">
        <f t="shared" si="393"/>
        <v>0</v>
      </c>
    </row>
    <row r="146" spans="3:134" ht="15" customHeight="1">
      <c r="C146" s="77" t="s">
        <v>353</v>
      </c>
      <c r="D146" s="700" t="s">
        <v>378</v>
      </c>
      <c r="E146" s="72"/>
      <c r="F146" s="72"/>
      <c r="G146" s="72"/>
      <c r="H146" s="72"/>
      <c r="I146" s="72"/>
      <c r="J146" s="72"/>
      <c r="K146" s="72"/>
      <c r="L146" s="72"/>
      <c r="M146" s="72"/>
      <c r="N146" s="72"/>
      <c r="O146" s="616"/>
      <c r="P146" s="72"/>
      <c r="Q146" s="146"/>
      <c r="R146" s="70">
        <f t="shared" si="387"/>
        <v>1.1000000000000001</v>
      </c>
      <c r="S146" s="847"/>
      <c r="T146" s="848"/>
      <c r="U146" s="847"/>
      <c r="V146" s="848"/>
      <c r="W146" s="847"/>
      <c r="X146" s="848"/>
      <c r="Y146" s="847"/>
      <c r="Z146" s="848"/>
      <c r="AA146" s="847"/>
      <c r="AB146" s="848"/>
      <c r="AC146" s="373"/>
      <c r="AD146" s="798">
        <f t="shared" si="394"/>
        <v>0</v>
      </c>
      <c r="AE146" s="799"/>
      <c r="AF146" s="798">
        <f t="shared" si="395"/>
        <v>0</v>
      </c>
      <c r="AG146" s="799"/>
      <c r="AH146" s="798">
        <f t="shared" si="396"/>
        <v>0</v>
      </c>
      <c r="AI146" s="799"/>
      <c r="AJ146" s="798">
        <f t="shared" si="397"/>
        <v>0</v>
      </c>
      <c r="AK146" s="799"/>
      <c r="AL146" s="798">
        <f t="shared" si="398"/>
        <v>0</v>
      </c>
      <c r="AM146" s="799"/>
      <c r="AN146" s="293">
        <f t="shared" si="399"/>
        <v>0</v>
      </c>
      <c r="AO146" s="812"/>
      <c r="AP146" s="813"/>
      <c r="AQ146" s="812"/>
      <c r="AR146" s="813"/>
      <c r="AS146" s="812"/>
      <c r="AT146" s="813"/>
      <c r="AU146" s="812"/>
      <c r="AV146" s="813"/>
      <c r="AW146" s="812"/>
      <c r="AX146" s="813"/>
      <c r="AY146" s="363"/>
      <c r="AZ146" s="820"/>
      <c r="BA146" s="821"/>
      <c r="BB146" s="820"/>
      <c r="BC146" s="821"/>
      <c r="BD146" s="820"/>
      <c r="BE146" s="821"/>
      <c r="BF146" s="820"/>
      <c r="BG146" s="821"/>
      <c r="BH146" s="820"/>
      <c r="BI146" s="821"/>
      <c r="BJ146" s="364"/>
      <c r="BK146" s="849"/>
      <c r="BL146" s="850"/>
      <c r="BM146" s="849"/>
      <c r="BN146" s="850"/>
      <c r="BO146" s="849"/>
      <c r="BP146" s="850"/>
      <c r="BQ146" s="849"/>
      <c r="BR146" s="850"/>
      <c r="BS146" s="849"/>
      <c r="BT146" s="850"/>
      <c r="BU146" s="365"/>
      <c r="BV146" s="973"/>
      <c r="BW146" s="974"/>
      <c r="BX146" s="973"/>
      <c r="BY146" s="974"/>
      <c r="BZ146" s="973"/>
      <c r="CA146" s="974"/>
      <c r="CB146" s="973"/>
      <c r="CC146" s="974"/>
      <c r="CD146" s="973"/>
      <c r="CE146" s="974"/>
      <c r="CF146" s="366"/>
      <c r="CG146" s="969"/>
      <c r="CH146" s="970"/>
      <c r="CI146" s="969"/>
      <c r="CJ146" s="970"/>
      <c r="CK146" s="969"/>
      <c r="CL146" s="970"/>
      <c r="CM146" s="969"/>
      <c r="CN146" s="970"/>
      <c r="CO146" s="969"/>
      <c r="CP146" s="970"/>
      <c r="CQ146" s="367"/>
      <c r="CR146" s="967"/>
      <c r="CS146" s="968"/>
      <c r="CT146" s="967"/>
      <c r="CU146" s="968"/>
      <c r="CV146" s="967"/>
      <c r="CW146" s="968"/>
      <c r="CX146" s="967"/>
      <c r="CY146" s="968"/>
      <c r="CZ146" s="967"/>
      <c r="DA146" s="968"/>
      <c r="DB146" s="368"/>
      <c r="DC146" s="971"/>
      <c r="DD146" s="972"/>
      <c r="DE146" s="971"/>
      <c r="DF146" s="972"/>
      <c r="DG146" s="971"/>
      <c r="DH146" s="972"/>
      <c r="DI146" s="971"/>
      <c r="DJ146" s="972"/>
      <c r="DK146" s="971"/>
      <c r="DL146" s="972"/>
      <c r="DM146" s="369"/>
      <c r="DN146" s="977"/>
      <c r="DO146" s="978"/>
      <c r="DP146" s="977"/>
      <c r="DQ146" s="978"/>
      <c r="DR146" s="977"/>
      <c r="DS146" s="978"/>
      <c r="DT146" s="977"/>
      <c r="DU146" s="978"/>
      <c r="DV146" s="977"/>
      <c r="DW146" s="978"/>
      <c r="DX146" s="370"/>
      <c r="DY146" s="339">
        <f t="shared" si="388"/>
        <v>0</v>
      </c>
      <c r="DZ146" s="339">
        <f t="shared" si="389"/>
        <v>0</v>
      </c>
      <c r="EA146" s="339">
        <f t="shared" si="390"/>
        <v>0</v>
      </c>
      <c r="EB146" s="339">
        <f t="shared" si="391"/>
        <v>0</v>
      </c>
      <c r="EC146" s="339">
        <f t="shared" si="392"/>
        <v>0</v>
      </c>
      <c r="ED146" s="327">
        <f t="shared" si="393"/>
        <v>0</v>
      </c>
    </row>
    <row r="147" spans="3:134" ht="15" customHeight="1">
      <c r="C147" s="77" t="s">
        <v>264</v>
      </c>
      <c r="D147" s="700"/>
      <c r="E147" s="72"/>
      <c r="F147" s="72"/>
      <c r="G147" s="72"/>
      <c r="H147" s="72"/>
      <c r="I147" s="72"/>
      <c r="J147" s="72"/>
      <c r="K147" s="72"/>
      <c r="L147" s="72"/>
      <c r="M147" s="72"/>
      <c r="N147" s="72"/>
      <c r="O147" s="616"/>
      <c r="P147" s="72"/>
      <c r="Q147" s="146"/>
      <c r="R147" s="70">
        <f t="shared" si="387"/>
        <v>1</v>
      </c>
      <c r="S147" s="847"/>
      <c r="T147" s="848"/>
      <c r="U147" s="847"/>
      <c r="V147" s="848"/>
      <c r="W147" s="847"/>
      <c r="X147" s="848"/>
      <c r="Y147" s="847"/>
      <c r="Z147" s="848"/>
      <c r="AA147" s="847"/>
      <c r="AB147" s="848"/>
      <c r="AC147" s="373"/>
      <c r="AD147" s="798">
        <f t="shared" si="394"/>
        <v>0</v>
      </c>
      <c r="AE147" s="799"/>
      <c r="AF147" s="798">
        <f t="shared" si="395"/>
        <v>0</v>
      </c>
      <c r="AG147" s="799"/>
      <c r="AH147" s="798">
        <f t="shared" si="396"/>
        <v>0</v>
      </c>
      <c r="AI147" s="799"/>
      <c r="AJ147" s="798">
        <f t="shared" si="397"/>
        <v>0</v>
      </c>
      <c r="AK147" s="799"/>
      <c r="AL147" s="798">
        <f t="shared" si="398"/>
        <v>0</v>
      </c>
      <c r="AM147" s="799"/>
      <c r="AN147" s="293">
        <f t="shared" si="399"/>
        <v>0</v>
      </c>
      <c r="AO147" s="812"/>
      <c r="AP147" s="813"/>
      <c r="AQ147" s="812"/>
      <c r="AR147" s="813"/>
      <c r="AS147" s="812"/>
      <c r="AT147" s="813"/>
      <c r="AU147" s="812"/>
      <c r="AV147" s="813"/>
      <c r="AW147" s="812"/>
      <c r="AX147" s="813"/>
      <c r="AY147" s="363"/>
      <c r="AZ147" s="820"/>
      <c r="BA147" s="821"/>
      <c r="BB147" s="820"/>
      <c r="BC147" s="821"/>
      <c r="BD147" s="820"/>
      <c r="BE147" s="821"/>
      <c r="BF147" s="820"/>
      <c r="BG147" s="821"/>
      <c r="BH147" s="820"/>
      <c r="BI147" s="821"/>
      <c r="BJ147" s="364"/>
      <c r="BK147" s="849"/>
      <c r="BL147" s="850"/>
      <c r="BM147" s="849"/>
      <c r="BN147" s="850"/>
      <c r="BO147" s="849"/>
      <c r="BP147" s="850"/>
      <c r="BQ147" s="849"/>
      <c r="BR147" s="850"/>
      <c r="BS147" s="849"/>
      <c r="BT147" s="850"/>
      <c r="BU147" s="365"/>
      <c r="BV147" s="973"/>
      <c r="BW147" s="974"/>
      <c r="BX147" s="973"/>
      <c r="BY147" s="974"/>
      <c r="BZ147" s="973"/>
      <c r="CA147" s="974"/>
      <c r="CB147" s="973"/>
      <c r="CC147" s="974"/>
      <c r="CD147" s="973"/>
      <c r="CE147" s="974"/>
      <c r="CF147" s="366"/>
      <c r="CG147" s="969"/>
      <c r="CH147" s="970"/>
      <c r="CI147" s="969"/>
      <c r="CJ147" s="970"/>
      <c r="CK147" s="969"/>
      <c r="CL147" s="970"/>
      <c r="CM147" s="969"/>
      <c r="CN147" s="970"/>
      <c r="CO147" s="969"/>
      <c r="CP147" s="970"/>
      <c r="CQ147" s="367"/>
      <c r="CR147" s="967"/>
      <c r="CS147" s="968"/>
      <c r="CT147" s="967"/>
      <c r="CU147" s="968"/>
      <c r="CV147" s="967"/>
      <c r="CW147" s="968"/>
      <c r="CX147" s="967"/>
      <c r="CY147" s="968"/>
      <c r="CZ147" s="967"/>
      <c r="DA147" s="968"/>
      <c r="DB147" s="368"/>
      <c r="DC147" s="971"/>
      <c r="DD147" s="972"/>
      <c r="DE147" s="971"/>
      <c r="DF147" s="972"/>
      <c r="DG147" s="971"/>
      <c r="DH147" s="972"/>
      <c r="DI147" s="971"/>
      <c r="DJ147" s="972"/>
      <c r="DK147" s="971"/>
      <c r="DL147" s="972"/>
      <c r="DM147" s="369"/>
      <c r="DN147" s="977"/>
      <c r="DO147" s="978"/>
      <c r="DP147" s="977"/>
      <c r="DQ147" s="978"/>
      <c r="DR147" s="977"/>
      <c r="DS147" s="978"/>
      <c r="DT147" s="977"/>
      <c r="DU147" s="978"/>
      <c r="DV147" s="977"/>
      <c r="DW147" s="978"/>
      <c r="DX147" s="370"/>
      <c r="DY147" s="339">
        <f t="shared" si="388"/>
        <v>0</v>
      </c>
      <c r="DZ147" s="339">
        <f t="shared" si="389"/>
        <v>0</v>
      </c>
      <c r="EA147" s="339">
        <f t="shared" si="390"/>
        <v>0</v>
      </c>
      <c r="EB147" s="339">
        <f t="shared" si="391"/>
        <v>0</v>
      </c>
      <c r="EC147" s="339">
        <f t="shared" si="392"/>
        <v>0</v>
      </c>
      <c r="ED147" s="327">
        <f t="shared" si="393"/>
        <v>0</v>
      </c>
    </row>
    <row r="148" spans="3:134" ht="15" customHeight="1">
      <c r="C148" s="77" t="s">
        <v>28</v>
      </c>
      <c r="D148" s="700"/>
      <c r="E148" s="72"/>
      <c r="F148" s="72"/>
      <c r="G148" s="72"/>
      <c r="H148" s="72"/>
      <c r="I148" s="72"/>
      <c r="J148" s="72"/>
      <c r="K148" s="72"/>
      <c r="L148" s="72"/>
      <c r="M148" s="72"/>
      <c r="N148" s="72"/>
      <c r="O148" s="616"/>
      <c r="P148" s="72"/>
      <c r="Q148" s="146"/>
      <c r="R148" s="70">
        <f t="shared" si="387"/>
        <v>1</v>
      </c>
      <c r="S148" s="847"/>
      <c r="T148" s="848"/>
      <c r="U148" s="847"/>
      <c r="V148" s="848"/>
      <c r="W148" s="847"/>
      <c r="X148" s="848"/>
      <c r="Y148" s="847"/>
      <c r="Z148" s="848"/>
      <c r="AA148" s="847"/>
      <c r="AB148" s="848"/>
      <c r="AC148" s="373"/>
      <c r="AD148" s="798">
        <f t="shared" si="394"/>
        <v>0</v>
      </c>
      <c r="AE148" s="799"/>
      <c r="AF148" s="798">
        <f t="shared" si="395"/>
        <v>0</v>
      </c>
      <c r="AG148" s="799"/>
      <c r="AH148" s="798">
        <f t="shared" si="396"/>
        <v>0</v>
      </c>
      <c r="AI148" s="799"/>
      <c r="AJ148" s="798">
        <f t="shared" si="397"/>
        <v>0</v>
      </c>
      <c r="AK148" s="799"/>
      <c r="AL148" s="798">
        <f t="shared" si="398"/>
        <v>0</v>
      </c>
      <c r="AM148" s="799"/>
      <c r="AN148" s="293">
        <f t="shared" si="399"/>
        <v>0</v>
      </c>
      <c r="AO148" s="812"/>
      <c r="AP148" s="813"/>
      <c r="AQ148" s="812"/>
      <c r="AR148" s="813"/>
      <c r="AS148" s="812"/>
      <c r="AT148" s="813"/>
      <c r="AU148" s="812"/>
      <c r="AV148" s="813"/>
      <c r="AW148" s="812"/>
      <c r="AX148" s="813"/>
      <c r="AY148" s="363"/>
      <c r="AZ148" s="820"/>
      <c r="BA148" s="821"/>
      <c r="BB148" s="820"/>
      <c r="BC148" s="821"/>
      <c r="BD148" s="820"/>
      <c r="BE148" s="821"/>
      <c r="BF148" s="820"/>
      <c r="BG148" s="821"/>
      <c r="BH148" s="820"/>
      <c r="BI148" s="821"/>
      <c r="BJ148" s="364"/>
      <c r="BK148" s="849"/>
      <c r="BL148" s="850"/>
      <c r="BM148" s="849"/>
      <c r="BN148" s="850"/>
      <c r="BO148" s="849"/>
      <c r="BP148" s="850"/>
      <c r="BQ148" s="849"/>
      <c r="BR148" s="850"/>
      <c r="BS148" s="849"/>
      <c r="BT148" s="850"/>
      <c r="BU148" s="365"/>
      <c r="BV148" s="973"/>
      <c r="BW148" s="974"/>
      <c r="BX148" s="973"/>
      <c r="BY148" s="974"/>
      <c r="BZ148" s="973"/>
      <c r="CA148" s="974"/>
      <c r="CB148" s="973"/>
      <c r="CC148" s="974"/>
      <c r="CD148" s="973"/>
      <c r="CE148" s="974"/>
      <c r="CF148" s="366"/>
      <c r="CG148" s="969"/>
      <c r="CH148" s="970"/>
      <c r="CI148" s="969"/>
      <c r="CJ148" s="970"/>
      <c r="CK148" s="969"/>
      <c r="CL148" s="970"/>
      <c r="CM148" s="969"/>
      <c r="CN148" s="970"/>
      <c r="CO148" s="969"/>
      <c r="CP148" s="970"/>
      <c r="CQ148" s="367"/>
      <c r="CR148" s="967"/>
      <c r="CS148" s="968"/>
      <c r="CT148" s="967"/>
      <c r="CU148" s="968"/>
      <c r="CV148" s="967"/>
      <c r="CW148" s="968"/>
      <c r="CX148" s="967"/>
      <c r="CY148" s="968"/>
      <c r="CZ148" s="967"/>
      <c r="DA148" s="968"/>
      <c r="DB148" s="368"/>
      <c r="DC148" s="971"/>
      <c r="DD148" s="972"/>
      <c r="DE148" s="971"/>
      <c r="DF148" s="972"/>
      <c r="DG148" s="971"/>
      <c r="DH148" s="972"/>
      <c r="DI148" s="971"/>
      <c r="DJ148" s="972"/>
      <c r="DK148" s="971"/>
      <c r="DL148" s="972"/>
      <c r="DM148" s="369"/>
      <c r="DN148" s="977"/>
      <c r="DO148" s="978"/>
      <c r="DP148" s="977"/>
      <c r="DQ148" s="978"/>
      <c r="DR148" s="977"/>
      <c r="DS148" s="978"/>
      <c r="DT148" s="977"/>
      <c r="DU148" s="978"/>
      <c r="DV148" s="977"/>
      <c r="DW148" s="978"/>
      <c r="DX148" s="370"/>
      <c r="DY148" s="339">
        <f t="shared" si="388"/>
        <v>0</v>
      </c>
      <c r="DZ148" s="339">
        <f t="shared" si="389"/>
        <v>0</v>
      </c>
      <c r="EA148" s="339">
        <f t="shared" si="390"/>
        <v>0</v>
      </c>
      <c r="EB148" s="339">
        <f t="shared" si="391"/>
        <v>0</v>
      </c>
      <c r="EC148" s="339">
        <f t="shared" si="392"/>
        <v>0</v>
      </c>
      <c r="ED148" s="327">
        <f t="shared" si="393"/>
        <v>0</v>
      </c>
    </row>
    <row r="149" spans="3:134" ht="15" customHeight="1">
      <c r="C149" s="77" t="s">
        <v>54</v>
      </c>
      <c r="D149" s="700"/>
      <c r="E149" s="72"/>
      <c r="F149" s="72"/>
      <c r="G149" s="72"/>
      <c r="H149" s="72"/>
      <c r="I149" s="72"/>
      <c r="J149" s="72"/>
      <c r="K149" s="72"/>
      <c r="L149" s="72"/>
      <c r="M149" s="72"/>
      <c r="N149" s="72"/>
      <c r="O149" s="616"/>
      <c r="P149" s="72"/>
      <c r="Q149" s="146"/>
      <c r="R149" s="70">
        <f t="shared" si="387"/>
        <v>1.1000000000000001</v>
      </c>
      <c r="S149" s="847"/>
      <c r="T149" s="848"/>
      <c r="U149" s="847"/>
      <c r="V149" s="848"/>
      <c r="W149" s="847"/>
      <c r="X149" s="848"/>
      <c r="Y149" s="847"/>
      <c r="Z149" s="848"/>
      <c r="AA149" s="847"/>
      <c r="AB149" s="848"/>
      <c r="AC149" s="373"/>
      <c r="AD149" s="798">
        <f t="shared" si="394"/>
        <v>0</v>
      </c>
      <c r="AE149" s="799"/>
      <c r="AF149" s="798">
        <f t="shared" si="395"/>
        <v>0</v>
      </c>
      <c r="AG149" s="799"/>
      <c r="AH149" s="798">
        <f t="shared" si="396"/>
        <v>0</v>
      </c>
      <c r="AI149" s="799"/>
      <c r="AJ149" s="798">
        <f t="shared" si="397"/>
        <v>0</v>
      </c>
      <c r="AK149" s="799"/>
      <c r="AL149" s="798">
        <f t="shared" si="398"/>
        <v>0</v>
      </c>
      <c r="AM149" s="799"/>
      <c r="AN149" s="293">
        <f t="shared" si="399"/>
        <v>0</v>
      </c>
      <c r="AO149" s="812"/>
      <c r="AP149" s="813"/>
      <c r="AQ149" s="812"/>
      <c r="AR149" s="813"/>
      <c r="AS149" s="812"/>
      <c r="AT149" s="813"/>
      <c r="AU149" s="812"/>
      <c r="AV149" s="813"/>
      <c r="AW149" s="812"/>
      <c r="AX149" s="813"/>
      <c r="AY149" s="363"/>
      <c r="AZ149" s="820"/>
      <c r="BA149" s="821"/>
      <c r="BB149" s="820"/>
      <c r="BC149" s="821"/>
      <c r="BD149" s="820"/>
      <c r="BE149" s="821"/>
      <c r="BF149" s="820"/>
      <c r="BG149" s="821"/>
      <c r="BH149" s="820"/>
      <c r="BI149" s="821"/>
      <c r="BJ149" s="364"/>
      <c r="BK149" s="849"/>
      <c r="BL149" s="850"/>
      <c r="BM149" s="849"/>
      <c r="BN149" s="850"/>
      <c r="BO149" s="849"/>
      <c r="BP149" s="850"/>
      <c r="BQ149" s="849"/>
      <c r="BR149" s="850"/>
      <c r="BS149" s="849"/>
      <c r="BT149" s="850"/>
      <c r="BU149" s="365"/>
      <c r="BV149" s="973"/>
      <c r="BW149" s="974"/>
      <c r="BX149" s="973"/>
      <c r="BY149" s="974"/>
      <c r="BZ149" s="973"/>
      <c r="CA149" s="974"/>
      <c r="CB149" s="973"/>
      <c r="CC149" s="974"/>
      <c r="CD149" s="973"/>
      <c r="CE149" s="974"/>
      <c r="CF149" s="366"/>
      <c r="CG149" s="969"/>
      <c r="CH149" s="970"/>
      <c r="CI149" s="969"/>
      <c r="CJ149" s="970"/>
      <c r="CK149" s="969"/>
      <c r="CL149" s="970"/>
      <c r="CM149" s="969"/>
      <c r="CN149" s="970"/>
      <c r="CO149" s="969"/>
      <c r="CP149" s="970"/>
      <c r="CQ149" s="367"/>
      <c r="CR149" s="967"/>
      <c r="CS149" s="968"/>
      <c r="CT149" s="967"/>
      <c r="CU149" s="968"/>
      <c r="CV149" s="967"/>
      <c r="CW149" s="968"/>
      <c r="CX149" s="967"/>
      <c r="CY149" s="968"/>
      <c r="CZ149" s="967"/>
      <c r="DA149" s="968"/>
      <c r="DB149" s="368"/>
      <c r="DC149" s="971"/>
      <c r="DD149" s="972"/>
      <c r="DE149" s="971"/>
      <c r="DF149" s="972"/>
      <c r="DG149" s="971"/>
      <c r="DH149" s="972"/>
      <c r="DI149" s="971"/>
      <c r="DJ149" s="972"/>
      <c r="DK149" s="971"/>
      <c r="DL149" s="972"/>
      <c r="DM149" s="369"/>
      <c r="DN149" s="977"/>
      <c r="DO149" s="978"/>
      <c r="DP149" s="977"/>
      <c r="DQ149" s="978"/>
      <c r="DR149" s="977"/>
      <c r="DS149" s="978"/>
      <c r="DT149" s="977"/>
      <c r="DU149" s="978"/>
      <c r="DV149" s="977"/>
      <c r="DW149" s="978"/>
      <c r="DX149" s="370"/>
      <c r="DY149" s="339">
        <f t="shared" si="388"/>
        <v>0</v>
      </c>
      <c r="DZ149" s="339">
        <f t="shared" si="389"/>
        <v>0</v>
      </c>
      <c r="EA149" s="339">
        <f t="shared" si="390"/>
        <v>0</v>
      </c>
      <c r="EB149" s="339">
        <f t="shared" si="391"/>
        <v>0</v>
      </c>
      <c r="EC149" s="339">
        <f t="shared" si="392"/>
        <v>0</v>
      </c>
      <c r="ED149" s="327">
        <f t="shared" si="393"/>
        <v>0</v>
      </c>
    </row>
    <row r="150" spans="3:134" ht="15" customHeight="1">
      <c r="C150" s="77" t="s">
        <v>353</v>
      </c>
      <c r="D150" s="700" t="s">
        <v>378</v>
      </c>
      <c r="E150" s="72"/>
      <c r="F150" s="72"/>
      <c r="G150" s="72"/>
      <c r="H150" s="72"/>
      <c r="I150" s="72"/>
      <c r="J150" s="72"/>
      <c r="K150" s="72"/>
      <c r="L150" s="72"/>
      <c r="M150" s="72"/>
      <c r="N150" s="72"/>
      <c r="O150" s="616"/>
      <c r="P150" s="72"/>
      <c r="Q150" s="146"/>
      <c r="R150" s="70">
        <f t="shared" si="387"/>
        <v>1.1000000000000001</v>
      </c>
      <c r="S150" s="847"/>
      <c r="T150" s="848"/>
      <c r="U150" s="847"/>
      <c r="V150" s="848"/>
      <c r="W150" s="847"/>
      <c r="X150" s="848"/>
      <c r="Y150" s="847"/>
      <c r="Z150" s="848"/>
      <c r="AA150" s="847"/>
      <c r="AB150" s="848"/>
      <c r="AC150" s="373"/>
      <c r="AD150" s="798">
        <f t="shared" si="394"/>
        <v>0</v>
      </c>
      <c r="AE150" s="799"/>
      <c r="AF150" s="798">
        <f t="shared" si="395"/>
        <v>0</v>
      </c>
      <c r="AG150" s="799"/>
      <c r="AH150" s="798">
        <f t="shared" si="396"/>
        <v>0</v>
      </c>
      <c r="AI150" s="799"/>
      <c r="AJ150" s="798">
        <f t="shared" si="397"/>
        <v>0</v>
      </c>
      <c r="AK150" s="799"/>
      <c r="AL150" s="798">
        <f t="shared" si="398"/>
        <v>0</v>
      </c>
      <c r="AM150" s="799"/>
      <c r="AN150" s="293">
        <f t="shared" si="399"/>
        <v>0</v>
      </c>
      <c r="AO150" s="812"/>
      <c r="AP150" s="813"/>
      <c r="AQ150" s="812"/>
      <c r="AR150" s="813"/>
      <c r="AS150" s="812"/>
      <c r="AT150" s="813"/>
      <c r="AU150" s="812"/>
      <c r="AV150" s="813"/>
      <c r="AW150" s="812"/>
      <c r="AX150" s="813"/>
      <c r="AY150" s="363"/>
      <c r="AZ150" s="820"/>
      <c r="BA150" s="821"/>
      <c r="BB150" s="820"/>
      <c r="BC150" s="821"/>
      <c r="BD150" s="820"/>
      <c r="BE150" s="821"/>
      <c r="BF150" s="820"/>
      <c r="BG150" s="821"/>
      <c r="BH150" s="820"/>
      <c r="BI150" s="821"/>
      <c r="BJ150" s="364"/>
      <c r="BK150" s="849"/>
      <c r="BL150" s="850"/>
      <c r="BM150" s="849"/>
      <c r="BN150" s="850"/>
      <c r="BO150" s="849"/>
      <c r="BP150" s="850"/>
      <c r="BQ150" s="849"/>
      <c r="BR150" s="850"/>
      <c r="BS150" s="849"/>
      <c r="BT150" s="850"/>
      <c r="BU150" s="365"/>
      <c r="BV150" s="973"/>
      <c r="BW150" s="974"/>
      <c r="BX150" s="973"/>
      <c r="BY150" s="974"/>
      <c r="BZ150" s="973"/>
      <c r="CA150" s="974"/>
      <c r="CB150" s="973"/>
      <c r="CC150" s="974"/>
      <c r="CD150" s="973"/>
      <c r="CE150" s="974"/>
      <c r="CF150" s="366"/>
      <c r="CG150" s="969"/>
      <c r="CH150" s="970"/>
      <c r="CI150" s="969"/>
      <c r="CJ150" s="970"/>
      <c r="CK150" s="969"/>
      <c r="CL150" s="970"/>
      <c r="CM150" s="969"/>
      <c r="CN150" s="970"/>
      <c r="CO150" s="969"/>
      <c r="CP150" s="970"/>
      <c r="CQ150" s="367"/>
      <c r="CR150" s="967"/>
      <c r="CS150" s="968"/>
      <c r="CT150" s="967"/>
      <c r="CU150" s="968"/>
      <c r="CV150" s="967"/>
      <c r="CW150" s="968"/>
      <c r="CX150" s="967"/>
      <c r="CY150" s="968"/>
      <c r="CZ150" s="967"/>
      <c r="DA150" s="968"/>
      <c r="DB150" s="368"/>
      <c r="DC150" s="971"/>
      <c r="DD150" s="972"/>
      <c r="DE150" s="971"/>
      <c r="DF150" s="972"/>
      <c r="DG150" s="971"/>
      <c r="DH150" s="972"/>
      <c r="DI150" s="971"/>
      <c r="DJ150" s="972"/>
      <c r="DK150" s="971"/>
      <c r="DL150" s="972"/>
      <c r="DM150" s="369"/>
      <c r="DN150" s="977"/>
      <c r="DO150" s="978"/>
      <c r="DP150" s="977"/>
      <c r="DQ150" s="978"/>
      <c r="DR150" s="977"/>
      <c r="DS150" s="978"/>
      <c r="DT150" s="977"/>
      <c r="DU150" s="978"/>
      <c r="DV150" s="977"/>
      <c r="DW150" s="978"/>
      <c r="DX150" s="370"/>
      <c r="DY150" s="339">
        <f t="shared" si="388"/>
        <v>0</v>
      </c>
      <c r="DZ150" s="339">
        <f t="shared" si="389"/>
        <v>0</v>
      </c>
      <c r="EA150" s="339">
        <f t="shared" si="390"/>
        <v>0</v>
      </c>
      <c r="EB150" s="339">
        <f t="shared" si="391"/>
        <v>0</v>
      </c>
      <c r="EC150" s="339">
        <f t="shared" si="392"/>
        <v>0</v>
      </c>
      <c r="ED150" s="327">
        <f t="shared" si="393"/>
        <v>0</v>
      </c>
    </row>
    <row r="151" spans="3:134" ht="15" customHeight="1">
      <c r="C151" s="77" t="s">
        <v>264</v>
      </c>
      <c r="D151" s="700"/>
      <c r="E151" s="72"/>
      <c r="F151" s="72"/>
      <c r="G151" s="72"/>
      <c r="H151" s="72"/>
      <c r="I151" s="72"/>
      <c r="J151" s="72"/>
      <c r="K151" s="72"/>
      <c r="L151" s="72"/>
      <c r="M151" s="72"/>
      <c r="N151" s="72"/>
      <c r="O151" s="616"/>
      <c r="P151" s="72"/>
      <c r="Q151" s="146"/>
      <c r="R151" s="70">
        <f t="shared" si="387"/>
        <v>1</v>
      </c>
      <c r="S151" s="847"/>
      <c r="T151" s="848"/>
      <c r="U151" s="847"/>
      <c r="V151" s="848"/>
      <c r="W151" s="847"/>
      <c r="X151" s="848"/>
      <c r="Y151" s="847"/>
      <c r="Z151" s="848"/>
      <c r="AA151" s="847"/>
      <c r="AB151" s="848"/>
      <c r="AC151" s="373"/>
      <c r="AD151" s="798">
        <f t="shared" si="394"/>
        <v>0</v>
      </c>
      <c r="AE151" s="799"/>
      <c r="AF151" s="798">
        <f t="shared" si="395"/>
        <v>0</v>
      </c>
      <c r="AG151" s="799"/>
      <c r="AH151" s="798">
        <f t="shared" si="396"/>
        <v>0</v>
      </c>
      <c r="AI151" s="799"/>
      <c r="AJ151" s="798">
        <f t="shared" si="397"/>
        <v>0</v>
      </c>
      <c r="AK151" s="799"/>
      <c r="AL151" s="798">
        <f t="shared" si="398"/>
        <v>0</v>
      </c>
      <c r="AM151" s="799"/>
      <c r="AN151" s="293">
        <f t="shared" si="399"/>
        <v>0</v>
      </c>
      <c r="AO151" s="812"/>
      <c r="AP151" s="813"/>
      <c r="AQ151" s="812"/>
      <c r="AR151" s="813"/>
      <c r="AS151" s="812"/>
      <c r="AT151" s="813"/>
      <c r="AU151" s="812"/>
      <c r="AV151" s="813"/>
      <c r="AW151" s="812"/>
      <c r="AX151" s="813"/>
      <c r="AY151" s="363"/>
      <c r="AZ151" s="820"/>
      <c r="BA151" s="821"/>
      <c r="BB151" s="820"/>
      <c r="BC151" s="821"/>
      <c r="BD151" s="820"/>
      <c r="BE151" s="821"/>
      <c r="BF151" s="820"/>
      <c r="BG151" s="821"/>
      <c r="BH151" s="820"/>
      <c r="BI151" s="821"/>
      <c r="BJ151" s="364"/>
      <c r="BK151" s="849"/>
      <c r="BL151" s="850"/>
      <c r="BM151" s="849"/>
      <c r="BN151" s="850"/>
      <c r="BO151" s="849"/>
      <c r="BP151" s="850"/>
      <c r="BQ151" s="849"/>
      <c r="BR151" s="850"/>
      <c r="BS151" s="849"/>
      <c r="BT151" s="850"/>
      <c r="BU151" s="365"/>
      <c r="BV151" s="973"/>
      <c r="BW151" s="974"/>
      <c r="BX151" s="973"/>
      <c r="BY151" s="974"/>
      <c r="BZ151" s="973"/>
      <c r="CA151" s="974"/>
      <c r="CB151" s="973"/>
      <c r="CC151" s="974"/>
      <c r="CD151" s="973"/>
      <c r="CE151" s="974"/>
      <c r="CF151" s="366"/>
      <c r="CG151" s="969"/>
      <c r="CH151" s="970"/>
      <c r="CI151" s="969"/>
      <c r="CJ151" s="970"/>
      <c r="CK151" s="969"/>
      <c r="CL151" s="970"/>
      <c r="CM151" s="969"/>
      <c r="CN151" s="970"/>
      <c r="CO151" s="969"/>
      <c r="CP151" s="970"/>
      <c r="CQ151" s="367"/>
      <c r="CR151" s="967"/>
      <c r="CS151" s="968"/>
      <c r="CT151" s="967"/>
      <c r="CU151" s="968"/>
      <c r="CV151" s="967"/>
      <c r="CW151" s="968"/>
      <c r="CX151" s="967"/>
      <c r="CY151" s="968"/>
      <c r="CZ151" s="967"/>
      <c r="DA151" s="968"/>
      <c r="DB151" s="368"/>
      <c r="DC151" s="971"/>
      <c r="DD151" s="972"/>
      <c r="DE151" s="971"/>
      <c r="DF151" s="972"/>
      <c r="DG151" s="971"/>
      <c r="DH151" s="972"/>
      <c r="DI151" s="971"/>
      <c r="DJ151" s="972"/>
      <c r="DK151" s="971"/>
      <c r="DL151" s="972"/>
      <c r="DM151" s="369"/>
      <c r="DN151" s="977"/>
      <c r="DO151" s="978"/>
      <c r="DP151" s="977"/>
      <c r="DQ151" s="978"/>
      <c r="DR151" s="977"/>
      <c r="DS151" s="978"/>
      <c r="DT151" s="977"/>
      <c r="DU151" s="978"/>
      <c r="DV151" s="977"/>
      <c r="DW151" s="978"/>
      <c r="DX151" s="370"/>
      <c r="DY151" s="339">
        <f t="shared" si="388"/>
        <v>0</v>
      </c>
      <c r="DZ151" s="339">
        <f t="shared" si="389"/>
        <v>0</v>
      </c>
      <c r="EA151" s="339">
        <f t="shared" si="390"/>
        <v>0</v>
      </c>
      <c r="EB151" s="339">
        <f t="shared" si="391"/>
        <v>0</v>
      </c>
      <c r="EC151" s="339">
        <f t="shared" si="392"/>
        <v>0</v>
      </c>
      <c r="ED151" s="327">
        <f t="shared" si="393"/>
        <v>0</v>
      </c>
    </row>
    <row r="152" spans="3:134" ht="15" customHeight="1">
      <c r="C152" s="77" t="s">
        <v>28</v>
      </c>
      <c r="D152" s="700"/>
      <c r="E152" s="72"/>
      <c r="F152" s="72"/>
      <c r="G152" s="72"/>
      <c r="H152" s="72"/>
      <c r="I152" s="72"/>
      <c r="J152" s="72"/>
      <c r="K152" s="72"/>
      <c r="L152" s="72"/>
      <c r="M152" s="72"/>
      <c r="N152" s="72"/>
      <c r="O152" s="616"/>
      <c r="P152" s="72"/>
      <c r="Q152" s="146"/>
      <c r="R152" s="70">
        <f t="shared" si="387"/>
        <v>1</v>
      </c>
      <c r="S152" s="847"/>
      <c r="T152" s="848"/>
      <c r="U152" s="847"/>
      <c r="V152" s="848"/>
      <c r="W152" s="847"/>
      <c r="X152" s="848"/>
      <c r="Y152" s="847"/>
      <c r="Z152" s="848"/>
      <c r="AA152" s="847"/>
      <c r="AB152" s="848"/>
      <c r="AC152" s="373"/>
      <c r="AD152" s="798">
        <f t="shared" si="394"/>
        <v>0</v>
      </c>
      <c r="AE152" s="799"/>
      <c r="AF152" s="798">
        <f t="shared" si="395"/>
        <v>0</v>
      </c>
      <c r="AG152" s="799"/>
      <c r="AH152" s="798">
        <f t="shared" si="396"/>
        <v>0</v>
      </c>
      <c r="AI152" s="799"/>
      <c r="AJ152" s="798">
        <f t="shared" si="397"/>
        <v>0</v>
      </c>
      <c r="AK152" s="799"/>
      <c r="AL152" s="798">
        <f t="shared" si="398"/>
        <v>0</v>
      </c>
      <c r="AM152" s="799"/>
      <c r="AN152" s="293">
        <f t="shared" si="399"/>
        <v>0</v>
      </c>
      <c r="AO152" s="812"/>
      <c r="AP152" s="813"/>
      <c r="AQ152" s="812"/>
      <c r="AR152" s="813"/>
      <c r="AS152" s="812"/>
      <c r="AT152" s="813"/>
      <c r="AU152" s="812"/>
      <c r="AV152" s="813"/>
      <c r="AW152" s="812"/>
      <c r="AX152" s="813"/>
      <c r="AY152" s="363"/>
      <c r="AZ152" s="820"/>
      <c r="BA152" s="821"/>
      <c r="BB152" s="820"/>
      <c r="BC152" s="821"/>
      <c r="BD152" s="820"/>
      <c r="BE152" s="821"/>
      <c r="BF152" s="820"/>
      <c r="BG152" s="821"/>
      <c r="BH152" s="820"/>
      <c r="BI152" s="821"/>
      <c r="BJ152" s="364"/>
      <c r="BK152" s="849"/>
      <c r="BL152" s="850"/>
      <c r="BM152" s="849"/>
      <c r="BN152" s="850"/>
      <c r="BO152" s="849"/>
      <c r="BP152" s="850"/>
      <c r="BQ152" s="849"/>
      <c r="BR152" s="850"/>
      <c r="BS152" s="849"/>
      <c r="BT152" s="850"/>
      <c r="BU152" s="365"/>
      <c r="BV152" s="973"/>
      <c r="BW152" s="974"/>
      <c r="BX152" s="973"/>
      <c r="BY152" s="974"/>
      <c r="BZ152" s="973"/>
      <c r="CA152" s="974"/>
      <c r="CB152" s="973"/>
      <c r="CC152" s="974"/>
      <c r="CD152" s="973"/>
      <c r="CE152" s="974"/>
      <c r="CF152" s="366"/>
      <c r="CG152" s="969"/>
      <c r="CH152" s="970"/>
      <c r="CI152" s="969"/>
      <c r="CJ152" s="970"/>
      <c r="CK152" s="969"/>
      <c r="CL152" s="970"/>
      <c r="CM152" s="969"/>
      <c r="CN152" s="970"/>
      <c r="CO152" s="969"/>
      <c r="CP152" s="970"/>
      <c r="CQ152" s="367"/>
      <c r="CR152" s="967"/>
      <c r="CS152" s="968"/>
      <c r="CT152" s="967"/>
      <c r="CU152" s="968"/>
      <c r="CV152" s="967"/>
      <c r="CW152" s="968"/>
      <c r="CX152" s="967"/>
      <c r="CY152" s="968"/>
      <c r="CZ152" s="967"/>
      <c r="DA152" s="968"/>
      <c r="DB152" s="368"/>
      <c r="DC152" s="971"/>
      <c r="DD152" s="972"/>
      <c r="DE152" s="971"/>
      <c r="DF152" s="972"/>
      <c r="DG152" s="971"/>
      <c r="DH152" s="972"/>
      <c r="DI152" s="971"/>
      <c r="DJ152" s="972"/>
      <c r="DK152" s="971"/>
      <c r="DL152" s="972"/>
      <c r="DM152" s="369"/>
      <c r="DN152" s="977"/>
      <c r="DO152" s="978"/>
      <c r="DP152" s="977"/>
      <c r="DQ152" s="978"/>
      <c r="DR152" s="977"/>
      <c r="DS152" s="978"/>
      <c r="DT152" s="977"/>
      <c r="DU152" s="978"/>
      <c r="DV152" s="977"/>
      <c r="DW152" s="978"/>
      <c r="DX152" s="370"/>
      <c r="DY152" s="339">
        <f t="shared" si="388"/>
        <v>0</v>
      </c>
      <c r="DZ152" s="339">
        <f t="shared" si="389"/>
        <v>0</v>
      </c>
      <c r="EA152" s="339">
        <f t="shared" si="390"/>
        <v>0</v>
      </c>
      <c r="EB152" s="339">
        <f t="shared" si="391"/>
        <v>0</v>
      </c>
      <c r="EC152" s="339">
        <f t="shared" si="392"/>
        <v>0</v>
      </c>
      <c r="ED152" s="327">
        <f t="shared" si="393"/>
        <v>0</v>
      </c>
    </row>
    <row r="153" spans="3:134" ht="15" customHeight="1">
      <c r="C153" s="77" t="s">
        <v>54</v>
      </c>
      <c r="D153" s="700"/>
      <c r="E153" s="72"/>
      <c r="F153" s="72"/>
      <c r="G153" s="72"/>
      <c r="H153" s="72"/>
      <c r="I153" s="72"/>
      <c r="J153" s="72"/>
      <c r="K153" s="72"/>
      <c r="L153" s="72"/>
      <c r="M153" s="72"/>
      <c r="N153" s="72"/>
      <c r="O153" s="616"/>
      <c r="P153" s="72"/>
      <c r="Q153" s="146"/>
      <c r="R153" s="70">
        <f t="shared" si="387"/>
        <v>1.1000000000000001</v>
      </c>
      <c r="S153" s="847"/>
      <c r="T153" s="848"/>
      <c r="U153" s="847"/>
      <c r="V153" s="848"/>
      <c r="W153" s="847"/>
      <c r="X153" s="848"/>
      <c r="Y153" s="847"/>
      <c r="Z153" s="848"/>
      <c r="AA153" s="847"/>
      <c r="AB153" s="848"/>
      <c r="AC153" s="373"/>
      <c r="AD153" s="798">
        <f t="shared" si="394"/>
        <v>0</v>
      </c>
      <c r="AE153" s="799"/>
      <c r="AF153" s="798">
        <f t="shared" si="395"/>
        <v>0</v>
      </c>
      <c r="AG153" s="799"/>
      <c r="AH153" s="798">
        <f t="shared" si="396"/>
        <v>0</v>
      </c>
      <c r="AI153" s="799"/>
      <c r="AJ153" s="798">
        <f t="shared" si="397"/>
        <v>0</v>
      </c>
      <c r="AK153" s="799"/>
      <c r="AL153" s="798">
        <f t="shared" si="398"/>
        <v>0</v>
      </c>
      <c r="AM153" s="799"/>
      <c r="AN153" s="293">
        <f t="shared" si="399"/>
        <v>0</v>
      </c>
      <c r="AO153" s="812"/>
      <c r="AP153" s="813"/>
      <c r="AQ153" s="812"/>
      <c r="AR153" s="813"/>
      <c r="AS153" s="812"/>
      <c r="AT153" s="813"/>
      <c r="AU153" s="812"/>
      <c r="AV153" s="813"/>
      <c r="AW153" s="812"/>
      <c r="AX153" s="813"/>
      <c r="AY153" s="363"/>
      <c r="AZ153" s="820"/>
      <c r="BA153" s="821"/>
      <c r="BB153" s="820"/>
      <c r="BC153" s="821"/>
      <c r="BD153" s="820"/>
      <c r="BE153" s="821"/>
      <c r="BF153" s="820"/>
      <c r="BG153" s="821"/>
      <c r="BH153" s="820"/>
      <c r="BI153" s="821"/>
      <c r="BJ153" s="364"/>
      <c r="BK153" s="849"/>
      <c r="BL153" s="850"/>
      <c r="BM153" s="849"/>
      <c r="BN153" s="850"/>
      <c r="BO153" s="849"/>
      <c r="BP153" s="850"/>
      <c r="BQ153" s="849"/>
      <c r="BR153" s="850"/>
      <c r="BS153" s="849"/>
      <c r="BT153" s="850"/>
      <c r="BU153" s="365"/>
      <c r="BV153" s="973"/>
      <c r="BW153" s="974"/>
      <c r="BX153" s="973"/>
      <c r="BY153" s="974"/>
      <c r="BZ153" s="973"/>
      <c r="CA153" s="974"/>
      <c r="CB153" s="973"/>
      <c r="CC153" s="974"/>
      <c r="CD153" s="973"/>
      <c r="CE153" s="974"/>
      <c r="CF153" s="366"/>
      <c r="CG153" s="969"/>
      <c r="CH153" s="970"/>
      <c r="CI153" s="969"/>
      <c r="CJ153" s="970"/>
      <c r="CK153" s="969"/>
      <c r="CL153" s="970"/>
      <c r="CM153" s="969"/>
      <c r="CN153" s="970"/>
      <c r="CO153" s="969"/>
      <c r="CP153" s="970"/>
      <c r="CQ153" s="367"/>
      <c r="CR153" s="967"/>
      <c r="CS153" s="968"/>
      <c r="CT153" s="967"/>
      <c r="CU153" s="968"/>
      <c r="CV153" s="967"/>
      <c r="CW153" s="968"/>
      <c r="CX153" s="967"/>
      <c r="CY153" s="968"/>
      <c r="CZ153" s="967"/>
      <c r="DA153" s="968"/>
      <c r="DB153" s="368"/>
      <c r="DC153" s="971"/>
      <c r="DD153" s="972"/>
      <c r="DE153" s="971"/>
      <c r="DF153" s="972"/>
      <c r="DG153" s="971"/>
      <c r="DH153" s="972"/>
      <c r="DI153" s="971"/>
      <c r="DJ153" s="972"/>
      <c r="DK153" s="971"/>
      <c r="DL153" s="972"/>
      <c r="DM153" s="369"/>
      <c r="DN153" s="977"/>
      <c r="DO153" s="978"/>
      <c r="DP153" s="977"/>
      <c r="DQ153" s="978"/>
      <c r="DR153" s="977"/>
      <c r="DS153" s="978"/>
      <c r="DT153" s="977"/>
      <c r="DU153" s="978"/>
      <c r="DV153" s="977"/>
      <c r="DW153" s="978"/>
      <c r="DX153" s="370"/>
      <c r="DY153" s="339">
        <f t="shared" si="388"/>
        <v>0</v>
      </c>
      <c r="DZ153" s="339">
        <f t="shared" si="389"/>
        <v>0</v>
      </c>
      <c r="EA153" s="339">
        <f t="shared" si="390"/>
        <v>0</v>
      </c>
      <c r="EB153" s="339">
        <f t="shared" si="391"/>
        <v>0</v>
      </c>
      <c r="EC153" s="339">
        <f t="shared" si="392"/>
        <v>0</v>
      </c>
      <c r="ED153" s="327">
        <f t="shared" si="393"/>
        <v>0</v>
      </c>
    </row>
    <row r="154" spans="3:134" ht="15" customHeight="1">
      <c r="C154" s="77" t="s">
        <v>353</v>
      </c>
      <c r="D154" s="700" t="s">
        <v>378</v>
      </c>
      <c r="E154" s="72"/>
      <c r="F154" s="72"/>
      <c r="G154" s="72"/>
      <c r="H154" s="72"/>
      <c r="I154" s="72"/>
      <c r="J154" s="72"/>
      <c r="K154" s="72"/>
      <c r="L154" s="72"/>
      <c r="M154" s="72"/>
      <c r="N154" s="72"/>
      <c r="O154" s="616"/>
      <c r="P154" s="72"/>
      <c r="Q154" s="146"/>
      <c r="R154" s="70">
        <f t="shared" si="387"/>
        <v>1.1000000000000001</v>
      </c>
      <c r="S154" s="847"/>
      <c r="T154" s="848"/>
      <c r="U154" s="847"/>
      <c r="V154" s="848"/>
      <c r="W154" s="847"/>
      <c r="X154" s="848"/>
      <c r="Y154" s="847"/>
      <c r="Z154" s="848"/>
      <c r="AA154" s="847"/>
      <c r="AB154" s="848"/>
      <c r="AC154" s="373"/>
      <c r="AD154" s="798">
        <f t="shared" si="394"/>
        <v>0</v>
      </c>
      <c r="AE154" s="799"/>
      <c r="AF154" s="798">
        <f t="shared" si="395"/>
        <v>0</v>
      </c>
      <c r="AG154" s="799"/>
      <c r="AH154" s="798">
        <f t="shared" si="396"/>
        <v>0</v>
      </c>
      <c r="AI154" s="799"/>
      <c r="AJ154" s="798">
        <f t="shared" si="397"/>
        <v>0</v>
      </c>
      <c r="AK154" s="799"/>
      <c r="AL154" s="798">
        <f t="shared" si="398"/>
        <v>0</v>
      </c>
      <c r="AM154" s="799"/>
      <c r="AN154" s="293">
        <f t="shared" si="399"/>
        <v>0</v>
      </c>
      <c r="AO154" s="812"/>
      <c r="AP154" s="813"/>
      <c r="AQ154" s="812"/>
      <c r="AR154" s="813"/>
      <c r="AS154" s="812"/>
      <c r="AT154" s="813"/>
      <c r="AU154" s="812"/>
      <c r="AV154" s="813"/>
      <c r="AW154" s="812"/>
      <c r="AX154" s="813"/>
      <c r="AY154" s="363"/>
      <c r="AZ154" s="820"/>
      <c r="BA154" s="821"/>
      <c r="BB154" s="820"/>
      <c r="BC154" s="821"/>
      <c r="BD154" s="820"/>
      <c r="BE154" s="821"/>
      <c r="BF154" s="820"/>
      <c r="BG154" s="821"/>
      <c r="BH154" s="820"/>
      <c r="BI154" s="821"/>
      <c r="BJ154" s="364"/>
      <c r="BK154" s="849"/>
      <c r="BL154" s="850"/>
      <c r="BM154" s="849"/>
      <c r="BN154" s="850"/>
      <c r="BO154" s="849"/>
      <c r="BP154" s="850"/>
      <c r="BQ154" s="849"/>
      <c r="BR154" s="850"/>
      <c r="BS154" s="849"/>
      <c r="BT154" s="850"/>
      <c r="BU154" s="365"/>
      <c r="BV154" s="973"/>
      <c r="BW154" s="974"/>
      <c r="BX154" s="973"/>
      <c r="BY154" s="974"/>
      <c r="BZ154" s="973"/>
      <c r="CA154" s="974"/>
      <c r="CB154" s="973"/>
      <c r="CC154" s="974"/>
      <c r="CD154" s="973"/>
      <c r="CE154" s="974"/>
      <c r="CF154" s="366"/>
      <c r="CG154" s="969"/>
      <c r="CH154" s="970"/>
      <c r="CI154" s="969"/>
      <c r="CJ154" s="970"/>
      <c r="CK154" s="969"/>
      <c r="CL154" s="970"/>
      <c r="CM154" s="969"/>
      <c r="CN154" s="970"/>
      <c r="CO154" s="969"/>
      <c r="CP154" s="970"/>
      <c r="CQ154" s="367"/>
      <c r="CR154" s="967"/>
      <c r="CS154" s="968"/>
      <c r="CT154" s="967"/>
      <c r="CU154" s="968"/>
      <c r="CV154" s="967"/>
      <c r="CW154" s="968"/>
      <c r="CX154" s="967"/>
      <c r="CY154" s="968"/>
      <c r="CZ154" s="967"/>
      <c r="DA154" s="968"/>
      <c r="DB154" s="368"/>
      <c r="DC154" s="971"/>
      <c r="DD154" s="972"/>
      <c r="DE154" s="971"/>
      <c r="DF154" s="972"/>
      <c r="DG154" s="971"/>
      <c r="DH154" s="972"/>
      <c r="DI154" s="971"/>
      <c r="DJ154" s="972"/>
      <c r="DK154" s="971"/>
      <c r="DL154" s="972"/>
      <c r="DM154" s="369"/>
      <c r="DN154" s="977"/>
      <c r="DO154" s="978"/>
      <c r="DP154" s="977"/>
      <c r="DQ154" s="978"/>
      <c r="DR154" s="977"/>
      <c r="DS154" s="978"/>
      <c r="DT154" s="977"/>
      <c r="DU154" s="978"/>
      <c r="DV154" s="977"/>
      <c r="DW154" s="978"/>
      <c r="DX154" s="370"/>
      <c r="DY154" s="339">
        <f t="shared" si="388"/>
        <v>0</v>
      </c>
      <c r="DZ154" s="339">
        <f t="shared" si="389"/>
        <v>0</v>
      </c>
      <c r="EA154" s="339">
        <f t="shared" si="390"/>
        <v>0</v>
      </c>
      <c r="EB154" s="339">
        <f t="shared" si="391"/>
        <v>0</v>
      </c>
      <c r="EC154" s="339">
        <f t="shared" si="392"/>
        <v>0</v>
      </c>
      <c r="ED154" s="327">
        <f t="shared" si="393"/>
        <v>0</v>
      </c>
    </row>
    <row r="155" spans="3:134" ht="15" customHeight="1">
      <c r="C155" s="77" t="s">
        <v>264</v>
      </c>
      <c r="D155" s="700"/>
      <c r="E155" s="72"/>
      <c r="F155" s="72"/>
      <c r="G155" s="72"/>
      <c r="H155" s="72"/>
      <c r="I155" s="72"/>
      <c r="J155" s="72"/>
      <c r="K155" s="72"/>
      <c r="L155" s="72"/>
      <c r="M155" s="72"/>
      <c r="N155" s="72"/>
      <c r="O155" s="616"/>
      <c r="P155" s="72"/>
      <c r="Q155" s="146"/>
      <c r="R155" s="70">
        <f t="shared" si="387"/>
        <v>1</v>
      </c>
      <c r="S155" s="847"/>
      <c r="T155" s="848"/>
      <c r="U155" s="847"/>
      <c r="V155" s="848"/>
      <c r="W155" s="847"/>
      <c r="X155" s="848"/>
      <c r="Y155" s="847"/>
      <c r="Z155" s="848"/>
      <c r="AA155" s="847"/>
      <c r="AB155" s="848"/>
      <c r="AC155" s="373"/>
      <c r="AD155" s="798">
        <f t="shared" si="394"/>
        <v>0</v>
      </c>
      <c r="AE155" s="799"/>
      <c r="AF155" s="798">
        <f t="shared" si="395"/>
        <v>0</v>
      </c>
      <c r="AG155" s="799"/>
      <c r="AH155" s="798">
        <f t="shared" si="396"/>
        <v>0</v>
      </c>
      <c r="AI155" s="799"/>
      <c r="AJ155" s="798">
        <f t="shared" si="397"/>
        <v>0</v>
      </c>
      <c r="AK155" s="799"/>
      <c r="AL155" s="798">
        <f t="shared" si="398"/>
        <v>0</v>
      </c>
      <c r="AM155" s="799"/>
      <c r="AN155" s="293">
        <f t="shared" si="399"/>
        <v>0</v>
      </c>
      <c r="AO155" s="812"/>
      <c r="AP155" s="813"/>
      <c r="AQ155" s="812"/>
      <c r="AR155" s="813"/>
      <c r="AS155" s="812"/>
      <c r="AT155" s="813"/>
      <c r="AU155" s="812"/>
      <c r="AV155" s="813"/>
      <c r="AW155" s="812"/>
      <c r="AX155" s="813"/>
      <c r="AY155" s="363"/>
      <c r="AZ155" s="820"/>
      <c r="BA155" s="821"/>
      <c r="BB155" s="820"/>
      <c r="BC155" s="821"/>
      <c r="BD155" s="820"/>
      <c r="BE155" s="821"/>
      <c r="BF155" s="820"/>
      <c r="BG155" s="821"/>
      <c r="BH155" s="820"/>
      <c r="BI155" s="821"/>
      <c r="BJ155" s="364"/>
      <c r="BK155" s="849"/>
      <c r="BL155" s="850"/>
      <c r="BM155" s="849"/>
      <c r="BN155" s="850"/>
      <c r="BO155" s="849"/>
      <c r="BP155" s="850"/>
      <c r="BQ155" s="849"/>
      <c r="BR155" s="850"/>
      <c r="BS155" s="849"/>
      <c r="BT155" s="850"/>
      <c r="BU155" s="365"/>
      <c r="BV155" s="973"/>
      <c r="BW155" s="974"/>
      <c r="BX155" s="973"/>
      <c r="BY155" s="974"/>
      <c r="BZ155" s="973"/>
      <c r="CA155" s="974"/>
      <c r="CB155" s="973"/>
      <c r="CC155" s="974"/>
      <c r="CD155" s="973"/>
      <c r="CE155" s="974"/>
      <c r="CF155" s="366"/>
      <c r="CG155" s="969"/>
      <c r="CH155" s="970"/>
      <c r="CI155" s="969"/>
      <c r="CJ155" s="970"/>
      <c r="CK155" s="969"/>
      <c r="CL155" s="970"/>
      <c r="CM155" s="969"/>
      <c r="CN155" s="970"/>
      <c r="CO155" s="969"/>
      <c r="CP155" s="970"/>
      <c r="CQ155" s="367"/>
      <c r="CR155" s="967"/>
      <c r="CS155" s="968"/>
      <c r="CT155" s="967"/>
      <c r="CU155" s="968"/>
      <c r="CV155" s="967"/>
      <c r="CW155" s="968"/>
      <c r="CX155" s="967"/>
      <c r="CY155" s="968"/>
      <c r="CZ155" s="967"/>
      <c r="DA155" s="968"/>
      <c r="DB155" s="368"/>
      <c r="DC155" s="971"/>
      <c r="DD155" s="972"/>
      <c r="DE155" s="971"/>
      <c r="DF155" s="972"/>
      <c r="DG155" s="971"/>
      <c r="DH155" s="972"/>
      <c r="DI155" s="971"/>
      <c r="DJ155" s="972"/>
      <c r="DK155" s="971"/>
      <c r="DL155" s="972"/>
      <c r="DM155" s="369"/>
      <c r="DN155" s="977"/>
      <c r="DO155" s="978"/>
      <c r="DP155" s="977"/>
      <c r="DQ155" s="978"/>
      <c r="DR155" s="977"/>
      <c r="DS155" s="978"/>
      <c r="DT155" s="977"/>
      <c r="DU155" s="978"/>
      <c r="DV155" s="977"/>
      <c r="DW155" s="978"/>
      <c r="DX155" s="370"/>
      <c r="DY155" s="339">
        <f t="shared" si="388"/>
        <v>0</v>
      </c>
      <c r="DZ155" s="339">
        <f t="shared" si="389"/>
        <v>0</v>
      </c>
      <c r="EA155" s="339">
        <f t="shared" si="390"/>
        <v>0</v>
      </c>
      <c r="EB155" s="339">
        <f t="shared" si="391"/>
        <v>0</v>
      </c>
      <c r="EC155" s="339">
        <f t="shared" si="392"/>
        <v>0</v>
      </c>
      <c r="ED155" s="327">
        <f t="shared" si="393"/>
        <v>0</v>
      </c>
    </row>
    <row r="156" spans="3:134" ht="15" customHeight="1">
      <c r="C156" s="77" t="s">
        <v>28</v>
      </c>
      <c r="D156" s="700"/>
      <c r="E156" s="72"/>
      <c r="F156" s="72"/>
      <c r="G156" s="72"/>
      <c r="H156" s="72"/>
      <c r="I156" s="72"/>
      <c r="J156" s="72"/>
      <c r="K156" s="72"/>
      <c r="L156" s="72"/>
      <c r="M156" s="72"/>
      <c r="N156" s="72"/>
      <c r="O156" s="616"/>
      <c r="P156" s="72"/>
      <c r="Q156" s="146"/>
      <c r="R156" s="70">
        <f t="shared" si="387"/>
        <v>1</v>
      </c>
      <c r="S156" s="847"/>
      <c r="T156" s="848"/>
      <c r="U156" s="847"/>
      <c r="V156" s="848"/>
      <c r="W156" s="847"/>
      <c r="X156" s="848"/>
      <c r="Y156" s="847"/>
      <c r="Z156" s="848"/>
      <c r="AA156" s="847"/>
      <c r="AB156" s="848"/>
      <c r="AC156" s="373"/>
      <c r="AD156" s="798">
        <f t="shared" si="394"/>
        <v>0</v>
      </c>
      <c r="AE156" s="799"/>
      <c r="AF156" s="798">
        <f t="shared" si="395"/>
        <v>0</v>
      </c>
      <c r="AG156" s="799"/>
      <c r="AH156" s="798">
        <f t="shared" si="396"/>
        <v>0</v>
      </c>
      <c r="AI156" s="799"/>
      <c r="AJ156" s="798">
        <f t="shared" si="397"/>
        <v>0</v>
      </c>
      <c r="AK156" s="799"/>
      <c r="AL156" s="798">
        <f t="shared" si="398"/>
        <v>0</v>
      </c>
      <c r="AM156" s="799"/>
      <c r="AN156" s="293">
        <f t="shared" si="399"/>
        <v>0</v>
      </c>
      <c r="AO156" s="812"/>
      <c r="AP156" s="813"/>
      <c r="AQ156" s="812"/>
      <c r="AR156" s="813"/>
      <c r="AS156" s="812"/>
      <c r="AT156" s="813"/>
      <c r="AU156" s="812"/>
      <c r="AV156" s="813"/>
      <c r="AW156" s="812"/>
      <c r="AX156" s="813"/>
      <c r="AY156" s="363"/>
      <c r="AZ156" s="820"/>
      <c r="BA156" s="821"/>
      <c r="BB156" s="820"/>
      <c r="BC156" s="821"/>
      <c r="BD156" s="820"/>
      <c r="BE156" s="821"/>
      <c r="BF156" s="820"/>
      <c r="BG156" s="821"/>
      <c r="BH156" s="820"/>
      <c r="BI156" s="821"/>
      <c r="BJ156" s="364"/>
      <c r="BK156" s="849"/>
      <c r="BL156" s="850"/>
      <c r="BM156" s="849"/>
      <c r="BN156" s="850"/>
      <c r="BO156" s="849"/>
      <c r="BP156" s="850"/>
      <c r="BQ156" s="849"/>
      <c r="BR156" s="850"/>
      <c r="BS156" s="849"/>
      <c r="BT156" s="850"/>
      <c r="BU156" s="365"/>
      <c r="BV156" s="973"/>
      <c r="BW156" s="974"/>
      <c r="BX156" s="973"/>
      <c r="BY156" s="974"/>
      <c r="BZ156" s="973"/>
      <c r="CA156" s="974"/>
      <c r="CB156" s="973"/>
      <c r="CC156" s="974"/>
      <c r="CD156" s="973"/>
      <c r="CE156" s="974"/>
      <c r="CF156" s="366"/>
      <c r="CG156" s="969"/>
      <c r="CH156" s="970"/>
      <c r="CI156" s="969"/>
      <c r="CJ156" s="970"/>
      <c r="CK156" s="969"/>
      <c r="CL156" s="970"/>
      <c r="CM156" s="969"/>
      <c r="CN156" s="970"/>
      <c r="CO156" s="969"/>
      <c r="CP156" s="970"/>
      <c r="CQ156" s="367"/>
      <c r="CR156" s="967"/>
      <c r="CS156" s="968"/>
      <c r="CT156" s="967"/>
      <c r="CU156" s="968"/>
      <c r="CV156" s="967"/>
      <c r="CW156" s="968"/>
      <c r="CX156" s="967"/>
      <c r="CY156" s="968"/>
      <c r="CZ156" s="967"/>
      <c r="DA156" s="968"/>
      <c r="DB156" s="368"/>
      <c r="DC156" s="971"/>
      <c r="DD156" s="972"/>
      <c r="DE156" s="971"/>
      <c r="DF156" s="972"/>
      <c r="DG156" s="971"/>
      <c r="DH156" s="972"/>
      <c r="DI156" s="971"/>
      <c r="DJ156" s="972"/>
      <c r="DK156" s="971"/>
      <c r="DL156" s="972"/>
      <c r="DM156" s="369"/>
      <c r="DN156" s="977"/>
      <c r="DO156" s="978"/>
      <c r="DP156" s="977"/>
      <c r="DQ156" s="978"/>
      <c r="DR156" s="977"/>
      <c r="DS156" s="978"/>
      <c r="DT156" s="977"/>
      <c r="DU156" s="978"/>
      <c r="DV156" s="977"/>
      <c r="DW156" s="978"/>
      <c r="DX156" s="370"/>
      <c r="DY156" s="339">
        <f t="shared" si="388"/>
        <v>0</v>
      </c>
      <c r="DZ156" s="339">
        <f t="shared" si="389"/>
        <v>0</v>
      </c>
      <c r="EA156" s="339">
        <f t="shared" si="390"/>
        <v>0</v>
      </c>
      <c r="EB156" s="339">
        <f t="shared" si="391"/>
        <v>0</v>
      </c>
      <c r="EC156" s="339">
        <f t="shared" si="392"/>
        <v>0</v>
      </c>
      <c r="ED156" s="327">
        <f t="shared" si="393"/>
        <v>0</v>
      </c>
    </row>
    <row r="157" spans="3:134" ht="15" customHeight="1">
      <c r="C157" s="77" t="s">
        <v>54</v>
      </c>
      <c r="D157" s="700"/>
      <c r="E157" s="72"/>
      <c r="F157" s="72"/>
      <c r="G157" s="72"/>
      <c r="H157" s="72"/>
      <c r="I157" s="72"/>
      <c r="J157" s="72"/>
      <c r="K157" s="72"/>
      <c r="L157" s="72"/>
      <c r="M157" s="72"/>
      <c r="N157" s="72"/>
      <c r="O157" s="616"/>
      <c r="P157" s="72"/>
      <c r="Q157" s="146"/>
      <c r="R157" s="70">
        <f t="shared" si="387"/>
        <v>1.1000000000000001</v>
      </c>
      <c r="S157" s="847"/>
      <c r="T157" s="848"/>
      <c r="U157" s="847"/>
      <c r="V157" s="848"/>
      <c r="W157" s="847"/>
      <c r="X157" s="848"/>
      <c r="Y157" s="847"/>
      <c r="Z157" s="848"/>
      <c r="AA157" s="847"/>
      <c r="AB157" s="848"/>
      <c r="AC157" s="373"/>
      <c r="AD157" s="798">
        <f t="shared" si="394"/>
        <v>0</v>
      </c>
      <c r="AE157" s="799"/>
      <c r="AF157" s="798">
        <f t="shared" si="395"/>
        <v>0</v>
      </c>
      <c r="AG157" s="799"/>
      <c r="AH157" s="798">
        <f t="shared" si="396"/>
        <v>0</v>
      </c>
      <c r="AI157" s="799"/>
      <c r="AJ157" s="798">
        <f t="shared" si="397"/>
        <v>0</v>
      </c>
      <c r="AK157" s="799"/>
      <c r="AL157" s="798">
        <f t="shared" si="398"/>
        <v>0</v>
      </c>
      <c r="AM157" s="799"/>
      <c r="AN157" s="293">
        <f t="shared" si="399"/>
        <v>0</v>
      </c>
      <c r="AO157" s="812"/>
      <c r="AP157" s="813"/>
      <c r="AQ157" s="812"/>
      <c r="AR157" s="813"/>
      <c r="AS157" s="812"/>
      <c r="AT157" s="813"/>
      <c r="AU157" s="812"/>
      <c r="AV157" s="813"/>
      <c r="AW157" s="812"/>
      <c r="AX157" s="813"/>
      <c r="AY157" s="363"/>
      <c r="AZ157" s="820"/>
      <c r="BA157" s="821"/>
      <c r="BB157" s="820"/>
      <c r="BC157" s="821"/>
      <c r="BD157" s="820"/>
      <c r="BE157" s="821"/>
      <c r="BF157" s="820"/>
      <c r="BG157" s="821"/>
      <c r="BH157" s="820"/>
      <c r="BI157" s="821"/>
      <c r="BJ157" s="364"/>
      <c r="BK157" s="849"/>
      <c r="BL157" s="850"/>
      <c r="BM157" s="849"/>
      <c r="BN157" s="850"/>
      <c r="BO157" s="849"/>
      <c r="BP157" s="850"/>
      <c r="BQ157" s="849"/>
      <c r="BR157" s="850"/>
      <c r="BS157" s="849"/>
      <c r="BT157" s="850"/>
      <c r="BU157" s="365"/>
      <c r="BV157" s="973"/>
      <c r="BW157" s="974"/>
      <c r="BX157" s="973"/>
      <c r="BY157" s="974"/>
      <c r="BZ157" s="973"/>
      <c r="CA157" s="974"/>
      <c r="CB157" s="973"/>
      <c r="CC157" s="974"/>
      <c r="CD157" s="973"/>
      <c r="CE157" s="974"/>
      <c r="CF157" s="366"/>
      <c r="CG157" s="969"/>
      <c r="CH157" s="970"/>
      <c r="CI157" s="969"/>
      <c r="CJ157" s="970"/>
      <c r="CK157" s="969"/>
      <c r="CL157" s="970"/>
      <c r="CM157" s="969"/>
      <c r="CN157" s="970"/>
      <c r="CO157" s="969"/>
      <c r="CP157" s="970"/>
      <c r="CQ157" s="367"/>
      <c r="CR157" s="967"/>
      <c r="CS157" s="968"/>
      <c r="CT157" s="967"/>
      <c r="CU157" s="968"/>
      <c r="CV157" s="967"/>
      <c r="CW157" s="968"/>
      <c r="CX157" s="967"/>
      <c r="CY157" s="968"/>
      <c r="CZ157" s="967"/>
      <c r="DA157" s="968"/>
      <c r="DB157" s="368"/>
      <c r="DC157" s="971"/>
      <c r="DD157" s="972"/>
      <c r="DE157" s="971"/>
      <c r="DF157" s="972"/>
      <c r="DG157" s="971"/>
      <c r="DH157" s="972"/>
      <c r="DI157" s="971"/>
      <c r="DJ157" s="972"/>
      <c r="DK157" s="971"/>
      <c r="DL157" s="972"/>
      <c r="DM157" s="369"/>
      <c r="DN157" s="977"/>
      <c r="DO157" s="978"/>
      <c r="DP157" s="977"/>
      <c r="DQ157" s="978"/>
      <c r="DR157" s="977"/>
      <c r="DS157" s="978"/>
      <c r="DT157" s="977"/>
      <c r="DU157" s="978"/>
      <c r="DV157" s="977"/>
      <c r="DW157" s="978"/>
      <c r="DX157" s="370"/>
      <c r="DY157" s="339">
        <f t="shared" si="388"/>
        <v>0</v>
      </c>
      <c r="DZ157" s="339">
        <f t="shared" si="389"/>
        <v>0</v>
      </c>
      <c r="EA157" s="339">
        <f t="shared" si="390"/>
        <v>0</v>
      </c>
      <c r="EB157" s="339">
        <f t="shared" si="391"/>
        <v>0</v>
      </c>
      <c r="EC157" s="339">
        <f t="shared" si="392"/>
        <v>0</v>
      </c>
      <c r="ED157" s="327">
        <f t="shared" si="393"/>
        <v>0</v>
      </c>
    </row>
    <row r="158" spans="3:134" ht="15" customHeight="1">
      <c r="C158" s="77" t="s">
        <v>353</v>
      </c>
      <c r="D158" s="700" t="s">
        <v>378</v>
      </c>
      <c r="E158" s="72"/>
      <c r="F158" s="72"/>
      <c r="G158" s="72"/>
      <c r="H158" s="72"/>
      <c r="I158" s="72"/>
      <c r="J158" s="72"/>
      <c r="K158" s="72"/>
      <c r="L158" s="72"/>
      <c r="M158" s="72"/>
      <c r="N158" s="72"/>
      <c r="O158" s="616"/>
      <c r="P158" s="72"/>
      <c r="Q158" s="146"/>
      <c r="R158" s="70">
        <f t="shared" si="387"/>
        <v>1.1000000000000001</v>
      </c>
      <c r="S158" s="847"/>
      <c r="T158" s="848"/>
      <c r="U158" s="847"/>
      <c r="V158" s="848"/>
      <c r="W158" s="847"/>
      <c r="X158" s="848"/>
      <c r="Y158" s="847"/>
      <c r="Z158" s="848"/>
      <c r="AA158" s="847"/>
      <c r="AB158" s="848"/>
      <c r="AC158" s="373"/>
      <c r="AD158" s="798">
        <f t="shared" si="394"/>
        <v>0</v>
      </c>
      <c r="AE158" s="799"/>
      <c r="AF158" s="798">
        <f t="shared" si="395"/>
        <v>0</v>
      </c>
      <c r="AG158" s="799"/>
      <c r="AH158" s="798">
        <f t="shared" si="396"/>
        <v>0</v>
      </c>
      <c r="AI158" s="799"/>
      <c r="AJ158" s="798">
        <f t="shared" si="397"/>
        <v>0</v>
      </c>
      <c r="AK158" s="799"/>
      <c r="AL158" s="798">
        <f t="shared" si="398"/>
        <v>0</v>
      </c>
      <c r="AM158" s="799"/>
      <c r="AN158" s="293">
        <f t="shared" si="399"/>
        <v>0</v>
      </c>
      <c r="AO158" s="812"/>
      <c r="AP158" s="813"/>
      <c r="AQ158" s="812"/>
      <c r="AR158" s="813"/>
      <c r="AS158" s="812"/>
      <c r="AT158" s="813"/>
      <c r="AU158" s="812"/>
      <c r="AV158" s="813"/>
      <c r="AW158" s="812"/>
      <c r="AX158" s="813"/>
      <c r="AY158" s="363"/>
      <c r="AZ158" s="820"/>
      <c r="BA158" s="821"/>
      <c r="BB158" s="820"/>
      <c r="BC158" s="821"/>
      <c r="BD158" s="820"/>
      <c r="BE158" s="821"/>
      <c r="BF158" s="820"/>
      <c r="BG158" s="821"/>
      <c r="BH158" s="820"/>
      <c r="BI158" s="821"/>
      <c r="BJ158" s="364"/>
      <c r="BK158" s="849"/>
      <c r="BL158" s="850"/>
      <c r="BM158" s="849"/>
      <c r="BN158" s="850"/>
      <c r="BO158" s="849"/>
      <c r="BP158" s="850"/>
      <c r="BQ158" s="849"/>
      <c r="BR158" s="850"/>
      <c r="BS158" s="849"/>
      <c r="BT158" s="850"/>
      <c r="BU158" s="365"/>
      <c r="BV158" s="973"/>
      <c r="BW158" s="974"/>
      <c r="BX158" s="973"/>
      <c r="BY158" s="974"/>
      <c r="BZ158" s="973"/>
      <c r="CA158" s="974"/>
      <c r="CB158" s="973"/>
      <c r="CC158" s="974"/>
      <c r="CD158" s="973"/>
      <c r="CE158" s="974"/>
      <c r="CF158" s="366"/>
      <c r="CG158" s="969"/>
      <c r="CH158" s="970"/>
      <c r="CI158" s="969"/>
      <c r="CJ158" s="970"/>
      <c r="CK158" s="969"/>
      <c r="CL158" s="970"/>
      <c r="CM158" s="969"/>
      <c r="CN158" s="970"/>
      <c r="CO158" s="969"/>
      <c r="CP158" s="970"/>
      <c r="CQ158" s="367"/>
      <c r="CR158" s="967"/>
      <c r="CS158" s="968"/>
      <c r="CT158" s="967"/>
      <c r="CU158" s="968"/>
      <c r="CV158" s="967"/>
      <c r="CW158" s="968"/>
      <c r="CX158" s="967"/>
      <c r="CY158" s="968"/>
      <c r="CZ158" s="967"/>
      <c r="DA158" s="968"/>
      <c r="DB158" s="368"/>
      <c r="DC158" s="971"/>
      <c r="DD158" s="972"/>
      <c r="DE158" s="971"/>
      <c r="DF158" s="972"/>
      <c r="DG158" s="971"/>
      <c r="DH158" s="972"/>
      <c r="DI158" s="971"/>
      <c r="DJ158" s="972"/>
      <c r="DK158" s="971"/>
      <c r="DL158" s="972"/>
      <c r="DM158" s="369"/>
      <c r="DN158" s="977"/>
      <c r="DO158" s="978"/>
      <c r="DP158" s="977"/>
      <c r="DQ158" s="978"/>
      <c r="DR158" s="977"/>
      <c r="DS158" s="978"/>
      <c r="DT158" s="977"/>
      <c r="DU158" s="978"/>
      <c r="DV158" s="977"/>
      <c r="DW158" s="978"/>
      <c r="DX158" s="370"/>
      <c r="DY158" s="339">
        <f t="shared" si="388"/>
        <v>0</v>
      </c>
      <c r="DZ158" s="339">
        <f t="shared" si="389"/>
        <v>0</v>
      </c>
      <c r="EA158" s="339">
        <f t="shared" si="390"/>
        <v>0</v>
      </c>
      <c r="EB158" s="339">
        <f t="shared" si="391"/>
        <v>0</v>
      </c>
      <c r="EC158" s="339">
        <f t="shared" si="392"/>
        <v>0</v>
      </c>
      <c r="ED158" s="327">
        <f t="shared" si="393"/>
        <v>0</v>
      </c>
    </row>
    <row r="159" spans="3:134" ht="15" customHeight="1">
      <c r="C159" s="77" t="s">
        <v>264</v>
      </c>
      <c r="D159" s="700"/>
      <c r="E159" s="72"/>
      <c r="F159" s="72"/>
      <c r="G159" s="72"/>
      <c r="H159" s="72"/>
      <c r="I159" s="72"/>
      <c r="J159" s="72"/>
      <c r="K159" s="72"/>
      <c r="L159" s="72"/>
      <c r="M159" s="72"/>
      <c r="N159" s="72"/>
      <c r="O159" s="616"/>
      <c r="P159" s="72"/>
      <c r="Q159" s="146"/>
      <c r="R159" s="70">
        <f t="shared" si="387"/>
        <v>1</v>
      </c>
      <c r="S159" s="847"/>
      <c r="T159" s="848"/>
      <c r="U159" s="847"/>
      <c r="V159" s="848"/>
      <c r="W159" s="847"/>
      <c r="X159" s="848"/>
      <c r="Y159" s="847"/>
      <c r="Z159" s="848"/>
      <c r="AA159" s="847"/>
      <c r="AB159" s="848"/>
      <c r="AC159" s="373"/>
      <c r="AD159" s="798">
        <f t="shared" si="394"/>
        <v>0</v>
      </c>
      <c r="AE159" s="799"/>
      <c r="AF159" s="798">
        <f t="shared" si="395"/>
        <v>0</v>
      </c>
      <c r="AG159" s="799"/>
      <c r="AH159" s="798">
        <f t="shared" si="396"/>
        <v>0</v>
      </c>
      <c r="AI159" s="799"/>
      <c r="AJ159" s="798">
        <f t="shared" si="397"/>
        <v>0</v>
      </c>
      <c r="AK159" s="799"/>
      <c r="AL159" s="798">
        <f t="shared" si="398"/>
        <v>0</v>
      </c>
      <c r="AM159" s="799"/>
      <c r="AN159" s="293">
        <f t="shared" si="399"/>
        <v>0</v>
      </c>
      <c r="AO159" s="812"/>
      <c r="AP159" s="813"/>
      <c r="AQ159" s="812"/>
      <c r="AR159" s="813"/>
      <c r="AS159" s="812"/>
      <c r="AT159" s="813"/>
      <c r="AU159" s="812"/>
      <c r="AV159" s="813"/>
      <c r="AW159" s="812"/>
      <c r="AX159" s="813"/>
      <c r="AY159" s="363"/>
      <c r="AZ159" s="820"/>
      <c r="BA159" s="821"/>
      <c r="BB159" s="820"/>
      <c r="BC159" s="821"/>
      <c r="BD159" s="820"/>
      <c r="BE159" s="821"/>
      <c r="BF159" s="820"/>
      <c r="BG159" s="821"/>
      <c r="BH159" s="820"/>
      <c r="BI159" s="821"/>
      <c r="BJ159" s="364"/>
      <c r="BK159" s="849"/>
      <c r="BL159" s="850"/>
      <c r="BM159" s="849"/>
      <c r="BN159" s="850"/>
      <c r="BO159" s="849"/>
      <c r="BP159" s="850"/>
      <c r="BQ159" s="849"/>
      <c r="BR159" s="850"/>
      <c r="BS159" s="849"/>
      <c r="BT159" s="850"/>
      <c r="BU159" s="365"/>
      <c r="BV159" s="973"/>
      <c r="BW159" s="974"/>
      <c r="BX159" s="973"/>
      <c r="BY159" s="974"/>
      <c r="BZ159" s="973"/>
      <c r="CA159" s="974"/>
      <c r="CB159" s="973"/>
      <c r="CC159" s="974"/>
      <c r="CD159" s="973"/>
      <c r="CE159" s="974"/>
      <c r="CF159" s="366"/>
      <c r="CG159" s="969"/>
      <c r="CH159" s="970"/>
      <c r="CI159" s="969"/>
      <c r="CJ159" s="970"/>
      <c r="CK159" s="969"/>
      <c r="CL159" s="970"/>
      <c r="CM159" s="969"/>
      <c r="CN159" s="970"/>
      <c r="CO159" s="969"/>
      <c r="CP159" s="970"/>
      <c r="CQ159" s="367"/>
      <c r="CR159" s="967"/>
      <c r="CS159" s="968"/>
      <c r="CT159" s="967"/>
      <c r="CU159" s="968"/>
      <c r="CV159" s="967"/>
      <c r="CW159" s="968"/>
      <c r="CX159" s="967"/>
      <c r="CY159" s="968"/>
      <c r="CZ159" s="967"/>
      <c r="DA159" s="968"/>
      <c r="DB159" s="368"/>
      <c r="DC159" s="971"/>
      <c r="DD159" s="972"/>
      <c r="DE159" s="971"/>
      <c r="DF159" s="972"/>
      <c r="DG159" s="971"/>
      <c r="DH159" s="972"/>
      <c r="DI159" s="971"/>
      <c r="DJ159" s="972"/>
      <c r="DK159" s="971"/>
      <c r="DL159" s="972"/>
      <c r="DM159" s="369"/>
      <c r="DN159" s="977"/>
      <c r="DO159" s="978"/>
      <c r="DP159" s="977"/>
      <c r="DQ159" s="978"/>
      <c r="DR159" s="977"/>
      <c r="DS159" s="978"/>
      <c r="DT159" s="977"/>
      <c r="DU159" s="978"/>
      <c r="DV159" s="977"/>
      <c r="DW159" s="978"/>
      <c r="DX159" s="370"/>
      <c r="DY159" s="339">
        <f t="shared" si="388"/>
        <v>0</v>
      </c>
      <c r="DZ159" s="339">
        <f t="shared" si="389"/>
        <v>0</v>
      </c>
      <c r="EA159" s="339">
        <f t="shared" si="390"/>
        <v>0</v>
      </c>
      <c r="EB159" s="339">
        <f t="shared" si="391"/>
        <v>0</v>
      </c>
      <c r="EC159" s="339">
        <f t="shared" si="392"/>
        <v>0</v>
      </c>
      <c r="ED159" s="327">
        <f t="shared" si="393"/>
        <v>0</v>
      </c>
    </row>
    <row r="160" spans="3:134" ht="15" customHeight="1">
      <c r="C160" s="77" t="s">
        <v>28</v>
      </c>
      <c r="D160" s="700"/>
      <c r="E160" s="72"/>
      <c r="F160" s="72"/>
      <c r="G160" s="72"/>
      <c r="H160" s="72"/>
      <c r="I160" s="72"/>
      <c r="J160" s="72"/>
      <c r="K160" s="72"/>
      <c r="L160" s="72"/>
      <c r="M160" s="72"/>
      <c r="N160" s="72"/>
      <c r="O160" s="616"/>
      <c r="P160" s="72"/>
      <c r="Q160" s="146"/>
      <c r="R160" s="70">
        <f t="shared" si="387"/>
        <v>1</v>
      </c>
      <c r="S160" s="847"/>
      <c r="T160" s="848"/>
      <c r="U160" s="847"/>
      <c r="V160" s="848"/>
      <c r="W160" s="847"/>
      <c r="X160" s="848"/>
      <c r="Y160" s="847"/>
      <c r="Z160" s="848"/>
      <c r="AA160" s="847"/>
      <c r="AB160" s="848"/>
      <c r="AC160" s="373"/>
      <c r="AD160" s="798">
        <f t="shared" si="394"/>
        <v>0</v>
      </c>
      <c r="AE160" s="799"/>
      <c r="AF160" s="798">
        <f t="shared" si="395"/>
        <v>0</v>
      </c>
      <c r="AG160" s="799"/>
      <c r="AH160" s="798">
        <f t="shared" si="396"/>
        <v>0</v>
      </c>
      <c r="AI160" s="799"/>
      <c r="AJ160" s="798">
        <f t="shared" si="397"/>
        <v>0</v>
      </c>
      <c r="AK160" s="799"/>
      <c r="AL160" s="798">
        <f t="shared" si="398"/>
        <v>0</v>
      </c>
      <c r="AM160" s="799"/>
      <c r="AN160" s="293">
        <f t="shared" si="399"/>
        <v>0</v>
      </c>
      <c r="AO160" s="812"/>
      <c r="AP160" s="813"/>
      <c r="AQ160" s="812"/>
      <c r="AR160" s="813"/>
      <c r="AS160" s="812"/>
      <c r="AT160" s="813"/>
      <c r="AU160" s="812"/>
      <c r="AV160" s="813"/>
      <c r="AW160" s="812"/>
      <c r="AX160" s="813"/>
      <c r="AY160" s="363"/>
      <c r="AZ160" s="820"/>
      <c r="BA160" s="821"/>
      <c r="BB160" s="820"/>
      <c r="BC160" s="821"/>
      <c r="BD160" s="820"/>
      <c r="BE160" s="821"/>
      <c r="BF160" s="820"/>
      <c r="BG160" s="821"/>
      <c r="BH160" s="820"/>
      <c r="BI160" s="821"/>
      <c r="BJ160" s="364"/>
      <c r="BK160" s="849"/>
      <c r="BL160" s="850"/>
      <c r="BM160" s="849"/>
      <c r="BN160" s="850"/>
      <c r="BO160" s="849"/>
      <c r="BP160" s="850"/>
      <c r="BQ160" s="849"/>
      <c r="BR160" s="850"/>
      <c r="BS160" s="849"/>
      <c r="BT160" s="850"/>
      <c r="BU160" s="365"/>
      <c r="BV160" s="973"/>
      <c r="BW160" s="974"/>
      <c r="BX160" s="973"/>
      <c r="BY160" s="974"/>
      <c r="BZ160" s="973"/>
      <c r="CA160" s="974"/>
      <c r="CB160" s="973"/>
      <c r="CC160" s="974"/>
      <c r="CD160" s="973"/>
      <c r="CE160" s="974"/>
      <c r="CF160" s="366"/>
      <c r="CG160" s="969"/>
      <c r="CH160" s="970"/>
      <c r="CI160" s="969"/>
      <c r="CJ160" s="970"/>
      <c r="CK160" s="969"/>
      <c r="CL160" s="970"/>
      <c r="CM160" s="969"/>
      <c r="CN160" s="970"/>
      <c r="CO160" s="969"/>
      <c r="CP160" s="970"/>
      <c r="CQ160" s="367"/>
      <c r="CR160" s="967"/>
      <c r="CS160" s="968"/>
      <c r="CT160" s="967"/>
      <c r="CU160" s="968"/>
      <c r="CV160" s="967"/>
      <c r="CW160" s="968"/>
      <c r="CX160" s="967"/>
      <c r="CY160" s="968"/>
      <c r="CZ160" s="967"/>
      <c r="DA160" s="968"/>
      <c r="DB160" s="368"/>
      <c r="DC160" s="971"/>
      <c r="DD160" s="972"/>
      <c r="DE160" s="971"/>
      <c r="DF160" s="972"/>
      <c r="DG160" s="971"/>
      <c r="DH160" s="972"/>
      <c r="DI160" s="971"/>
      <c r="DJ160" s="972"/>
      <c r="DK160" s="971"/>
      <c r="DL160" s="972"/>
      <c r="DM160" s="369"/>
      <c r="DN160" s="977"/>
      <c r="DO160" s="978"/>
      <c r="DP160" s="977"/>
      <c r="DQ160" s="978"/>
      <c r="DR160" s="977"/>
      <c r="DS160" s="978"/>
      <c r="DT160" s="977"/>
      <c r="DU160" s="978"/>
      <c r="DV160" s="977"/>
      <c r="DW160" s="978"/>
      <c r="DX160" s="370"/>
      <c r="DY160" s="339">
        <f t="shared" si="388"/>
        <v>0</v>
      </c>
      <c r="DZ160" s="339">
        <f t="shared" si="389"/>
        <v>0</v>
      </c>
      <c r="EA160" s="339">
        <f t="shared" si="390"/>
        <v>0</v>
      </c>
      <c r="EB160" s="339">
        <f t="shared" si="391"/>
        <v>0</v>
      </c>
      <c r="EC160" s="339">
        <f t="shared" si="392"/>
        <v>0</v>
      </c>
      <c r="ED160" s="327">
        <f t="shared" si="393"/>
        <v>0</v>
      </c>
    </row>
    <row r="161" spans="1:134" ht="15" customHeight="1">
      <c r="C161" s="77" t="s">
        <v>54</v>
      </c>
      <c r="D161" s="700"/>
      <c r="E161" s="72"/>
      <c r="F161" s="72"/>
      <c r="G161" s="72"/>
      <c r="H161" s="72"/>
      <c r="I161" s="72"/>
      <c r="J161" s="72"/>
      <c r="K161" s="72"/>
      <c r="L161" s="72"/>
      <c r="M161" s="72"/>
      <c r="N161" s="72"/>
      <c r="O161" s="616"/>
      <c r="P161" s="72"/>
      <c r="Q161" s="146"/>
      <c r="R161" s="70">
        <f t="shared" si="387"/>
        <v>1.1000000000000001</v>
      </c>
      <c r="S161" s="847"/>
      <c r="T161" s="848"/>
      <c r="U161" s="847"/>
      <c r="V161" s="848"/>
      <c r="W161" s="847"/>
      <c r="X161" s="848"/>
      <c r="Y161" s="847"/>
      <c r="Z161" s="848"/>
      <c r="AA161" s="847"/>
      <c r="AB161" s="848"/>
      <c r="AC161" s="373"/>
      <c r="AD161" s="798">
        <f t="shared" si="394"/>
        <v>0</v>
      </c>
      <c r="AE161" s="799"/>
      <c r="AF161" s="798">
        <f t="shared" si="395"/>
        <v>0</v>
      </c>
      <c r="AG161" s="799"/>
      <c r="AH161" s="798">
        <f t="shared" si="396"/>
        <v>0</v>
      </c>
      <c r="AI161" s="799"/>
      <c r="AJ161" s="798">
        <f t="shared" si="397"/>
        <v>0</v>
      </c>
      <c r="AK161" s="799"/>
      <c r="AL161" s="798">
        <f t="shared" si="398"/>
        <v>0</v>
      </c>
      <c r="AM161" s="799"/>
      <c r="AN161" s="293">
        <f t="shared" si="399"/>
        <v>0</v>
      </c>
      <c r="AO161" s="812"/>
      <c r="AP161" s="813"/>
      <c r="AQ161" s="812"/>
      <c r="AR161" s="813"/>
      <c r="AS161" s="812"/>
      <c r="AT161" s="813"/>
      <c r="AU161" s="812"/>
      <c r="AV161" s="813"/>
      <c r="AW161" s="812"/>
      <c r="AX161" s="813"/>
      <c r="AY161" s="363"/>
      <c r="AZ161" s="820"/>
      <c r="BA161" s="821"/>
      <c r="BB161" s="820"/>
      <c r="BC161" s="821"/>
      <c r="BD161" s="820"/>
      <c r="BE161" s="821"/>
      <c r="BF161" s="820"/>
      <c r="BG161" s="821"/>
      <c r="BH161" s="820"/>
      <c r="BI161" s="821"/>
      <c r="BJ161" s="364"/>
      <c r="BK161" s="849"/>
      <c r="BL161" s="850"/>
      <c r="BM161" s="849"/>
      <c r="BN161" s="850"/>
      <c r="BO161" s="849"/>
      <c r="BP161" s="850"/>
      <c r="BQ161" s="849"/>
      <c r="BR161" s="850"/>
      <c r="BS161" s="849"/>
      <c r="BT161" s="850"/>
      <c r="BU161" s="365"/>
      <c r="BV161" s="973"/>
      <c r="BW161" s="974"/>
      <c r="BX161" s="973"/>
      <c r="BY161" s="974"/>
      <c r="BZ161" s="973"/>
      <c r="CA161" s="974"/>
      <c r="CB161" s="973"/>
      <c r="CC161" s="974"/>
      <c r="CD161" s="973"/>
      <c r="CE161" s="974"/>
      <c r="CF161" s="366"/>
      <c r="CG161" s="969"/>
      <c r="CH161" s="970"/>
      <c r="CI161" s="969"/>
      <c r="CJ161" s="970"/>
      <c r="CK161" s="969"/>
      <c r="CL161" s="970"/>
      <c r="CM161" s="969"/>
      <c r="CN161" s="970"/>
      <c r="CO161" s="969"/>
      <c r="CP161" s="970"/>
      <c r="CQ161" s="367"/>
      <c r="CR161" s="967"/>
      <c r="CS161" s="968"/>
      <c r="CT161" s="967"/>
      <c r="CU161" s="968"/>
      <c r="CV161" s="967"/>
      <c r="CW161" s="968"/>
      <c r="CX161" s="967"/>
      <c r="CY161" s="968"/>
      <c r="CZ161" s="967"/>
      <c r="DA161" s="968"/>
      <c r="DB161" s="368"/>
      <c r="DC161" s="971"/>
      <c r="DD161" s="972"/>
      <c r="DE161" s="971"/>
      <c r="DF161" s="972"/>
      <c r="DG161" s="971"/>
      <c r="DH161" s="972"/>
      <c r="DI161" s="971"/>
      <c r="DJ161" s="972"/>
      <c r="DK161" s="971"/>
      <c r="DL161" s="972"/>
      <c r="DM161" s="369"/>
      <c r="DN161" s="977"/>
      <c r="DO161" s="978"/>
      <c r="DP161" s="977"/>
      <c r="DQ161" s="978"/>
      <c r="DR161" s="977"/>
      <c r="DS161" s="978"/>
      <c r="DT161" s="977"/>
      <c r="DU161" s="978"/>
      <c r="DV161" s="977"/>
      <c r="DW161" s="978"/>
      <c r="DX161" s="370"/>
      <c r="DY161" s="339">
        <f t="shared" si="388"/>
        <v>0</v>
      </c>
      <c r="DZ161" s="339">
        <f t="shared" si="389"/>
        <v>0</v>
      </c>
      <c r="EA161" s="339">
        <f t="shared" si="390"/>
        <v>0</v>
      </c>
      <c r="EB161" s="339">
        <f t="shared" si="391"/>
        <v>0</v>
      </c>
      <c r="EC161" s="339">
        <f t="shared" si="392"/>
        <v>0</v>
      </c>
      <c r="ED161" s="327">
        <f t="shared" si="393"/>
        <v>0</v>
      </c>
    </row>
    <row r="162" spans="1:134" ht="15" customHeight="1">
      <c r="C162" s="144"/>
      <c r="D162" s="70"/>
      <c r="E162" s="48"/>
      <c r="F162" s="48"/>
      <c r="G162" s="48"/>
      <c r="H162" s="48"/>
      <c r="I162" s="48"/>
      <c r="J162" s="48"/>
      <c r="K162" s="48"/>
      <c r="L162" s="48"/>
      <c r="M162" s="48"/>
      <c r="N162" s="48"/>
      <c r="O162" s="648" t="s">
        <v>185</v>
      </c>
      <c r="P162" s="649"/>
      <c r="Q162" s="649"/>
      <c r="R162" s="650"/>
      <c r="S162" s="614"/>
      <c r="T162" s="615"/>
      <c r="U162" s="614"/>
      <c r="V162" s="615"/>
      <c r="W162" s="614"/>
      <c r="X162" s="615"/>
      <c r="Y162" s="614"/>
      <c r="Z162" s="615"/>
      <c r="AA162" s="614"/>
      <c r="AB162" s="615"/>
      <c r="AC162" s="149"/>
      <c r="AD162" s="614">
        <f>SUM(AD142:AD161)</f>
        <v>0</v>
      </c>
      <c r="AE162" s="615"/>
      <c r="AF162" s="614">
        <f>SUM(AF142:AF161)</f>
        <v>0</v>
      </c>
      <c r="AG162" s="615"/>
      <c r="AH162" s="614">
        <f>SUM(AH142:AH161)</f>
        <v>0</v>
      </c>
      <c r="AI162" s="615"/>
      <c r="AJ162" s="614">
        <f>SUM(AJ142:AJ161)</f>
        <v>0</v>
      </c>
      <c r="AK162" s="615"/>
      <c r="AL162" s="614">
        <f>SUM(AL142:AL161)</f>
        <v>0</v>
      </c>
      <c r="AM162" s="615"/>
      <c r="AN162" s="149">
        <f>SUM(AD162:AM162)</f>
        <v>0</v>
      </c>
      <c r="AO162" s="614"/>
      <c r="AP162" s="615"/>
      <c r="AQ162" s="614"/>
      <c r="AR162" s="615"/>
      <c r="AS162" s="614"/>
      <c r="AT162" s="615"/>
      <c r="AU162" s="614"/>
      <c r="AV162" s="615"/>
      <c r="AW162" s="614"/>
      <c r="AX162" s="615"/>
      <c r="AY162" s="149"/>
      <c r="AZ162" s="614"/>
      <c r="BA162" s="615"/>
      <c r="BB162" s="614"/>
      <c r="BC162" s="615"/>
      <c r="BD162" s="614"/>
      <c r="BE162" s="615"/>
      <c r="BF162" s="614"/>
      <c r="BG162" s="615"/>
      <c r="BH162" s="614"/>
      <c r="BI162" s="615"/>
      <c r="BJ162" s="149"/>
      <c r="BK162" s="614"/>
      <c r="BL162" s="615"/>
      <c r="BM162" s="614"/>
      <c r="BN162" s="615"/>
      <c r="BO162" s="614"/>
      <c r="BP162" s="615"/>
      <c r="BQ162" s="614"/>
      <c r="BR162" s="615"/>
      <c r="BS162" s="614"/>
      <c r="BT162" s="615"/>
      <c r="BU162" s="149"/>
      <c r="BV162" s="614"/>
      <c r="BW162" s="615"/>
      <c r="BX162" s="614"/>
      <c r="BY162" s="615"/>
      <c r="BZ162" s="614"/>
      <c r="CA162" s="615"/>
      <c r="CB162" s="614"/>
      <c r="CC162" s="615"/>
      <c r="CD162" s="614"/>
      <c r="CE162" s="615"/>
      <c r="CF162" s="149"/>
      <c r="CG162" s="614"/>
      <c r="CH162" s="615"/>
      <c r="CI162" s="614"/>
      <c r="CJ162" s="615"/>
      <c r="CK162" s="614"/>
      <c r="CL162" s="615"/>
      <c r="CM162" s="614"/>
      <c r="CN162" s="615"/>
      <c r="CO162" s="614"/>
      <c r="CP162" s="615"/>
      <c r="CQ162" s="149"/>
      <c r="CR162" s="614"/>
      <c r="CS162" s="615"/>
      <c r="CT162" s="614"/>
      <c r="CU162" s="615"/>
      <c r="CV162" s="614"/>
      <c r="CW162" s="615"/>
      <c r="CX162" s="614"/>
      <c r="CY162" s="615"/>
      <c r="CZ162" s="614"/>
      <c r="DA162" s="615"/>
      <c r="DB162" s="149"/>
      <c r="DC162" s="614"/>
      <c r="DD162" s="615"/>
      <c r="DE162" s="614"/>
      <c r="DF162" s="615"/>
      <c r="DG162" s="614"/>
      <c r="DH162" s="615"/>
      <c r="DI162" s="614"/>
      <c r="DJ162" s="615"/>
      <c r="DK162" s="614"/>
      <c r="DL162" s="615"/>
      <c r="DM162" s="149"/>
      <c r="DN162" s="614"/>
      <c r="DO162" s="615"/>
      <c r="DP162" s="614"/>
      <c r="DQ162" s="615"/>
      <c r="DR162" s="614"/>
      <c r="DS162" s="615"/>
      <c r="DT162" s="614"/>
      <c r="DU162" s="615"/>
      <c r="DV162" s="614"/>
      <c r="DW162" s="615"/>
      <c r="DX162" s="149"/>
      <c r="DY162" s="340">
        <f>SUM(DY142:DY161)</f>
        <v>0</v>
      </c>
      <c r="DZ162" s="340">
        <f>SUM(DZ142:DZ161)</f>
        <v>0</v>
      </c>
      <c r="EA162" s="340">
        <f>SUM(EA142:EA161)</f>
        <v>0</v>
      </c>
      <c r="EB162" s="340">
        <f>SUM(EB142:EB161)</f>
        <v>0</v>
      </c>
      <c r="EC162" s="340">
        <f>SUM(EC142:EC161)</f>
        <v>0</v>
      </c>
      <c r="ED162" s="340">
        <f t="shared" si="393"/>
        <v>0</v>
      </c>
    </row>
    <row r="163" spans="1:134" s="101" customFormat="1" ht="26.25" customHeight="1">
      <c r="A163" s="162">
        <v>2000</v>
      </c>
      <c r="B163" s="162"/>
      <c r="C163" s="833" t="str">
        <f>CONCATENATE(AO8," Travel")</f>
        <v>Dept #3 Request Budget Travel</v>
      </c>
      <c r="D163" s="834"/>
      <c r="E163" s="656" t="s">
        <v>221</v>
      </c>
      <c r="F163" s="656"/>
      <c r="G163" s="656"/>
      <c r="H163" s="656"/>
      <c r="I163" s="656"/>
      <c r="J163" s="656"/>
      <c r="K163" s="656"/>
      <c r="L163" s="656"/>
      <c r="M163" s="656"/>
      <c r="N163" s="656"/>
      <c r="O163" s="110"/>
      <c r="P163" s="110"/>
      <c r="Q163" s="110"/>
      <c r="R163" s="164"/>
      <c r="S163" s="170"/>
      <c r="T163" s="255"/>
      <c r="U163" s="170"/>
      <c r="V163" s="255"/>
      <c r="W163" s="170"/>
      <c r="X163" s="255"/>
      <c r="Y163" s="170"/>
      <c r="Z163" s="255"/>
      <c r="AA163" s="170"/>
      <c r="AB163" s="255"/>
      <c r="AC163" s="140"/>
      <c r="AD163" s="170"/>
      <c r="AE163" s="255"/>
      <c r="AF163" s="170"/>
      <c r="AG163" s="255"/>
      <c r="AH163" s="170"/>
      <c r="AI163" s="255"/>
      <c r="AJ163" s="170"/>
      <c r="AK163" s="255"/>
      <c r="AL163" s="170"/>
      <c r="AM163" s="255"/>
      <c r="AN163" s="140"/>
      <c r="AO163" s="170"/>
      <c r="AP163" s="255"/>
      <c r="AQ163" s="170"/>
      <c r="AR163" s="255"/>
      <c r="AS163" s="170"/>
      <c r="AT163" s="255"/>
      <c r="AU163" s="170"/>
      <c r="AV163" s="255"/>
      <c r="AW163" s="170"/>
      <c r="AX163" s="255"/>
      <c r="AY163" s="140"/>
      <c r="AZ163" s="170"/>
      <c r="BA163" s="255"/>
      <c r="BB163" s="170"/>
      <c r="BC163" s="255"/>
      <c r="BD163" s="170"/>
      <c r="BE163" s="255"/>
      <c r="BF163" s="170"/>
      <c r="BG163" s="255"/>
      <c r="BH163" s="170"/>
      <c r="BI163" s="255"/>
      <c r="BJ163" s="140"/>
      <c r="BK163" s="170"/>
      <c r="BL163" s="255"/>
      <c r="BM163" s="170"/>
      <c r="BN163" s="255"/>
      <c r="BO163" s="170"/>
      <c r="BP163" s="255"/>
      <c r="BQ163" s="170"/>
      <c r="BR163" s="255"/>
      <c r="BS163" s="170"/>
      <c r="BT163" s="255"/>
      <c r="BU163" s="140"/>
      <c r="BV163" s="170"/>
      <c r="BW163" s="255"/>
      <c r="BX163" s="170"/>
      <c r="BY163" s="255"/>
      <c r="BZ163" s="170"/>
      <c r="CA163" s="255"/>
      <c r="CB163" s="170"/>
      <c r="CC163" s="255"/>
      <c r="CD163" s="170"/>
      <c r="CE163" s="255"/>
      <c r="CF163" s="140"/>
      <c r="CG163" s="170"/>
      <c r="CH163" s="255"/>
      <c r="CI163" s="170"/>
      <c r="CJ163" s="255"/>
      <c r="CK163" s="170"/>
      <c r="CL163" s="255"/>
      <c r="CM163" s="170"/>
      <c r="CN163" s="255"/>
      <c r="CO163" s="170"/>
      <c r="CP163" s="255"/>
      <c r="CQ163" s="140"/>
      <c r="CR163" s="170"/>
      <c r="CS163" s="255"/>
      <c r="CT163" s="170"/>
      <c r="CU163" s="255"/>
      <c r="CV163" s="170"/>
      <c r="CW163" s="255"/>
      <c r="CX163" s="170"/>
      <c r="CY163" s="255"/>
      <c r="CZ163" s="170"/>
      <c r="DA163" s="255"/>
      <c r="DB163" s="140"/>
      <c r="DC163" s="170"/>
      <c r="DD163" s="255"/>
      <c r="DE163" s="170"/>
      <c r="DF163" s="255"/>
      <c r="DG163" s="170"/>
      <c r="DH163" s="255"/>
      <c r="DI163" s="170"/>
      <c r="DJ163" s="255"/>
      <c r="DK163" s="170"/>
      <c r="DL163" s="255"/>
      <c r="DM163" s="140"/>
      <c r="DN163" s="170"/>
      <c r="DO163" s="255"/>
      <c r="DP163" s="170"/>
      <c r="DQ163" s="255"/>
      <c r="DR163" s="170"/>
      <c r="DS163" s="255"/>
      <c r="DT163" s="170"/>
      <c r="DU163" s="255"/>
      <c r="DV163" s="170"/>
      <c r="DW163" s="255"/>
      <c r="DX163" s="140"/>
      <c r="DY163" s="208"/>
      <c r="DZ163" s="208"/>
      <c r="EA163" s="208"/>
      <c r="EB163" s="208"/>
      <c r="EC163" s="208"/>
      <c r="ED163" s="361"/>
    </row>
    <row r="164" spans="1:134" s="51" customFormat="1" ht="34.5" customHeight="1">
      <c r="A164" s="162"/>
      <c r="B164" s="78"/>
      <c r="C164" s="131" t="s">
        <v>53</v>
      </c>
      <c r="D164" s="79" t="s">
        <v>184</v>
      </c>
      <c r="E164" s="525" t="str">
        <f>AO9</f>
        <v>Year 1</v>
      </c>
      <c r="F164" s="525" t="str">
        <f>AQ9</f>
        <v>Year 2</v>
      </c>
      <c r="G164" s="525" t="str">
        <f>AS9</f>
        <v>Year 3</v>
      </c>
      <c r="H164" s="525" t="str">
        <f>AU9</f>
        <v>Year 4</v>
      </c>
      <c r="I164" s="525" t="str">
        <f>AW9</f>
        <v>Year 5</v>
      </c>
      <c r="J164" s="83"/>
      <c r="K164" s="83"/>
      <c r="L164" s="83"/>
      <c r="M164" s="83"/>
      <c r="N164" s="83"/>
      <c r="O164" s="81" t="s">
        <v>376</v>
      </c>
      <c r="P164" s="81" t="s">
        <v>377</v>
      </c>
      <c r="Q164" s="81" t="s">
        <v>76</v>
      </c>
      <c r="R164" s="81" t="s">
        <v>355</v>
      </c>
      <c r="S164" s="170"/>
      <c r="T164" s="139"/>
      <c r="U164" s="171"/>
      <c r="V164" s="139"/>
      <c r="W164" s="171"/>
      <c r="X164" s="139"/>
      <c r="Y164" s="171"/>
      <c r="Z164" s="139"/>
      <c r="AA164" s="171"/>
      <c r="AB164" s="139"/>
      <c r="AC164" s="140"/>
      <c r="AD164" s="170"/>
      <c r="AE164" s="139"/>
      <c r="AF164" s="171"/>
      <c r="AG164" s="139"/>
      <c r="AH164" s="171"/>
      <c r="AI164" s="139"/>
      <c r="AJ164" s="171"/>
      <c r="AK164" s="139"/>
      <c r="AL164" s="171"/>
      <c r="AM164" s="139"/>
      <c r="AN164" s="140"/>
      <c r="AO164" s="170"/>
      <c r="AP164" s="139"/>
      <c r="AQ164" s="171"/>
      <c r="AR164" s="139"/>
      <c r="AS164" s="171"/>
      <c r="AT164" s="139"/>
      <c r="AU164" s="171"/>
      <c r="AV164" s="139"/>
      <c r="AW164" s="171"/>
      <c r="AX164" s="139"/>
      <c r="AY164" s="140"/>
      <c r="AZ164" s="170"/>
      <c r="BA164" s="139"/>
      <c r="BB164" s="171"/>
      <c r="BC164" s="139"/>
      <c r="BD164" s="171"/>
      <c r="BE164" s="139"/>
      <c r="BF164" s="171"/>
      <c r="BG164" s="139"/>
      <c r="BH164" s="171"/>
      <c r="BI164" s="139"/>
      <c r="BJ164" s="140"/>
      <c r="BK164" s="170"/>
      <c r="BL164" s="139"/>
      <c r="BM164" s="171"/>
      <c r="BN164" s="139"/>
      <c r="BO164" s="171"/>
      <c r="BP164" s="139"/>
      <c r="BQ164" s="171"/>
      <c r="BR164" s="139"/>
      <c r="BS164" s="171"/>
      <c r="BT164" s="139"/>
      <c r="BU164" s="140"/>
      <c r="BV164" s="170"/>
      <c r="BW164" s="139"/>
      <c r="BX164" s="171"/>
      <c r="BY164" s="139"/>
      <c r="BZ164" s="171"/>
      <c r="CA164" s="139"/>
      <c r="CB164" s="171"/>
      <c r="CC164" s="139"/>
      <c r="CD164" s="171"/>
      <c r="CE164" s="139"/>
      <c r="CF164" s="140"/>
      <c r="CG164" s="170"/>
      <c r="CH164" s="139"/>
      <c r="CI164" s="171"/>
      <c r="CJ164" s="139"/>
      <c r="CK164" s="171"/>
      <c r="CL164" s="139"/>
      <c r="CM164" s="171"/>
      <c r="CN164" s="139"/>
      <c r="CO164" s="171"/>
      <c r="CP164" s="139"/>
      <c r="CQ164" s="140"/>
      <c r="CR164" s="170"/>
      <c r="CS164" s="139"/>
      <c r="CT164" s="171"/>
      <c r="CU164" s="139"/>
      <c r="CV164" s="171"/>
      <c r="CW164" s="139"/>
      <c r="CX164" s="171"/>
      <c r="CY164" s="139"/>
      <c r="CZ164" s="171"/>
      <c r="DA164" s="139"/>
      <c r="DB164" s="140"/>
      <c r="DC164" s="170"/>
      <c r="DD164" s="139"/>
      <c r="DE164" s="171"/>
      <c r="DF164" s="139"/>
      <c r="DG164" s="171"/>
      <c r="DH164" s="139"/>
      <c r="DI164" s="171"/>
      <c r="DJ164" s="139"/>
      <c r="DK164" s="171"/>
      <c r="DL164" s="139"/>
      <c r="DM164" s="140"/>
      <c r="DN164" s="170"/>
      <c r="DO164" s="139"/>
      <c r="DP164" s="171"/>
      <c r="DQ164" s="139"/>
      <c r="DR164" s="171"/>
      <c r="DS164" s="139"/>
      <c r="DT164" s="171"/>
      <c r="DU164" s="139"/>
      <c r="DV164" s="171"/>
      <c r="DW164" s="139"/>
      <c r="DX164" s="140"/>
      <c r="DY164" s="287"/>
      <c r="DZ164" s="287"/>
      <c r="EA164" s="287"/>
      <c r="EB164" s="287"/>
      <c r="EC164" s="287"/>
      <c r="ED164" s="287"/>
    </row>
    <row r="165" spans="1:134" s="51" customFormat="1" ht="15" customHeight="1">
      <c r="A165" s="78"/>
      <c r="B165" s="78"/>
      <c r="C165" s="77" t="s">
        <v>353</v>
      </c>
      <c r="D165" s="700" t="s">
        <v>378</v>
      </c>
      <c r="E165" s="72"/>
      <c r="F165" s="72"/>
      <c r="G165" s="72"/>
      <c r="H165" s="72"/>
      <c r="I165" s="72"/>
      <c r="J165" s="72"/>
      <c r="K165" s="72"/>
      <c r="L165" s="72"/>
      <c r="M165" s="72"/>
      <c r="N165" s="72"/>
      <c r="O165" s="616"/>
      <c r="P165" s="72"/>
      <c r="Q165" s="146"/>
      <c r="R165" s="70">
        <f t="shared" ref="R165:R184" si="400">VLOOKUP(C165,TravelIncrease,2,0)</f>
        <v>1.1000000000000001</v>
      </c>
      <c r="S165" s="847"/>
      <c r="T165" s="848"/>
      <c r="U165" s="847"/>
      <c r="V165" s="848"/>
      <c r="W165" s="847"/>
      <c r="X165" s="848"/>
      <c r="Y165" s="847"/>
      <c r="Z165" s="848"/>
      <c r="AA165" s="847"/>
      <c r="AB165" s="848"/>
      <c r="AC165" s="373"/>
      <c r="AD165" s="804"/>
      <c r="AE165" s="805"/>
      <c r="AF165" s="804"/>
      <c r="AG165" s="805"/>
      <c r="AH165" s="804"/>
      <c r="AI165" s="805"/>
      <c r="AJ165" s="804"/>
      <c r="AK165" s="805"/>
      <c r="AL165" s="804"/>
      <c r="AM165" s="805"/>
      <c r="AN165" s="362"/>
      <c r="AO165" s="814">
        <f>$E165*$P165*$Q165</f>
        <v>0</v>
      </c>
      <c r="AP165" s="815"/>
      <c r="AQ165" s="814">
        <f>$F165*$P165*$Q165*$R165</f>
        <v>0</v>
      </c>
      <c r="AR165" s="815"/>
      <c r="AS165" s="814">
        <f t="shared" ref="AS165:AS184" si="401">$G165*$P165*Q165*($R165^2)</f>
        <v>0</v>
      </c>
      <c r="AT165" s="815"/>
      <c r="AU165" s="814">
        <f>$H165*$P165*$Q165*($R165^3)</f>
        <v>0</v>
      </c>
      <c r="AV165" s="815"/>
      <c r="AW165" s="814">
        <f>$I165*$P165*$Q165*($R165^4)</f>
        <v>0</v>
      </c>
      <c r="AX165" s="815"/>
      <c r="AY165" s="296">
        <f>SUM(AO165+AQ165+AS165+AU165+AW165)</f>
        <v>0</v>
      </c>
      <c r="AZ165" s="820"/>
      <c r="BA165" s="821"/>
      <c r="BB165" s="820"/>
      <c r="BC165" s="821"/>
      <c r="BD165" s="820"/>
      <c r="BE165" s="821"/>
      <c r="BF165" s="820"/>
      <c r="BG165" s="821"/>
      <c r="BH165" s="820"/>
      <c r="BI165" s="821"/>
      <c r="BJ165" s="364"/>
      <c r="BK165" s="849"/>
      <c r="BL165" s="850"/>
      <c r="BM165" s="849"/>
      <c r="BN165" s="850"/>
      <c r="BO165" s="849"/>
      <c r="BP165" s="850"/>
      <c r="BQ165" s="849"/>
      <c r="BR165" s="850"/>
      <c r="BS165" s="849"/>
      <c r="BT165" s="850"/>
      <c r="BU165" s="365"/>
      <c r="BV165" s="973"/>
      <c r="BW165" s="974"/>
      <c r="BX165" s="973"/>
      <c r="BY165" s="974"/>
      <c r="BZ165" s="973"/>
      <c r="CA165" s="974"/>
      <c r="CB165" s="973"/>
      <c r="CC165" s="974"/>
      <c r="CD165" s="973"/>
      <c r="CE165" s="974"/>
      <c r="CF165" s="366"/>
      <c r="CG165" s="969"/>
      <c r="CH165" s="970"/>
      <c r="CI165" s="969"/>
      <c r="CJ165" s="970"/>
      <c r="CK165" s="969"/>
      <c r="CL165" s="970"/>
      <c r="CM165" s="969"/>
      <c r="CN165" s="970"/>
      <c r="CO165" s="969"/>
      <c r="CP165" s="970"/>
      <c r="CQ165" s="367"/>
      <c r="CR165" s="967"/>
      <c r="CS165" s="968"/>
      <c r="CT165" s="967"/>
      <c r="CU165" s="968"/>
      <c r="CV165" s="967"/>
      <c r="CW165" s="968"/>
      <c r="CX165" s="967"/>
      <c r="CY165" s="968"/>
      <c r="CZ165" s="967"/>
      <c r="DA165" s="968"/>
      <c r="DB165" s="368"/>
      <c r="DC165" s="971"/>
      <c r="DD165" s="972"/>
      <c r="DE165" s="971"/>
      <c r="DF165" s="972"/>
      <c r="DG165" s="971"/>
      <c r="DH165" s="972"/>
      <c r="DI165" s="971"/>
      <c r="DJ165" s="972"/>
      <c r="DK165" s="971"/>
      <c r="DL165" s="972"/>
      <c r="DM165" s="369"/>
      <c r="DN165" s="977"/>
      <c r="DO165" s="978"/>
      <c r="DP165" s="977"/>
      <c r="DQ165" s="978"/>
      <c r="DR165" s="977"/>
      <c r="DS165" s="978"/>
      <c r="DT165" s="977"/>
      <c r="DU165" s="978"/>
      <c r="DV165" s="977"/>
      <c r="DW165" s="978"/>
      <c r="DX165" s="370"/>
      <c r="DY165" s="339">
        <f t="shared" ref="DY165:DY184" si="402">AO165</f>
        <v>0</v>
      </c>
      <c r="DZ165" s="339">
        <f t="shared" ref="DZ165:DZ184" si="403">AQ165</f>
        <v>0</v>
      </c>
      <c r="EA165" s="339">
        <f t="shared" ref="EA165:EA184" si="404">AS165</f>
        <v>0</v>
      </c>
      <c r="EB165" s="339">
        <f t="shared" ref="EB165:EB184" si="405">AU165</f>
        <v>0</v>
      </c>
      <c r="EC165" s="339">
        <f t="shared" ref="EC165:EC184" si="406">AW165</f>
        <v>0</v>
      </c>
      <c r="ED165" s="327">
        <f t="shared" ref="ED165:ED185" si="407">SUM(DY165:EC165)</f>
        <v>0</v>
      </c>
    </row>
    <row r="166" spans="1:134" s="51" customFormat="1" ht="15" customHeight="1">
      <c r="A166" s="78"/>
      <c r="B166" s="78"/>
      <c r="C166" s="77" t="s">
        <v>264</v>
      </c>
      <c r="D166" s="700"/>
      <c r="E166" s="72"/>
      <c r="F166" s="72"/>
      <c r="G166" s="72"/>
      <c r="H166" s="72"/>
      <c r="I166" s="72"/>
      <c r="J166" s="72"/>
      <c r="K166" s="72"/>
      <c r="L166" s="72"/>
      <c r="M166" s="72"/>
      <c r="N166" s="72"/>
      <c r="O166" s="616"/>
      <c r="P166" s="72"/>
      <c r="Q166" s="146"/>
      <c r="R166" s="70">
        <f t="shared" si="400"/>
        <v>1</v>
      </c>
      <c r="S166" s="847"/>
      <c r="T166" s="848"/>
      <c r="U166" s="847"/>
      <c r="V166" s="848"/>
      <c r="W166" s="847"/>
      <c r="X166" s="848"/>
      <c r="Y166" s="847"/>
      <c r="Z166" s="848"/>
      <c r="AA166" s="847"/>
      <c r="AB166" s="848"/>
      <c r="AC166" s="373"/>
      <c r="AD166" s="804"/>
      <c r="AE166" s="805"/>
      <c r="AF166" s="804"/>
      <c r="AG166" s="805"/>
      <c r="AH166" s="804"/>
      <c r="AI166" s="805"/>
      <c r="AJ166" s="804"/>
      <c r="AK166" s="805"/>
      <c r="AL166" s="804"/>
      <c r="AM166" s="805"/>
      <c r="AN166" s="362"/>
      <c r="AO166" s="814">
        <f t="shared" ref="AO166:AO184" si="408">$E166*$P166*$Q166</f>
        <v>0</v>
      </c>
      <c r="AP166" s="815"/>
      <c r="AQ166" s="814">
        <f t="shared" ref="AQ166:AQ184" si="409">$F166*$P166*$Q166*$R166</f>
        <v>0</v>
      </c>
      <c r="AR166" s="815"/>
      <c r="AS166" s="814">
        <f t="shared" si="401"/>
        <v>0</v>
      </c>
      <c r="AT166" s="815"/>
      <c r="AU166" s="814">
        <f t="shared" ref="AU166:AU184" si="410">$H166*$P166*$Q166*($R166^3)</f>
        <v>0</v>
      </c>
      <c r="AV166" s="815"/>
      <c r="AW166" s="814">
        <f t="shared" ref="AW166:AW184" si="411">$I166*$P166*$Q166*($R166^4)</f>
        <v>0</v>
      </c>
      <c r="AX166" s="815"/>
      <c r="AY166" s="296">
        <f t="shared" ref="AY166:AY184" si="412">SUM(AO166+AQ166+AS166+AU166+AW166)</f>
        <v>0</v>
      </c>
      <c r="AZ166" s="820"/>
      <c r="BA166" s="821"/>
      <c r="BB166" s="820"/>
      <c r="BC166" s="821"/>
      <c r="BD166" s="820"/>
      <c r="BE166" s="821"/>
      <c r="BF166" s="820"/>
      <c r="BG166" s="821"/>
      <c r="BH166" s="820"/>
      <c r="BI166" s="821"/>
      <c r="BJ166" s="364"/>
      <c r="BK166" s="849"/>
      <c r="BL166" s="850"/>
      <c r="BM166" s="849"/>
      <c r="BN166" s="850"/>
      <c r="BO166" s="849"/>
      <c r="BP166" s="850"/>
      <c r="BQ166" s="849"/>
      <c r="BR166" s="850"/>
      <c r="BS166" s="849"/>
      <c r="BT166" s="850"/>
      <c r="BU166" s="365"/>
      <c r="BV166" s="973"/>
      <c r="BW166" s="974"/>
      <c r="BX166" s="973"/>
      <c r="BY166" s="974"/>
      <c r="BZ166" s="973"/>
      <c r="CA166" s="974"/>
      <c r="CB166" s="973"/>
      <c r="CC166" s="974"/>
      <c r="CD166" s="973"/>
      <c r="CE166" s="974"/>
      <c r="CF166" s="366"/>
      <c r="CG166" s="969"/>
      <c r="CH166" s="970"/>
      <c r="CI166" s="969"/>
      <c r="CJ166" s="970"/>
      <c r="CK166" s="969"/>
      <c r="CL166" s="970"/>
      <c r="CM166" s="969"/>
      <c r="CN166" s="970"/>
      <c r="CO166" s="969"/>
      <c r="CP166" s="970"/>
      <c r="CQ166" s="367"/>
      <c r="CR166" s="967"/>
      <c r="CS166" s="968"/>
      <c r="CT166" s="967"/>
      <c r="CU166" s="968"/>
      <c r="CV166" s="967"/>
      <c r="CW166" s="968"/>
      <c r="CX166" s="967"/>
      <c r="CY166" s="968"/>
      <c r="CZ166" s="967"/>
      <c r="DA166" s="968"/>
      <c r="DB166" s="368"/>
      <c r="DC166" s="971"/>
      <c r="DD166" s="972"/>
      <c r="DE166" s="971"/>
      <c r="DF166" s="972"/>
      <c r="DG166" s="971"/>
      <c r="DH166" s="972"/>
      <c r="DI166" s="971"/>
      <c r="DJ166" s="972"/>
      <c r="DK166" s="971"/>
      <c r="DL166" s="972"/>
      <c r="DM166" s="369"/>
      <c r="DN166" s="977"/>
      <c r="DO166" s="978"/>
      <c r="DP166" s="977"/>
      <c r="DQ166" s="978"/>
      <c r="DR166" s="977"/>
      <c r="DS166" s="978"/>
      <c r="DT166" s="977"/>
      <c r="DU166" s="978"/>
      <c r="DV166" s="977"/>
      <c r="DW166" s="978"/>
      <c r="DX166" s="370"/>
      <c r="DY166" s="339">
        <f t="shared" si="402"/>
        <v>0</v>
      </c>
      <c r="DZ166" s="339">
        <f t="shared" si="403"/>
        <v>0</v>
      </c>
      <c r="EA166" s="339">
        <f t="shared" si="404"/>
        <v>0</v>
      </c>
      <c r="EB166" s="339">
        <f t="shared" si="405"/>
        <v>0</v>
      </c>
      <c r="EC166" s="339">
        <f t="shared" si="406"/>
        <v>0</v>
      </c>
      <c r="ED166" s="327">
        <f t="shared" si="407"/>
        <v>0</v>
      </c>
    </row>
    <row r="167" spans="1:134" s="51" customFormat="1" ht="15" customHeight="1">
      <c r="A167" s="78"/>
      <c r="B167" s="78"/>
      <c r="C167" s="77" t="s">
        <v>28</v>
      </c>
      <c r="D167" s="700"/>
      <c r="E167" s="72"/>
      <c r="F167" s="72"/>
      <c r="G167" s="72"/>
      <c r="H167" s="72"/>
      <c r="I167" s="72"/>
      <c r="J167" s="72"/>
      <c r="K167" s="72"/>
      <c r="L167" s="72"/>
      <c r="M167" s="72"/>
      <c r="N167" s="72"/>
      <c r="O167" s="616"/>
      <c r="P167" s="72"/>
      <c r="Q167" s="146"/>
      <c r="R167" s="70">
        <f t="shared" si="400"/>
        <v>1</v>
      </c>
      <c r="S167" s="847"/>
      <c r="T167" s="848"/>
      <c r="U167" s="847"/>
      <c r="V167" s="848"/>
      <c r="W167" s="847"/>
      <c r="X167" s="848"/>
      <c r="Y167" s="847"/>
      <c r="Z167" s="848"/>
      <c r="AA167" s="847"/>
      <c r="AB167" s="848"/>
      <c r="AC167" s="373"/>
      <c r="AD167" s="804"/>
      <c r="AE167" s="805"/>
      <c r="AF167" s="804"/>
      <c r="AG167" s="805"/>
      <c r="AH167" s="804"/>
      <c r="AI167" s="805"/>
      <c r="AJ167" s="804"/>
      <c r="AK167" s="805"/>
      <c r="AL167" s="804"/>
      <c r="AM167" s="805"/>
      <c r="AN167" s="362"/>
      <c r="AO167" s="814">
        <f t="shared" si="408"/>
        <v>0</v>
      </c>
      <c r="AP167" s="815"/>
      <c r="AQ167" s="814">
        <f t="shared" si="409"/>
        <v>0</v>
      </c>
      <c r="AR167" s="815"/>
      <c r="AS167" s="814">
        <f t="shared" si="401"/>
        <v>0</v>
      </c>
      <c r="AT167" s="815"/>
      <c r="AU167" s="814">
        <f t="shared" si="410"/>
        <v>0</v>
      </c>
      <c r="AV167" s="815"/>
      <c r="AW167" s="814">
        <f t="shared" si="411"/>
        <v>0</v>
      </c>
      <c r="AX167" s="815"/>
      <c r="AY167" s="296">
        <f t="shared" si="412"/>
        <v>0</v>
      </c>
      <c r="AZ167" s="820"/>
      <c r="BA167" s="821"/>
      <c r="BB167" s="820"/>
      <c r="BC167" s="821"/>
      <c r="BD167" s="820"/>
      <c r="BE167" s="821"/>
      <c r="BF167" s="820"/>
      <c r="BG167" s="821"/>
      <c r="BH167" s="820"/>
      <c r="BI167" s="821"/>
      <c r="BJ167" s="364"/>
      <c r="BK167" s="849"/>
      <c r="BL167" s="850"/>
      <c r="BM167" s="849"/>
      <c r="BN167" s="850"/>
      <c r="BO167" s="849"/>
      <c r="BP167" s="850"/>
      <c r="BQ167" s="849"/>
      <c r="BR167" s="850"/>
      <c r="BS167" s="849"/>
      <c r="BT167" s="850"/>
      <c r="BU167" s="365"/>
      <c r="BV167" s="973"/>
      <c r="BW167" s="974"/>
      <c r="BX167" s="973"/>
      <c r="BY167" s="974"/>
      <c r="BZ167" s="973"/>
      <c r="CA167" s="974"/>
      <c r="CB167" s="973"/>
      <c r="CC167" s="974"/>
      <c r="CD167" s="973"/>
      <c r="CE167" s="974"/>
      <c r="CF167" s="366"/>
      <c r="CG167" s="969"/>
      <c r="CH167" s="970"/>
      <c r="CI167" s="969"/>
      <c r="CJ167" s="970"/>
      <c r="CK167" s="969"/>
      <c r="CL167" s="970"/>
      <c r="CM167" s="969"/>
      <c r="CN167" s="970"/>
      <c r="CO167" s="969"/>
      <c r="CP167" s="970"/>
      <c r="CQ167" s="367"/>
      <c r="CR167" s="967"/>
      <c r="CS167" s="968"/>
      <c r="CT167" s="967"/>
      <c r="CU167" s="968"/>
      <c r="CV167" s="967"/>
      <c r="CW167" s="968"/>
      <c r="CX167" s="967"/>
      <c r="CY167" s="968"/>
      <c r="CZ167" s="967"/>
      <c r="DA167" s="968"/>
      <c r="DB167" s="368"/>
      <c r="DC167" s="971"/>
      <c r="DD167" s="972"/>
      <c r="DE167" s="971"/>
      <c r="DF167" s="972"/>
      <c r="DG167" s="971"/>
      <c r="DH167" s="972"/>
      <c r="DI167" s="971"/>
      <c r="DJ167" s="972"/>
      <c r="DK167" s="971"/>
      <c r="DL167" s="972"/>
      <c r="DM167" s="369"/>
      <c r="DN167" s="977"/>
      <c r="DO167" s="978"/>
      <c r="DP167" s="977"/>
      <c r="DQ167" s="978"/>
      <c r="DR167" s="977"/>
      <c r="DS167" s="978"/>
      <c r="DT167" s="977"/>
      <c r="DU167" s="978"/>
      <c r="DV167" s="977"/>
      <c r="DW167" s="978"/>
      <c r="DX167" s="370"/>
      <c r="DY167" s="339">
        <f t="shared" si="402"/>
        <v>0</v>
      </c>
      <c r="DZ167" s="339">
        <f t="shared" si="403"/>
        <v>0</v>
      </c>
      <c r="EA167" s="339">
        <f t="shared" si="404"/>
        <v>0</v>
      </c>
      <c r="EB167" s="339">
        <f t="shared" si="405"/>
        <v>0</v>
      </c>
      <c r="EC167" s="339">
        <f t="shared" si="406"/>
        <v>0</v>
      </c>
      <c r="ED167" s="327">
        <f t="shared" si="407"/>
        <v>0</v>
      </c>
    </row>
    <row r="168" spans="1:134" s="51" customFormat="1" ht="15" customHeight="1">
      <c r="A168" s="78"/>
      <c r="B168" s="78"/>
      <c r="C168" s="77" t="s">
        <v>54</v>
      </c>
      <c r="D168" s="700"/>
      <c r="E168" s="72"/>
      <c r="F168" s="72"/>
      <c r="G168" s="72"/>
      <c r="H168" s="72"/>
      <c r="I168" s="72"/>
      <c r="J168" s="72"/>
      <c r="K168" s="72"/>
      <c r="L168" s="72"/>
      <c r="M168" s="72"/>
      <c r="N168" s="72"/>
      <c r="O168" s="616"/>
      <c r="P168" s="72"/>
      <c r="Q168" s="146"/>
      <c r="R168" s="70">
        <f t="shared" si="400"/>
        <v>1.1000000000000001</v>
      </c>
      <c r="S168" s="847"/>
      <c r="T168" s="848"/>
      <c r="U168" s="847"/>
      <c r="V168" s="848"/>
      <c r="W168" s="847"/>
      <c r="X168" s="848"/>
      <c r="Y168" s="847"/>
      <c r="Z168" s="848"/>
      <c r="AA168" s="847"/>
      <c r="AB168" s="848"/>
      <c r="AC168" s="373"/>
      <c r="AD168" s="804"/>
      <c r="AE168" s="805"/>
      <c r="AF168" s="804"/>
      <c r="AG168" s="805"/>
      <c r="AH168" s="804"/>
      <c r="AI168" s="805"/>
      <c r="AJ168" s="804"/>
      <c r="AK168" s="805"/>
      <c r="AL168" s="804"/>
      <c r="AM168" s="805"/>
      <c r="AN168" s="362"/>
      <c r="AO168" s="814">
        <f t="shared" si="408"/>
        <v>0</v>
      </c>
      <c r="AP168" s="815"/>
      <c r="AQ168" s="814">
        <f t="shared" si="409"/>
        <v>0</v>
      </c>
      <c r="AR168" s="815"/>
      <c r="AS168" s="814">
        <f t="shared" si="401"/>
        <v>0</v>
      </c>
      <c r="AT168" s="815"/>
      <c r="AU168" s="814">
        <f t="shared" si="410"/>
        <v>0</v>
      </c>
      <c r="AV168" s="815"/>
      <c r="AW168" s="814">
        <f t="shared" si="411"/>
        <v>0</v>
      </c>
      <c r="AX168" s="815"/>
      <c r="AY168" s="296">
        <f t="shared" si="412"/>
        <v>0</v>
      </c>
      <c r="AZ168" s="820"/>
      <c r="BA168" s="821"/>
      <c r="BB168" s="820"/>
      <c r="BC168" s="821"/>
      <c r="BD168" s="820"/>
      <c r="BE168" s="821"/>
      <c r="BF168" s="820"/>
      <c r="BG168" s="821"/>
      <c r="BH168" s="820"/>
      <c r="BI168" s="821"/>
      <c r="BJ168" s="364"/>
      <c r="BK168" s="849"/>
      <c r="BL168" s="850"/>
      <c r="BM168" s="849"/>
      <c r="BN168" s="850"/>
      <c r="BO168" s="849"/>
      <c r="BP168" s="850"/>
      <c r="BQ168" s="849"/>
      <c r="BR168" s="850"/>
      <c r="BS168" s="849"/>
      <c r="BT168" s="850"/>
      <c r="BU168" s="365"/>
      <c r="BV168" s="973"/>
      <c r="BW168" s="974"/>
      <c r="BX168" s="973"/>
      <c r="BY168" s="974"/>
      <c r="BZ168" s="973"/>
      <c r="CA168" s="974"/>
      <c r="CB168" s="973"/>
      <c r="CC168" s="974"/>
      <c r="CD168" s="973"/>
      <c r="CE168" s="974"/>
      <c r="CF168" s="366"/>
      <c r="CG168" s="969"/>
      <c r="CH168" s="970"/>
      <c r="CI168" s="969"/>
      <c r="CJ168" s="970"/>
      <c r="CK168" s="969"/>
      <c r="CL168" s="970"/>
      <c r="CM168" s="969"/>
      <c r="CN168" s="970"/>
      <c r="CO168" s="969"/>
      <c r="CP168" s="970"/>
      <c r="CQ168" s="367"/>
      <c r="CR168" s="967"/>
      <c r="CS168" s="968"/>
      <c r="CT168" s="967"/>
      <c r="CU168" s="968"/>
      <c r="CV168" s="967"/>
      <c r="CW168" s="968"/>
      <c r="CX168" s="967"/>
      <c r="CY168" s="968"/>
      <c r="CZ168" s="967"/>
      <c r="DA168" s="968"/>
      <c r="DB168" s="368"/>
      <c r="DC168" s="971"/>
      <c r="DD168" s="972"/>
      <c r="DE168" s="971"/>
      <c r="DF168" s="972"/>
      <c r="DG168" s="971"/>
      <c r="DH168" s="972"/>
      <c r="DI168" s="971"/>
      <c r="DJ168" s="972"/>
      <c r="DK168" s="971"/>
      <c r="DL168" s="972"/>
      <c r="DM168" s="369"/>
      <c r="DN168" s="977"/>
      <c r="DO168" s="978"/>
      <c r="DP168" s="977"/>
      <c r="DQ168" s="978"/>
      <c r="DR168" s="977"/>
      <c r="DS168" s="978"/>
      <c r="DT168" s="977"/>
      <c r="DU168" s="978"/>
      <c r="DV168" s="977"/>
      <c r="DW168" s="978"/>
      <c r="DX168" s="370"/>
      <c r="DY168" s="339">
        <f t="shared" si="402"/>
        <v>0</v>
      </c>
      <c r="DZ168" s="339">
        <f t="shared" si="403"/>
        <v>0</v>
      </c>
      <c r="EA168" s="339">
        <f t="shared" si="404"/>
        <v>0</v>
      </c>
      <c r="EB168" s="339">
        <f t="shared" si="405"/>
        <v>0</v>
      </c>
      <c r="EC168" s="339">
        <f t="shared" si="406"/>
        <v>0</v>
      </c>
      <c r="ED168" s="327">
        <f t="shared" si="407"/>
        <v>0</v>
      </c>
    </row>
    <row r="169" spans="1:134" s="51" customFormat="1" ht="15" customHeight="1">
      <c r="A169" s="78"/>
      <c r="B169" s="78"/>
      <c r="C169" s="77" t="s">
        <v>353</v>
      </c>
      <c r="D169" s="700" t="s">
        <v>378</v>
      </c>
      <c r="E169" s="72"/>
      <c r="F169" s="72"/>
      <c r="G169" s="72"/>
      <c r="H169" s="72"/>
      <c r="I169" s="72"/>
      <c r="J169" s="72"/>
      <c r="K169" s="72"/>
      <c r="L169" s="72"/>
      <c r="M169" s="72"/>
      <c r="N169" s="72"/>
      <c r="O169" s="616"/>
      <c r="P169" s="72"/>
      <c r="Q169" s="146"/>
      <c r="R169" s="70">
        <f t="shared" si="400"/>
        <v>1.1000000000000001</v>
      </c>
      <c r="S169" s="847"/>
      <c r="T169" s="848"/>
      <c r="U169" s="847"/>
      <c r="V169" s="848"/>
      <c r="W169" s="847"/>
      <c r="X169" s="848"/>
      <c r="Y169" s="847"/>
      <c r="Z169" s="848"/>
      <c r="AA169" s="847"/>
      <c r="AB169" s="848"/>
      <c r="AC169" s="373"/>
      <c r="AD169" s="804"/>
      <c r="AE169" s="805"/>
      <c r="AF169" s="804"/>
      <c r="AG169" s="805"/>
      <c r="AH169" s="804"/>
      <c r="AI169" s="805"/>
      <c r="AJ169" s="804"/>
      <c r="AK169" s="805"/>
      <c r="AL169" s="804"/>
      <c r="AM169" s="805"/>
      <c r="AN169" s="362"/>
      <c r="AO169" s="814">
        <f t="shared" si="408"/>
        <v>0</v>
      </c>
      <c r="AP169" s="815"/>
      <c r="AQ169" s="814">
        <f t="shared" si="409"/>
        <v>0</v>
      </c>
      <c r="AR169" s="815"/>
      <c r="AS169" s="814">
        <f t="shared" si="401"/>
        <v>0</v>
      </c>
      <c r="AT169" s="815"/>
      <c r="AU169" s="814">
        <f t="shared" si="410"/>
        <v>0</v>
      </c>
      <c r="AV169" s="815"/>
      <c r="AW169" s="814">
        <f t="shared" si="411"/>
        <v>0</v>
      </c>
      <c r="AX169" s="815"/>
      <c r="AY169" s="296">
        <f t="shared" si="412"/>
        <v>0</v>
      </c>
      <c r="AZ169" s="820"/>
      <c r="BA169" s="821"/>
      <c r="BB169" s="820"/>
      <c r="BC169" s="821"/>
      <c r="BD169" s="820"/>
      <c r="BE169" s="821"/>
      <c r="BF169" s="820"/>
      <c r="BG169" s="821"/>
      <c r="BH169" s="820"/>
      <c r="BI169" s="821"/>
      <c r="BJ169" s="364"/>
      <c r="BK169" s="849"/>
      <c r="BL169" s="850"/>
      <c r="BM169" s="849"/>
      <c r="BN169" s="850"/>
      <c r="BO169" s="849"/>
      <c r="BP169" s="850"/>
      <c r="BQ169" s="849"/>
      <c r="BR169" s="850"/>
      <c r="BS169" s="849"/>
      <c r="BT169" s="850"/>
      <c r="BU169" s="365"/>
      <c r="BV169" s="973"/>
      <c r="BW169" s="974"/>
      <c r="BX169" s="973"/>
      <c r="BY169" s="974"/>
      <c r="BZ169" s="973"/>
      <c r="CA169" s="974"/>
      <c r="CB169" s="973"/>
      <c r="CC169" s="974"/>
      <c r="CD169" s="973"/>
      <c r="CE169" s="974"/>
      <c r="CF169" s="366"/>
      <c r="CG169" s="969"/>
      <c r="CH169" s="970"/>
      <c r="CI169" s="969"/>
      <c r="CJ169" s="970"/>
      <c r="CK169" s="969"/>
      <c r="CL169" s="970"/>
      <c r="CM169" s="969"/>
      <c r="CN169" s="970"/>
      <c r="CO169" s="969"/>
      <c r="CP169" s="970"/>
      <c r="CQ169" s="367"/>
      <c r="CR169" s="967"/>
      <c r="CS169" s="968"/>
      <c r="CT169" s="967"/>
      <c r="CU169" s="968"/>
      <c r="CV169" s="967"/>
      <c r="CW169" s="968"/>
      <c r="CX169" s="967"/>
      <c r="CY169" s="968"/>
      <c r="CZ169" s="967"/>
      <c r="DA169" s="968"/>
      <c r="DB169" s="368"/>
      <c r="DC169" s="971"/>
      <c r="DD169" s="972"/>
      <c r="DE169" s="971"/>
      <c r="DF169" s="972"/>
      <c r="DG169" s="971"/>
      <c r="DH169" s="972"/>
      <c r="DI169" s="971"/>
      <c r="DJ169" s="972"/>
      <c r="DK169" s="971"/>
      <c r="DL169" s="972"/>
      <c r="DM169" s="369"/>
      <c r="DN169" s="977"/>
      <c r="DO169" s="978"/>
      <c r="DP169" s="977"/>
      <c r="DQ169" s="978"/>
      <c r="DR169" s="977"/>
      <c r="DS169" s="978"/>
      <c r="DT169" s="977"/>
      <c r="DU169" s="978"/>
      <c r="DV169" s="977"/>
      <c r="DW169" s="978"/>
      <c r="DX169" s="370"/>
      <c r="DY169" s="339">
        <f t="shared" si="402"/>
        <v>0</v>
      </c>
      <c r="DZ169" s="339">
        <f t="shared" si="403"/>
        <v>0</v>
      </c>
      <c r="EA169" s="339">
        <f t="shared" si="404"/>
        <v>0</v>
      </c>
      <c r="EB169" s="339">
        <f t="shared" si="405"/>
        <v>0</v>
      </c>
      <c r="EC169" s="339">
        <f t="shared" si="406"/>
        <v>0</v>
      </c>
      <c r="ED169" s="327">
        <f t="shared" si="407"/>
        <v>0</v>
      </c>
    </row>
    <row r="170" spans="1:134" s="51" customFormat="1" ht="15" customHeight="1">
      <c r="A170" s="78"/>
      <c r="B170" s="78"/>
      <c r="C170" s="77" t="s">
        <v>264</v>
      </c>
      <c r="D170" s="700"/>
      <c r="E170" s="72"/>
      <c r="F170" s="72"/>
      <c r="G170" s="72"/>
      <c r="H170" s="72"/>
      <c r="I170" s="72"/>
      <c r="J170" s="72"/>
      <c r="K170" s="72"/>
      <c r="L170" s="72"/>
      <c r="M170" s="72"/>
      <c r="N170" s="72"/>
      <c r="O170" s="616"/>
      <c r="P170" s="72"/>
      <c r="Q170" s="146"/>
      <c r="R170" s="70">
        <f t="shared" si="400"/>
        <v>1</v>
      </c>
      <c r="S170" s="847"/>
      <c r="T170" s="848"/>
      <c r="U170" s="847"/>
      <c r="V170" s="848"/>
      <c r="W170" s="847"/>
      <c r="X170" s="848"/>
      <c r="Y170" s="847"/>
      <c r="Z170" s="848"/>
      <c r="AA170" s="847"/>
      <c r="AB170" s="848"/>
      <c r="AC170" s="373"/>
      <c r="AD170" s="804"/>
      <c r="AE170" s="805"/>
      <c r="AF170" s="804"/>
      <c r="AG170" s="805"/>
      <c r="AH170" s="804"/>
      <c r="AI170" s="805"/>
      <c r="AJ170" s="804"/>
      <c r="AK170" s="805"/>
      <c r="AL170" s="804"/>
      <c r="AM170" s="805"/>
      <c r="AN170" s="362"/>
      <c r="AO170" s="814">
        <f t="shared" si="408"/>
        <v>0</v>
      </c>
      <c r="AP170" s="815"/>
      <c r="AQ170" s="814">
        <f t="shared" si="409"/>
        <v>0</v>
      </c>
      <c r="AR170" s="815"/>
      <c r="AS170" s="814">
        <f t="shared" si="401"/>
        <v>0</v>
      </c>
      <c r="AT170" s="815"/>
      <c r="AU170" s="814">
        <f t="shared" si="410"/>
        <v>0</v>
      </c>
      <c r="AV170" s="815"/>
      <c r="AW170" s="814">
        <f t="shared" si="411"/>
        <v>0</v>
      </c>
      <c r="AX170" s="815"/>
      <c r="AY170" s="296">
        <f t="shared" si="412"/>
        <v>0</v>
      </c>
      <c r="AZ170" s="820"/>
      <c r="BA170" s="821"/>
      <c r="BB170" s="820"/>
      <c r="BC170" s="821"/>
      <c r="BD170" s="820"/>
      <c r="BE170" s="821"/>
      <c r="BF170" s="820"/>
      <c r="BG170" s="821"/>
      <c r="BH170" s="820"/>
      <c r="BI170" s="821"/>
      <c r="BJ170" s="364"/>
      <c r="BK170" s="849"/>
      <c r="BL170" s="850"/>
      <c r="BM170" s="849"/>
      <c r="BN170" s="850"/>
      <c r="BO170" s="849"/>
      <c r="BP170" s="850"/>
      <c r="BQ170" s="849"/>
      <c r="BR170" s="850"/>
      <c r="BS170" s="849"/>
      <c r="BT170" s="850"/>
      <c r="BU170" s="365"/>
      <c r="BV170" s="973"/>
      <c r="BW170" s="974"/>
      <c r="BX170" s="973"/>
      <c r="BY170" s="974"/>
      <c r="BZ170" s="973"/>
      <c r="CA170" s="974"/>
      <c r="CB170" s="973"/>
      <c r="CC170" s="974"/>
      <c r="CD170" s="973"/>
      <c r="CE170" s="974"/>
      <c r="CF170" s="366"/>
      <c r="CG170" s="969"/>
      <c r="CH170" s="970"/>
      <c r="CI170" s="969"/>
      <c r="CJ170" s="970"/>
      <c r="CK170" s="969"/>
      <c r="CL170" s="970"/>
      <c r="CM170" s="969"/>
      <c r="CN170" s="970"/>
      <c r="CO170" s="969"/>
      <c r="CP170" s="970"/>
      <c r="CQ170" s="367"/>
      <c r="CR170" s="967"/>
      <c r="CS170" s="968"/>
      <c r="CT170" s="967"/>
      <c r="CU170" s="968"/>
      <c r="CV170" s="967"/>
      <c r="CW170" s="968"/>
      <c r="CX170" s="967"/>
      <c r="CY170" s="968"/>
      <c r="CZ170" s="967"/>
      <c r="DA170" s="968"/>
      <c r="DB170" s="368"/>
      <c r="DC170" s="971"/>
      <c r="DD170" s="972"/>
      <c r="DE170" s="971"/>
      <c r="DF170" s="972"/>
      <c r="DG170" s="971"/>
      <c r="DH170" s="972"/>
      <c r="DI170" s="971"/>
      <c r="DJ170" s="972"/>
      <c r="DK170" s="971"/>
      <c r="DL170" s="972"/>
      <c r="DM170" s="369"/>
      <c r="DN170" s="977"/>
      <c r="DO170" s="978"/>
      <c r="DP170" s="977"/>
      <c r="DQ170" s="978"/>
      <c r="DR170" s="977"/>
      <c r="DS170" s="978"/>
      <c r="DT170" s="977"/>
      <c r="DU170" s="978"/>
      <c r="DV170" s="977"/>
      <c r="DW170" s="978"/>
      <c r="DX170" s="370"/>
      <c r="DY170" s="339">
        <f t="shared" si="402"/>
        <v>0</v>
      </c>
      <c r="DZ170" s="339">
        <f t="shared" si="403"/>
        <v>0</v>
      </c>
      <c r="EA170" s="339">
        <f t="shared" si="404"/>
        <v>0</v>
      </c>
      <c r="EB170" s="339">
        <f t="shared" si="405"/>
        <v>0</v>
      </c>
      <c r="EC170" s="339">
        <f t="shared" si="406"/>
        <v>0</v>
      </c>
      <c r="ED170" s="327">
        <f t="shared" si="407"/>
        <v>0</v>
      </c>
    </row>
    <row r="171" spans="1:134" s="51" customFormat="1" ht="15" customHeight="1">
      <c r="A171" s="78"/>
      <c r="B171" s="78"/>
      <c r="C171" s="77" t="s">
        <v>28</v>
      </c>
      <c r="D171" s="700"/>
      <c r="E171" s="72"/>
      <c r="F171" s="72"/>
      <c r="G171" s="72"/>
      <c r="H171" s="72"/>
      <c r="I171" s="72"/>
      <c r="J171" s="72"/>
      <c r="K171" s="72"/>
      <c r="L171" s="72"/>
      <c r="M171" s="72"/>
      <c r="N171" s="72"/>
      <c r="O171" s="616"/>
      <c r="P171" s="72"/>
      <c r="Q171" s="146"/>
      <c r="R171" s="70">
        <f t="shared" si="400"/>
        <v>1</v>
      </c>
      <c r="S171" s="847"/>
      <c r="T171" s="848"/>
      <c r="U171" s="847"/>
      <c r="V171" s="848"/>
      <c r="W171" s="847"/>
      <c r="X171" s="848"/>
      <c r="Y171" s="847"/>
      <c r="Z171" s="848"/>
      <c r="AA171" s="847"/>
      <c r="AB171" s="848"/>
      <c r="AC171" s="373"/>
      <c r="AD171" s="804"/>
      <c r="AE171" s="805"/>
      <c r="AF171" s="804"/>
      <c r="AG171" s="805"/>
      <c r="AH171" s="804"/>
      <c r="AI171" s="805"/>
      <c r="AJ171" s="804"/>
      <c r="AK171" s="805"/>
      <c r="AL171" s="804"/>
      <c r="AM171" s="805"/>
      <c r="AN171" s="362"/>
      <c r="AO171" s="814">
        <f t="shared" si="408"/>
        <v>0</v>
      </c>
      <c r="AP171" s="815"/>
      <c r="AQ171" s="814">
        <f t="shared" si="409"/>
        <v>0</v>
      </c>
      <c r="AR171" s="815"/>
      <c r="AS171" s="814">
        <f t="shared" si="401"/>
        <v>0</v>
      </c>
      <c r="AT171" s="815"/>
      <c r="AU171" s="814">
        <f t="shared" si="410"/>
        <v>0</v>
      </c>
      <c r="AV171" s="815"/>
      <c r="AW171" s="814">
        <f t="shared" si="411"/>
        <v>0</v>
      </c>
      <c r="AX171" s="815"/>
      <c r="AY171" s="296">
        <f t="shared" si="412"/>
        <v>0</v>
      </c>
      <c r="AZ171" s="820"/>
      <c r="BA171" s="821"/>
      <c r="BB171" s="820"/>
      <c r="BC171" s="821"/>
      <c r="BD171" s="820"/>
      <c r="BE171" s="821"/>
      <c r="BF171" s="820"/>
      <c r="BG171" s="821"/>
      <c r="BH171" s="820"/>
      <c r="BI171" s="821"/>
      <c r="BJ171" s="364"/>
      <c r="BK171" s="849"/>
      <c r="BL171" s="850"/>
      <c r="BM171" s="849"/>
      <c r="BN171" s="850"/>
      <c r="BO171" s="849"/>
      <c r="BP171" s="850"/>
      <c r="BQ171" s="849"/>
      <c r="BR171" s="850"/>
      <c r="BS171" s="849"/>
      <c r="BT171" s="850"/>
      <c r="BU171" s="365"/>
      <c r="BV171" s="973"/>
      <c r="BW171" s="974"/>
      <c r="BX171" s="973"/>
      <c r="BY171" s="974"/>
      <c r="BZ171" s="973"/>
      <c r="CA171" s="974"/>
      <c r="CB171" s="973"/>
      <c r="CC171" s="974"/>
      <c r="CD171" s="973"/>
      <c r="CE171" s="974"/>
      <c r="CF171" s="366"/>
      <c r="CG171" s="969"/>
      <c r="CH171" s="970"/>
      <c r="CI171" s="969"/>
      <c r="CJ171" s="970"/>
      <c r="CK171" s="969"/>
      <c r="CL171" s="970"/>
      <c r="CM171" s="969"/>
      <c r="CN171" s="970"/>
      <c r="CO171" s="969"/>
      <c r="CP171" s="970"/>
      <c r="CQ171" s="367"/>
      <c r="CR171" s="967"/>
      <c r="CS171" s="968"/>
      <c r="CT171" s="967"/>
      <c r="CU171" s="968"/>
      <c r="CV171" s="967"/>
      <c r="CW171" s="968"/>
      <c r="CX171" s="967"/>
      <c r="CY171" s="968"/>
      <c r="CZ171" s="967"/>
      <c r="DA171" s="968"/>
      <c r="DB171" s="368"/>
      <c r="DC171" s="971"/>
      <c r="DD171" s="972"/>
      <c r="DE171" s="971"/>
      <c r="DF171" s="972"/>
      <c r="DG171" s="971"/>
      <c r="DH171" s="972"/>
      <c r="DI171" s="971"/>
      <c r="DJ171" s="972"/>
      <c r="DK171" s="971"/>
      <c r="DL171" s="972"/>
      <c r="DM171" s="369"/>
      <c r="DN171" s="977"/>
      <c r="DO171" s="978"/>
      <c r="DP171" s="977"/>
      <c r="DQ171" s="978"/>
      <c r="DR171" s="977"/>
      <c r="DS171" s="978"/>
      <c r="DT171" s="977"/>
      <c r="DU171" s="978"/>
      <c r="DV171" s="977"/>
      <c r="DW171" s="978"/>
      <c r="DX171" s="370"/>
      <c r="DY171" s="339">
        <f t="shared" si="402"/>
        <v>0</v>
      </c>
      <c r="DZ171" s="339">
        <f t="shared" si="403"/>
        <v>0</v>
      </c>
      <c r="EA171" s="339">
        <f t="shared" si="404"/>
        <v>0</v>
      </c>
      <c r="EB171" s="339">
        <f t="shared" si="405"/>
        <v>0</v>
      </c>
      <c r="EC171" s="339">
        <f t="shared" si="406"/>
        <v>0</v>
      </c>
      <c r="ED171" s="327">
        <f t="shared" si="407"/>
        <v>0</v>
      </c>
    </row>
    <row r="172" spans="1:134" s="51" customFormat="1" ht="15" customHeight="1">
      <c r="A172" s="78"/>
      <c r="B172" s="78"/>
      <c r="C172" s="77" t="s">
        <v>54</v>
      </c>
      <c r="D172" s="700"/>
      <c r="E172" s="72"/>
      <c r="F172" s="72"/>
      <c r="G172" s="72"/>
      <c r="H172" s="72"/>
      <c r="I172" s="72"/>
      <c r="J172" s="72"/>
      <c r="K172" s="72"/>
      <c r="L172" s="72"/>
      <c r="M172" s="72"/>
      <c r="N172" s="72"/>
      <c r="O172" s="616"/>
      <c r="P172" s="72"/>
      <c r="Q172" s="146"/>
      <c r="R172" s="70">
        <f t="shared" si="400"/>
        <v>1.1000000000000001</v>
      </c>
      <c r="S172" s="847"/>
      <c r="T172" s="848"/>
      <c r="U172" s="847"/>
      <c r="V172" s="848"/>
      <c r="W172" s="847"/>
      <c r="X172" s="848"/>
      <c r="Y172" s="847"/>
      <c r="Z172" s="848"/>
      <c r="AA172" s="847"/>
      <c r="AB172" s="848"/>
      <c r="AC172" s="373"/>
      <c r="AD172" s="804"/>
      <c r="AE172" s="805"/>
      <c r="AF172" s="804"/>
      <c r="AG172" s="805"/>
      <c r="AH172" s="804"/>
      <c r="AI172" s="805"/>
      <c r="AJ172" s="804"/>
      <c r="AK172" s="805"/>
      <c r="AL172" s="804"/>
      <c r="AM172" s="805"/>
      <c r="AN172" s="362"/>
      <c r="AO172" s="814">
        <f t="shared" si="408"/>
        <v>0</v>
      </c>
      <c r="AP172" s="815"/>
      <c r="AQ172" s="814">
        <f t="shared" si="409"/>
        <v>0</v>
      </c>
      <c r="AR172" s="815"/>
      <c r="AS172" s="814">
        <f t="shared" si="401"/>
        <v>0</v>
      </c>
      <c r="AT172" s="815"/>
      <c r="AU172" s="814">
        <f t="shared" si="410"/>
        <v>0</v>
      </c>
      <c r="AV172" s="815"/>
      <c r="AW172" s="814">
        <f t="shared" si="411"/>
        <v>0</v>
      </c>
      <c r="AX172" s="815"/>
      <c r="AY172" s="296">
        <f t="shared" si="412"/>
        <v>0</v>
      </c>
      <c r="AZ172" s="820"/>
      <c r="BA172" s="821"/>
      <c r="BB172" s="820"/>
      <c r="BC172" s="821"/>
      <c r="BD172" s="820"/>
      <c r="BE172" s="821"/>
      <c r="BF172" s="820"/>
      <c r="BG172" s="821"/>
      <c r="BH172" s="820"/>
      <c r="BI172" s="821"/>
      <c r="BJ172" s="364"/>
      <c r="BK172" s="849"/>
      <c r="BL172" s="850"/>
      <c r="BM172" s="849"/>
      <c r="BN172" s="850"/>
      <c r="BO172" s="849"/>
      <c r="BP172" s="850"/>
      <c r="BQ172" s="849"/>
      <c r="BR172" s="850"/>
      <c r="BS172" s="849"/>
      <c r="BT172" s="850"/>
      <c r="BU172" s="365"/>
      <c r="BV172" s="973"/>
      <c r="BW172" s="974"/>
      <c r="BX172" s="973"/>
      <c r="BY172" s="974"/>
      <c r="BZ172" s="973"/>
      <c r="CA172" s="974"/>
      <c r="CB172" s="973"/>
      <c r="CC172" s="974"/>
      <c r="CD172" s="973"/>
      <c r="CE172" s="974"/>
      <c r="CF172" s="366"/>
      <c r="CG172" s="969"/>
      <c r="CH172" s="970"/>
      <c r="CI172" s="969"/>
      <c r="CJ172" s="970"/>
      <c r="CK172" s="969"/>
      <c r="CL172" s="970"/>
      <c r="CM172" s="969"/>
      <c r="CN172" s="970"/>
      <c r="CO172" s="969"/>
      <c r="CP172" s="970"/>
      <c r="CQ172" s="367"/>
      <c r="CR172" s="967"/>
      <c r="CS172" s="968"/>
      <c r="CT172" s="967"/>
      <c r="CU172" s="968"/>
      <c r="CV172" s="967"/>
      <c r="CW172" s="968"/>
      <c r="CX172" s="967"/>
      <c r="CY172" s="968"/>
      <c r="CZ172" s="967"/>
      <c r="DA172" s="968"/>
      <c r="DB172" s="368"/>
      <c r="DC172" s="971"/>
      <c r="DD172" s="972"/>
      <c r="DE172" s="971"/>
      <c r="DF172" s="972"/>
      <c r="DG172" s="971"/>
      <c r="DH172" s="972"/>
      <c r="DI172" s="971"/>
      <c r="DJ172" s="972"/>
      <c r="DK172" s="971"/>
      <c r="DL172" s="972"/>
      <c r="DM172" s="369"/>
      <c r="DN172" s="977"/>
      <c r="DO172" s="978"/>
      <c r="DP172" s="977"/>
      <c r="DQ172" s="978"/>
      <c r="DR172" s="977"/>
      <c r="DS172" s="978"/>
      <c r="DT172" s="977"/>
      <c r="DU172" s="978"/>
      <c r="DV172" s="977"/>
      <c r="DW172" s="978"/>
      <c r="DX172" s="370"/>
      <c r="DY172" s="339">
        <f t="shared" si="402"/>
        <v>0</v>
      </c>
      <c r="DZ172" s="339">
        <f t="shared" si="403"/>
        <v>0</v>
      </c>
      <c r="EA172" s="339">
        <f t="shared" si="404"/>
        <v>0</v>
      </c>
      <c r="EB172" s="339">
        <f t="shared" si="405"/>
        <v>0</v>
      </c>
      <c r="EC172" s="339">
        <f t="shared" si="406"/>
        <v>0</v>
      </c>
      <c r="ED172" s="327">
        <f t="shared" si="407"/>
        <v>0</v>
      </c>
    </row>
    <row r="173" spans="1:134" s="51" customFormat="1" ht="15" customHeight="1">
      <c r="A173" s="78"/>
      <c r="B173" s="78"/>
      <c r="C173" s="77" t="s">
        <v>353</v>
      </c>
      <c r="D173" s="700" t="s">
        <v>378</v>
      </c>
      <c r="E173" s="72"/>
      <c r="F173" s="72"/>
      <c r="G173" s="72"/>
      <c r="H173" s="72"/>
      <c r="I173" s="72"/>
      <c r="J173" s="72"/>
      <c r="K173" s="72"/>
      <c r="L173" s="72"/>
      <c r="M173" s="72"/>
      <c r="N173" s="72"/>
      <c r="O173" s="616"/>
      <c r="P173" s="72"/>
      <c r="Q173" s="146"/>
      <c r="R173" s="70">
        <f t="shared" si="400"/>
        <v>1.1000000000000001</v>
      </c>
      <c r="S173" s="847"/>
      <c r="T173" s="848"/>
      <c r="U173" s="847"/>
      <c r="V173" s="848"/>
      <c r="W173" s="847"/>
      <c r="X173" s="848"/>
      <c r="Y173" s="847"/>
      <c r="Z173" s="848"/>
      <c r="AA173" s="847"/>
      <c r="AB173" s="848"/>
      <c r="AC173" s="373"/>
      <c r="AD173" s="804"/>
      <c r="AE173" s="805"/>
      <c r="AF173" s="804"/>
      <c r="AG173" s="805"/>
      <c r="AH173" s="804"/>
      <c r="AI173" s="805"/>
      <c r="AJ173" s="804"/>
      <c r="AK173" s="805"/>
      <c r="AL173" s="804"/>
      <c r="AM173" s="805"/>
      <c r="AN173" s="362"/>
      <c r="AO173" s="814">
        <f t="shared" si="408"/>
        <v>0</v>
      </c>
      <c r="AP173" s="815"/>
      <c r="AQ173" s="814">
        <f t="shared" si="409"/>
        <v>0</v>
      </c>
      <c r="AR173" s="815"/>
      <c r="AS173" s="814">
        <f t="shared" si="401"/>
        <v>0</v>
      </c>
      <c r="AT173" s="815"/>
      <c r="AU173" s="814">
        <f t="shared" si="410"/>
        <v>0</v>
      </c>
      <c r="AV173" s="815"/>
      <c r="AW173" s="814">
        <f t="shared" si="411"/>
        <v>0</v>
      </c>
      <c r="AX173" s="815"/>
      <c r="AY173" s="296">
        <f t="shared" si="412"/>
        <v>0</v>
      </c>
      <c r="AZ173" s="820"/>
      <c r="BA173" s="821"/>
      <c r="BB173" s="820"/>
      <c r="BC173" s="821"/>
      <c r="BD173" s="820"/>
      <c r="BE173" s="821"/>
      <c r="BF173" s="820"/>
      <c r="BG173" s="821"/>
      <c r="BH173" s="820"/>
      <c r="BI173" s="821"/>
      <c r="BJ173" s="364"/>
      <c r="BK173" s="849"/>
      <c r="BL173" s="850"/>
      <c r="BM173" s="849"/>
      <c r="BN173" s="850"/>
      <c r="BO173" s="849"/>
      <c r="BP173" s="850"/>
      <c r="BQ173" s="849"/>
      <c r="BR173" s="850"/>
      <c r="BS173" s="849"/>
      <c r="BT173" s="850"/>
      <c r="BU173" s="365"/>
      <c r="BV173" s="973"/>
      <c r="BW173" s="974"/>
      <c r="BX173" s="973"/>
      <c r="BY173" s="974"/>
      <c r="BZ173" s="973"/>
      <c r="CA173" s="974"/>
      <c r="CB173" s="973"/>
      <c r="CC173" s="974"/>
      <c r="CD173" s="973"/>
      <c r="CE173" s="974"/>
      <c r="CF173" s="366"/>
      <c r="CG173" s="969"/>
      <c r="CH173" s="970"/>
      <c r="CI173" s="969"/>
      <c r="CJ173" s="970"/>
      <c r="CK173" s="969"/>
      <c r="CL173" s="970"/>
      <c r="CM173" s="969"/>
      <c r="CN173" s="970"/>
      <c r="CO173" s="969"/>
      <c r="CP173" s="970"/>
      <c r="CQ173" s="367"/>
      <c r="CR173" s="967"/>
      <c r="CS173" s="968"/>
      <c r="CT173" s="967"/>
      <c r="CU173" s="968"/>
      <c r="CV173" s="967"/>
      <c r="CW173" s="968"/>
      <c r="CX173" s="967"/>
      <c r="CY173" s="968"/>
      <c r="CZ173" s="967"/>
      <c r="DA173" s="968"/>
      <c r="DB173" s="368"/>
      <c r="DC173" s="971"/>
      <c r="DD173" s="972"/>
      <c r="DE173" s="971"/>
      <c r="DF173" s="972"/>
      <c r="DG173" s="971"/>
      <c r="DH173" s="972"/>
      <c r="DI173" s="971"/>
      <c r="DJ173" s="972"/>
      <c r="DK173" s="971"/>
      <c r="DL173" s="972"/>
      <c r="DM173" s="369"/>
      <c r="DN173" s="977"/>
      <c r="DO173" s="978"/>
      <c r="DP173" s="977"/>
      <c r="DQ173" s="978"/>
      <c r="DR173" s="977"/>
      <c r="DS173" s="978"/>
      <c r="DT173" s="977"/>
      <c r="DU173" s="978"/>
      <c r="DV173" s="977"/>
      <c r="DW173" s="978"/>
      <c r="DX173" s="370"/>
      <c r="DY173" s="339">
        <f t="shared" si="402"/>
        <v>0</v>
      </c>
      <c r="DZ173" s="339">
        <f t="shared" si="403"/>
        <v>0</v>
      </c>
      <c r="EA173" s="339">
        <f t="shared" si="404"/>
        <v>0</v>
      </c>
      <c r="EB173" s="339">
        <f t="shared" si="405"/>
        <v>0</v>
      </c>
      <c r="EC173" s="339">
        <f t="shared" si="406"/>
        <v>0</v>
      </c>
      <c r="ED173" s="327">
        <f t="shared" si="407"/>
        <v>0</v>
      </c>
    </row>
    <row r="174" spans="1:134" s="51" customFormat="1" ht="15" customHeight="1">
      <c r="A174" s="78"/>
      <c r="B174" s="78"/>
      <c r="C174" s="77" t="s">
        <v>264</v>
      </c>
      <c r="D174" s="700"/>
      <c r="E174" s="72"/>
      <c r="F174" s="72"/>
      <c r="G174" s="72"/>
      <c r="H174" s="72"/>
      <c r="I174" s="72"/>
      <c r="J174" s="72"/>
      <c r="K174" s="72"/>
      <c r="L174" s="72"/>
      <c r="M174" s="72"/>
      <c r="N174" s="72"/>
      <c r="O174" s="616"/>
      <c r="P174" s="72"/>
      <c r="Q174" s="146"/>
      <c r="R174" s="70">
        <f t="shared" si="400"/>
        <v>1</v>
      </c>
      <c r="S174" s="847"/>
      <c r="T174" s="848"/>
      <c r="U174" s="847"/>
      <c r="V174" s="848"/>
      <c r="W174" s="847"/>
      <c r="X174" s="848"/>
      <c r="Y174" s="847"/>
      <c r="Z174" s="848"/>
      <c r="AA174" s="847"/>
      <c r="AB174" s="848"/>
      <c r="AC174" s="373"/>
      <c r="AD174" s="804"/>
      <c r="AE174" s="805"/>
      <c r="AF174" s="804"/>
      <c r="AG174" s="805"/>
      <c r="AH174" s="804"/>
      <c r="AI174" s="805"/>
      <c r="AJ174" s="804"/>
      <c r="AK174" s="805"/>
      <c r="AL174" s="804"/>
      <c r="AM174" s="805"/>
      <c r="AN174" s="362"/>
      <c r="AO174" s="814">
        <f t="shared" si="408"/>
        <v>0</v>
      </c>
      <c r="AP174" s="815"/>
      <c r="AQ174" s="814">
        <f t="shared" si="409"/>
        <v>0</v>
      </c>
      <c r="AR174" s="815"/>
      <c r="AS174" s="814">
        <f t="shared" si="401"/>
        <v>0</v>
      </c>
      <c r="AT174" s="815"/>
      <c r="AU174" s="814">
        <f t="shared" si="410"/>
        <v>0</v>
      </c>
      <c r="AV174" s="815"/>
      <c r="AW174" s="814">
        <f t="shared" si="411"/>
        <v>0</v>
      </c>
      <c r="AX174" s="815"/>
      <c r="AY174" s="296">
        <f t="shared" si="412"/>
        <v>0</v>
      </c>
      <c r="AZ174" s="820"/>
      <c r="BA174" s="821"/>
      <c r="BB174" s="820"/>
      <c r="BC174" s="821"/>
      <c r="BD174" s="820"/>
      <c r="BE174" s="821"/>
      <c r="BF174" s="820"/>
      <c r="BG174" s="821"/>
      <c r="BH174" s="820"/>
      <c r="BI174" s="821"/>
      <c r="BJ174" s="364"/>
      <c r="BK174" s="849"/>
      <c r="BL174" s="850"/>
      <c r="BM174" s="849"/>
      <c r="BN174" s="850"/>
      <c r="BO174" s="849"/>
      <c r="BP174" s="850"/>
      <c r="BQ174" s="849"/>
      <c r="BR174" s="850"/>
      <c r="BS174" s="849"/>
      <c r="BT174" s="850"/>
      <c r="BU174" s="365"/>
      <c r="BV174" s="973"/>
      <c r="BW174" s="974"/>
      <c r="BX174" s="973"/>
      <c r="BY174" s="974"/>
      <c r="BZ174" s="973"/>
      <c r="CA174" s="974"/>
      <c r="CB174" s="973"/>
      <c r="CC174" s="974"/>
      <c r="CD174" s="973"/>
      <c r="CE174" s="974"/>
      <c r="CF174" s="366"/>
      <c r="CG174" s="969"/>
      <c r="CH174" s="970"/>
      <c r="CI174" s="969"/>
      <c r="CJ174" s="970"/>
      <c r="CK174" s="969"/>
      <c r="CL174" s="970"/>
      <c r="CM174" s="969"/>
      <c r="CN174" s="970"/>
      <c r="CO174" s="969"/>
      <c r="CP174" s="970"/>
      <c r="CQ174" s="367"/>
      <c r="CR174" s="967"/>
      <c r="CS174" s="968"/>
      <c r="CT174" s="967"/>
      <c r="CU174" s="968"/>
      <c r="CV174" s="967"/>
      <c r="CW174" s="968"/>
      <c r="CX174" s="967"/>
      <c r="CY174" s="968"/>
      <c r="CZ174" s="967"/>
      <c r="DA174" s="968"/>
      <c r="DB174" s="368"/>
      <c r="DC174" s="971"/>
      <c r="DD174" s="972"/>
      <c r="DE174" s="971"/>
      <c r="DF174" s="972"/>
      <c r="DG174" s="971"/>
      <c r="DH174" s="972"/>
      <c r="DI174" s="971"/>
      <c r="DJ174" s="972"/>
      <c r="DK174" s="971"/>
      <c r="DL174" s="972"/>
      <c r="DM174" s="369"/>
      <c r="DN174" s="977"/>
      <c r="DO174" s="978"/>
      <c r="DP174" s="977"/>
      <c r="DQ174" s="978"/>
      <c r="DR174" s="977"/>
      <c r="DS174" s="978"/>
      <c r="DT174" s="977"/>
      <c r="DU174" s="978"/>
      <c r="DV174" s="977"/>
      <c r="DW174" s="978"/>
      <c r="DX174" s="370"/>
      <c r="DY174" s="339">
        <f t="shared" si="402"/>
        <v>0</v>
      </c>
      <c r="DZ174" s="339">
        <f t="shared" si="403"/>
        <v>0</v>
      </c>
      <c r="EA174" s="339">
        <f t="shared" si="404"/>
        <v>0</v>
      </c>
      <c r="EB174" s="339">
        <f t="shared" si="405"/>
        <v>0</v>
      </c>
      <c r="EC174" s="339">
        <f t="shared" si="406"/>
        <v>0</v>
      </c>
      <c r="ED174" s="327">
        <f t="shared" si="407"/>
        <v>0</v>
      </c>
    </row>
    <row r="175" spans="1:134" s="51" customFormat="1" ht="15" customHeight="1">
      <c r="A175" s="78"/>
      <c r="B175" s="78"/>
      <c r="C175" s="77" t="s">
        <v>28</v>
      </c>
      <c r="D175" s="700"/>
      <c r="E175" s="72"/>
      <c r="F175" s="72"/>
      <c r="G175" s="72"/>
      <c r="H175" s="72"/>
      <c r="I175" s="72"/>
      <c r="J175" s="72"/>
      <c r="K175" s="72"/>
      <c r="L175" s="72"/>
      <c r="M175" s="72"/>
      <c r="N175" s="72"/>
      <c r="O175" s="616"/>
      <c r="P175" s="72"/>
      <c r="Q175" s="146"/>
      <c r="R175" s="70">
        <f t="shared" si="400"/>
        <v>1</v>
      </c>
      <c r="S175" s="847"/>
      <c r="T175" s="848"/>
      <c r="U175" s="847"/>
      <c r="V175" s="848"/>
      <c r="W175" s="847"/>
      <c r="X175" s="848"/>
      <c r="Y175" s="847"/>
      <c r="Z175" s="848"/>
      <c r="AA175" s="847"/>
      <c r="AB175" s="848"/>
      <c r="AC175" s="373"/>
      <c r="AD175" s="804"/>
      <c r="AE175" s="805"/>
      <c r="AF175" s="804"/>
      <c r="AG175" s="805"/>
      <c r="AH175" s="804"/>
      <c r="AI175" s="805"/>
      <c r="AJ175" s="804"/>
      <c r="AK175" s="805"/>
      <c r="AL175" s="804"/>
      <c r="AM175" s="805"/>
      <c r="AN175" s="362"/>
      <c r="AO175" s="814">
        <f t="shared" si="408"/>
        <v>0</v>
      </c>
      <c r="AP175" s="815"/>
      <c r="AQ175" s="814">
        <f t="shared" si="409"/>
        <v>0</v>
      </c>
      <c r="AR175" s="815"/>
      <c r="AS175" s="814">
        <f t="shared" si="401"/>
        <v>0</v>
      </c>
      <c r="AT175" s="815"/>
      <c r="AU175" s="814">
        <f t="shared" si="410"/>
        <v>0</v>
      </c>
      <c r="AV175" s="815"/>
      <c r="AW175" s="814">
        <f t="shared" si="411"/>
        <v>0</v>
      </c>
      <c r="AX175" s="815"/>
      <c r="AY175" s="296">
        <f t="shared" si="412"/>
        <v>0</v>
      </c>
      <c r="AZ175" s="820"/>
      <c r="BA175" s="821"/>
      <c r="BB175" s="820"/>
      <c r="BC175" s="821"/>
      <c r="BD175" s="820"/>
      <c r="BE175" s="821"/>
      <c r="BF175" s="820"/>
      <c r="BG175" s="821"/>
      <c r="BH175" s="820"/>
      <c r="BI175" s="821"/>
      <c r="BJ175" s="364"/>
      <c r="BK175" s="849"/>
      <c r="BL175" s="850"/>
      <c r="BM175" s="849"/>
      <c r="BN175" s="850"/>
      <c r="BO175" s="849"/>
      <c r="BP175" s="850"/>
      <c r="BQ175" s="849"/>
      <c r="BR175" s="850"/>
      <c r="BS175" s="849"/>
      <c r="BT175" s="850"/>
      <c r="BU175" s="365"/>
      <c r="BV175" s="973"/>
      <c r="BW175" s="974"/>
      <c r="BX175" s="973"/>
      <c r="BY175" s="974"/>
      <c r="BZ175" s="973"/>
      <c r="CA175" s="974"/>
      <c r="CB175" s="973"/>
      <c r="CC175" s="974"/>
      <c r="CD175" s="973"/>
      <c r="CE175" s="974"/>
      <c r="CF175" s="366"/>
      <c r="CG175" s="969"/>
      <c r="CH175" s="970"/>
      <c r="CI175" s="969"/>
      <c r="CJ175" s="970"/>
      <c r="CK175" s="969"/>
      <c r="CL175" s="970"/>
      <c r="CM175" s="969"/>
      <c r="CN175" s="970"/>
      <c r="CO175" s="969"/>
      <c r="CP175" s="970"/>
      <c r="CQ175" s="367"/>
      <c r="CR175" s="967"/>
      <c r="CS175" s="968"/>
      <c r="CT175" s="967"/>
      <c r="CU175" s="968"/>
      <c r="CV175" s="967"/>
      <c r="CW175" s="968"/>
      <c r="CX175" s="967"/>
      <c r="CY175" s="968"/>
      <c r="CZ175" s="967"/>
      <c r="DA175" s="968"/>
      <c r="DB175" s="368"/>
      <c r="DC175" s="971"/>
      <c r="DD175" s="972"/>
      <c r="DE175" s="971"/>
      <c r="DF175" s="972"/>
      <c r="DG175" s="971"/>
      <c r="DH175" s="972"/>
      <c r="DI175" s="971"/>
      <c r="DJ175" s="972"/>
      <c r="DK175" s="971"/>
      <c r="DL175" s="972"/>
      <c r="DM175" s="369"/>
      <c r="DN175" s="977"/>
      <c r="DO175" s="978"/>
      <c r="DP175" s="977"/>
      <c r="DQ175" s="978"/>
      <c r="DR175" s="977"/>
      <c r="DS175" s="978"/>
      <c r="DT175" s="977"/>
      <c r="DU175" s="978"/>
      <c r="DV175" s="977"/>
      <c r="DW175" s="978"/>
      <c r="DX175" s="370"/>
      <c r="DY175" s="339">
        <f t="shared" si="402"/>
        <v>0</v>
      </c>
      <c r="DZ175" s="339">
        <f t="shared" si="403"/>
        <v>0</v>
      </c>
      <c r="EA175" s="339">
        <f t="shared" si="404"/>
        <v>0</v>
      </c>
      <c r="EB175" s="339">
        <f t="shared" si="405"/>
        <v>0</v>
      </c>
      <c r="EC175" s="339">
        <f t="shared" si="406"/>
        <v>0</v>
      </c>
      <c r="ED175" s="327">
        <f t="shared" si="407"/>
        <v>0</v>
      </c>
    </row>
    <row r="176" spans="1:134" s="51" customFormat="1" ht="15" customHeight="1">
      <c r="A176" s="78"/>
      <c r="B176" s="78"/>
      <c r="C176" s="77" t="s">
        <v>54</v>
      </c>
      <c r="D176" s="700"/>
      <c r="E176" s="72"/>
      <c r="F176" s="72"/>
      <c r="G176" s="72"/>
      <c r="H176" s="72"/>
      <c r="I176" s="72"/>
      <c r="J176" s="72"/>
      <c r="K176" s="72"/>
      <c r="L176" s="72"/>
      <c r="M176" s="72"/>
      <c r="N176" s="72"/>
      <c r="O176" s="616"/>
      <c r="P176" s="72"/>
      <c r="Q176" s="146"/>
      <c r="R176" s="70">
        <f t="shared" si="400"/>
        <v>1.1000000000000001</v>
      </c>
      <c r="S176" s="847"/>
      <c r="T176" s="848"/>
      <c r="U176" s="847"/>
      <c r="V176" s="848"/>
      <c r="W176" s="847"/>
      <c r="X176" s="848"/>
      <c r="Y176" s="847"/>
      <c r="Z176" s="848"/>
      <c r="AA176" s="847"/>
      <c r="AB176" s="848"/>
      <c r="AC176" s="373"/>
      <c r="AD176" s="804"/>
      <c r="AE176" s="805"/>
      <c r="AF176" s="804"/>
      <c r="AG176" s="805"/>
      <c r="AH176" s="804"/>
      <c r="AI176" s="805"/>
      <c r="AJ176" s="804"/>
      <c r="AK176" s="805"/>
      <c r="AL176" s="804"/>
      <c r="AM176" s="805"/>
      <c r="AN176" s="362"/>
      <c r="AO176" s="814">
        <f t="shared" si="408"/>
        <v>0</v>
      </c>
      <c r="AP176" s="815"/>
      <c r="AQ176" s="814">
        <f t="shared" si="409"/>
        <v>0</v>
      </c>
      <c r="AR176" s="815"/>
      <c r="AS176" s="814">
        <f t="shared" si="401"/>
        <v>0</v>
      </c>
      <c r="AT176" s="815"/>
      <c r="AU176" s="814">
        <f t="shared" si="410"/>
        <v>0</v>
      </c>
      <c r="AV176" s="815"/>
      <c r="AW176" s="814">
        <f t="shared" si="411"/>
        <v>0</v>
      </c>
      <c r="AX176" s="815"/>
      <c r="AY176" s="296">
        <f t="shared" si="412"/>
        <v>0</v>
      </c>
      <c r="AZ176" s="820"/>
      <c r="BA176" s="821"/>
      <c r="BB176" s="820"/>
      <c r="BC176" s="821"/>
      <c r="BD176" s="820"/>
      <c r="BE176" s="821"/>
      <c r="BF176" s="820"/>
      <c r="BG176" s="821"/>
      <c r="BH176" s="820"/>
      <c r="BI176" s="821"/>
      <c r="BJ176" s="364"/>
      <c r="BK176" s="849"/>
      <c r="BL176" s="850"/>
      <c r="BM176" s="849"/>
      <c r="BN176" s="850"/>
      <c r="BO176" s="849"/>
      <c r="BP176" s="850"/>
      <c r="BQ176" s="849"/>
      <c r="BR176" s="850"/>
      <c r="BS176" s="849"/>
      <c r="BT176" s="850"/>
      <c r="BU176" s="365"/>
      <c r="BV176" s="973"/>
      <c r="BW176" s="974"/>
      <c r="BX176" s="973"/>
      <c r="BY176" s="974"/>
      <c r="BZ176" s="973"/>
      <c r="CA176" s="974"/>
      <c r="CB176" s="973"/>
      <c r="CC176" s="974"/>
      <c r="CD176" s="973"/>
      <c r="CE176" s="974"/>
      <c r="CF176" s="366"/>
      <c r="CG176" s="969"/>
      <c r="CH176" s="970"/>
      <c r="CI176" s="969"/>
      <c r="CJ176" s="970"/>
      <c r="CK176" s="969"/>
      <c r="CL176" s="970"/>
      <c r="CM176" s="969"/>
      <c r="CN176" s="970"/>
      <c r="CO176" s="969"/>
      <c r="CP176" s="970"/>
      <c r="CQ176" s="367"/>
      <c r="CR176" s="967"/>
      <c r="CS176" s="968"/>
      <c r="CT176" s="967"/>
      <c r="CU176" s="968"/>
      <c r="CV176" s="967"/>
      <c r="CW176" s="968"/>
      <c r="CX176" s="967"/>
      <c r="CY176" s="968"/>
      <c r="CZ176" s="967"/>
      <c r="DA176" s="968"/>
      <c r="DB176" s="368"/>
      <c r="DC176" s="971"/>
      <c r="DD176" s="972"/>
      <c r="DE176" s="971"/>
      <c r="DF176" s="972"/>
      <c r="DG176" s="971"/>
      <c r="DH176" s="972"/>
      <c r="DI176" s="971"/>
      <c r="DJ176" s="972"/>
      <c r="DK176" s="971"/>
      <c r="DL176" s="972"/>
      <c r="DM176" s="369"/>
      <c r="DN176" s="977"/>
      <c r="DO176" s="978"/>
      <c r="DP176" s="977"/>
      <c r="DQ176" s="978"/>
      <c r="DR176" s="977"/>
      <c r="DS176" s="978"/>
      <c r="DT176" s="977"/>
      <c r="DU176" s="978"/>
      <c r="DV176" s="977"/>
      <c r="DW176" s="978"/>
      <c r="DX176" s="370"/>
      <c r="DY176" s="339">
        <f t="shared" si="402"/>
        <v>0</v>
      </c>
      <c r="DZ176" s="339">
        <f t="shared" si="403"/>
        <v>0</v>
      </c>
      <c r="EA176" s="339">
        <f t="shared" si="404"/>
        <v>0</v>
      </c>
      <c r="EB176" s="339">
        <f t="shared" si="405"/>
        <v>0</v>
      </c>
      <c r="EC176" s="339">
        <f t="shared" si="406"/>
        <v>0</v>
      </c>
      <c r="ED176" s="327">
        <f t="shared" si="407"/>
        <v>0</v>
      </c>
    </row>
    <row r="177" spans="1:134" s="51" customFormat="1" ht="15" customHeight="1">
      <c r="A177" s="78"/>
      <c r="B177" s="78"/>
      <c r="C177" s="77" t="s">
        <v>353</v>
      </c>
      <c r="D177" s="700" t="s">
        <v>378</v>
      </c>
      <c r="E177" s="72"/>
      <c r="F177" s="72"/>
      <c r="G177" s="72"/>
      <c r="H177" s="72"/>
      <c r="I177" s="72"/>
      <c r="J177" s="72"/>
      <c r="K177" s="72"/>
      <c r="L177" s="72"/>
      <c r="M177" s="72"/>
      <c r="N177" s="72"/>
      <c r="O177" s="616"/>
      <c r="P177" s="72"/>
      <c r="Q177" s="146"/>
      <c r="R177" s="70">
        <f t="shared" si="400"/>
        <v>1.1000000000000001</v>
      </c>
      <c r="S177" s="847"/>
      <c r="T177" s="848"/>
      <c r="U177" s="847"/>
      <c r="V177" s="848"/>
      <c r="W177" s="847"/>
      <c r="X177" s="848"/>
      <c r="Y177" s="847"/>
      <c r="Z177" s="848"/>
      <c r="AA177" s="847"/>
      <c r="AB177" s="848"/>
      <c r="AC177" s="373"/>
      <c r="AD177" s="804"/>
      <c r="AE177" s="805"/>
      <c r="AF177" s="804"/>
      <c r="AG177" s="805"/>
      <c r="AH177" s="804"/>
      <c r="AI177" s="805"/>
      <c r="AJ177" s="804"/>
      <c r="AK177" s="805"/>
      <c r="AL177" s="804"/>
      <c r="AM177" s="805"/>
      <c r="AN177" s="362"/>
      <c r="AO177" s="814">
        <f t="shared" si="408"/>
        <v>0</v>
      </c>
      <c r="AP177" s="815"/>
      <c r="AQ177" s="814">
        <f t="shared" si="409"/>
        <v>0</v>
      </c>
      <c r="AR177" s="815"/>
      <c r="AS177" s="814">
        <f t="shared" si="401"/>
        <v>0</v>
      </c>
      <c r="AT177" s="815"/>
      <c r="AU177" s="814">
        <f t="shared" si="410"/>
        <v>0</v>
      </c>
      <c r="AV177" s="815"/>
      <c r="AW177" s="814">
        <f t="shared" si="411"/>
        <v>0</v>
      </c>
      <c r="AX177" s="815"/>
      <c r="AY177" s="296">
        <f t="shared" si="412"/>
        <v>0</v>
      </c>
      <c r="AZ177" s="820"/>
      <c r="BA177" s="821"/>
      <c r="BB177" s="820"/>
      <c r="BC177" s="821"/>
      <c r="BD177" s="820"/>
      <c r="BE177" s="821"/>
      <c r="BF177" s="820"/>
      <c r="BG177" s="821"/>
      <c r="BH177" s="820"/>
      <c r="BI177" s="821"/>
      <c r="BJ177" s="364"/>
      <c r="BK177" s="849"/>
      <c r="BL177" s="850"/>
      <c r="BM177" s="849"/>
      <c r="BN177" s="850"/>
      <c r="BO177" s="849"/>
      <c r="BP177" s="850"/>
      <c r="BQ177" s="849"/>
      <c r="BR177" s="850"/>
      <c r="BS177" s="849"/>
      <c r="BT177" s="850"/>
      <c r="BU177" s="365"/>
      <c r="BV177" s="973"/>
      <c r="BW177" s="974"/>
      <c r="BX177" s="973"/>
      <c r="BY177" s="974"/>
      <c r="BZ177" s="973"/>
      <c r="CA177" s="974"/>
      <c r="CB177" s="973"/>
      <c r="CC177" s="974"/>
      <c r="CD177" s="973"/>
      <c r="CE177" s="974"/>
      <c r="CF177" s="366"/>
      <c r="CG177" s="969"/>
      <c r="CH177" s="970"/>
      <c r="CI177" s="969"/>
      <c r="CJ177" s="970"/>
      <c r="CK177" s="969"/>
      <c r="CL177" s="970"/>
      <c r="CM177" s="969"/>
      <c r="CN177" s="970"/>
      <c r="CO177" s="969"/>
      <c r="CP177" s="970"/>
      <c r="CQ177" s="367"/>
      <c r="CR177" s="967"/>
      <c r="CS177" s="968"/>
      <c r="CT177" s="967"/>
      <c r="CU177" s="968"/>
      <c r="CV177" s="967"/>
      <c r="CW177" s="968"/>
      <c r="CX177" s="967"/>
      <c r="CY177" s="968"/>
      <c r="CZ177" s="967"/>
      <c r="DA177" s="968"/>
      <c r="DB177" s="368"/>
      <c r="DC177" s="971"/>
      <c r="DD177" s="972"/>
      <c r="DE177" s="971"/>
      <c r="DF177" s="972"/>
      <c r="DG177" s="971"/>
      <c r="DH177" s="972"/>
      <c r="DI177" s="971"/>
      <c r="DJ177" s="972"/>
      <c r="DK177" s="971"/>
      <c r="DL177" s="972"/>
      <c r="DM177" s="369"/>
      <c r="DN177" s="977"/>
      <c r="DO177" s="978"/>
      <c r="DP177" s="977"/>
      <c r="DQ177" s="978"/>
      <c r="DR177" s="977"/>
      <c r="DS177" s="978"/>
      <c r="DT177" s="977"/>
      <c r="DU177" s="978"/>
      <c r="DV177" s="977"/>
      <c r="DW177" s="978"/>
      <c r="DX177" s="370"/>
      <c r="DY177" s="339">
        <f t="shared" si="402"/>
        <v>0</v>
      </c>
      <c r="DZ177" s="339">
        <f t="shared" si="403"/>
        <v>0</v>
      </c>
      <c r="EA177" s="339">
        <f t="shared" si="404"/>
        <v>0</v>
      </c>
      <c r="EB177" s="339">
        <f t="shared" si="405"/>
        <v>0</v>
      </c>
      <c r="EC177" s="339">
        <f t="shared" si="406"/>
        <v>0</v>
      </c>
      <c r="ED177" s="327">
        <f t="shared" si="407"/>
        <v>0</v>
      </c>
    </row>
    <row r="178" spans="1:134" s="51" customFormat="1" ht="15" customHeight="1">
      <c r="A178" s="78"/>
      <c r="B178" s="78"/>
      <c r="C178" s="77" t="s">
        <v>264</v>
      </c>
      <c r="D178" s="700"/>
      <c r="E178" s="72"/>
      <c r="F178" s="72"/>
      <c r="G178" s="72"/>
      <c r="H178" s="72"/>
      <c r="I178" s="72"/>
      <c r="J178" s="72"/>
      <c r="K178" s="72"/>
      <c r="L178" s="72"/>
      <c r="M178" s="72"/>
      <c r="N178" s="72"/>
      <c r="O178" s="616"/>
      <c r="P178" s="72"/>
      <c r="Q178" s="146"/>
      <c r="R178" s="70">
        <f t="shared" si="400"/>
        <v>1</v>
      </c>
      <c r="S178" s="847"/>
      <c r="T178" s="848"/>
      <c r="U178" s="847"/>
      <c r="V178" s="848"/>
      <c r="W178" s="847"/>
      <c r="X178" s="848"/>
      <c r="Y178" s="847"/>
      <c r="Z178" s="848"/>
      <c r="AA178" s="847"/>
      <c r="AB178" s="848"/>
      <c r="AC178" s="373"/>
      <c r="AD178" s="804"/>
      <c r="AE178" s="805"/>
      <c r="AF178" s="804"/>
      <c r="AG178" s="805"/>
      <c r="AH178" s="804"/>
      <c r="AI178" s="805"/>
      <c r="AJ178" s="804"/>
      <c r="AK178" s="805"/>
      <c r="AL178" s="804"/>
      <c r="AM178" s="805"/>
      <c r="AN178" s="362"/>
      <c r="AO178" s="814">
        <f t="shared" si="408"/>
        <v>0</v>
      </c>
      <c r="AP178" s="815"/>
      <c r="AQ178" s="814">
        <f t="shared" si="409"/>
        <v>0</v>
      </c>
      <c r="AR178" s="815"/>
      <c r="AS178" s="814">
        <f t="shared" si="401"/>
        <v>0</v>
      </c>
      <c r="AT178" s="815"/>
      <c r="AU178" s="814">
        <f t="shared" si="410"/>
        <v>0</v>
      </c>
      <c r="AV178" s="815"/>
      <c r="AW178" s="814">
        <f t="shared" si="411"/>
        <v>0</v>
      </c>
      <c r="AX178" s="815"/>
      <c r="AY178" s="296">
        <f t="shared" si="412"/>
        <v>0</v>
      </c>
      <c r="AZ178" s="820"/>
      <c r="BA178" s="821"/>
      <c r="BB178" s="820"/>
      <c r="BC178" s="821"/>
      <c r="BD178" s="820"/>
      <c r="BE178" s="821"/>
      <c r="BF178" s="820"/>
      <c r="BG178" s="821"/>
      <c r="BH178" s="820"/>
      <c r="BI178" s="821"/>
      <c r="BJ178" s="364"/>
      <c r="BK178" s="849"/>
      <c r="BL178" s="850"/>
      <c r="BM178" s="849"/>
      <c r="BN178" s="850"/>
      <c r="BO178" s="849"/>
      <c r="BP178" s="850"/>
      <c r="BQ178" s="849"/>
      <c r="BR178" s="850"/>
      <c r="BS178" s="849"/>
      <c r="BT178" s="850"/>
      <c r="BU178" s="365"/>
      <c r="BV178" s="973"/>
      <c r="BW178" s="974"/>
      <c r="BX178" s="973"/>
      <c r="BY178" s="974"/>
      <c r="BZ178" s="973"/>
      <c r="CA178" s="974"/>
      <c r="CB178" s="973"/>
      <c r="CC178" s="974"/>
      <c r="CD178" s="973"/>
      <c r="CE178" s="974"/>
      <c r="CF178" s="366"/>
      <c r="CG178" s="969"/>
      <c r="CH178" s="970"/>
      <c r="CI178" s="969"/>
      <c r="CJ178" s="970"/>
      <c r="CK178" s="969"/>
      <c r="CL178" s="970"/>
      <c r="CM178" s="969"/>
      <c r="CN178" s="970"/>
      <c r="CO178" s="969"/>
      <c r="CP178" s="970"/>
      <c r="CQ178" s="367"/>
      <c r="CR178" s="967"/>
      <c r="CS178" s="968"/>
      <c r="CT178" s="967"/>
      <c r="CU178" s="968"/>
      <c r="CV178" s="967"/>
      <c r="CW178" s="968"/>
      <c r="CX178" s="967"/>
      <c r="CY178" s="968"/>
      <c r="CZ178" s="967"/>
      <c r="DA178" s="968"/>
      <c r="DB178" s="368"/>
      <c r="DC178" s="971"/>
      <c r="DD178" s="972"/>
      <c r="DE178" s="971"/>
      <c r="DF178" s="972"/>
      <c r="DG178" s="971"/>
      <c r="DH178" s="972"/>
      <c r="DI178" s="971"/>
      <c r="DJ178" s="972"/>
      <c r="DK178" s="971"/>
      <c r="DL178" s="972"/>
      <c r="DM178" s="369"/>
      <c r="DN178" s="977"/>
      <c r="DO178" s="978"/>
      <c r="DP178" s="977"/>
      <c r="DQ178" s="978"/>
      <c r="DR178" s="977"/>
      <c r="DS178" s="978"/>
      <c r="DT178" s="977"/>
      <c r="DU178" s="978"/>
      <c r="DV178" s="977"/>
      <c r="DW178" s="978"/>
      <c r="DX178" s="370"/>
      <c r="DY178" s="339">
        <f t="shared" si="402"/>
        <v>0</v>
      </c>
      <c r="DZ178" s="339">
        <f t="shared" si="403"/>
        <v>0</v>
      </c>
      <c r="EA178" s="339">
        <f t="shared" si="404"/>
        <v>0</v>
      </c>
      <c r="EB178" s="339">
        <f t="shared" si="405"/>
        <v>0</v>
      </c>
      <c r="EC178" s="339">
        <f t="shared" si="406"/>
        <v>0</v>
      </c>
      <c r="ED178" s="327">
        <f t="shared" si="407"/>
        <v>0</v>
      </c>
    </row>
    <row r="179" spans="1:134" s="51" customFormat="1" ht="15" customHeight="1">
      <c r="A179" s="78"/>
      <c r="B179" s="78"/>
      <c r="C179" s="77" t="s">
        <v>28</v>
      </c>
      <c r="D179" s="700"/>
      <c r="E179" s="72"/>
      <c r="F179" s="72"/>
      <c r="G179" s="72"/>
      <c r="H179" s="72"/>
      <c r="I179" s="72"/>
      <c r="J179" s="72"/>
      <c r="K179" s="72"/>
      <c r="L179" s="72"/>
      <c r="M179" s="72"/>
      <c r="N179" s="72"/>
      <c r="O179" s="616"/>
      <c r="P179" s="72"/>
      <c r="Q179" s="146"/>
      <c r="R179" s="70">
        <f t="shared" si="400"/>
        <v>1</v>
      </c>
      <c r="S179" s="847"/>
      <c r="T179" s="848"/>
      <c r="U179" s="847"/>
      <c r="V179" s="848"/>
      <c r="W179" s="847"/>
      <c r="X179" s="848"/>
      <c r="Y179" s="847"/>
      <c r="Z179" s="848"/>
      <c r="AA179" s="847"/>
      <c r="AB179" s="848"/>
      <c r="AC179" s="373"/>
      <c r="AD179" s="804"/>
      <c r="AE179" s="805"/>
      <c r="AF179" s="804"/>
      <c r="AG179" s="805"/>
      <c r="AH179" s="804"/>
      <c r="AI179" s="805"/>
      <c r="AJ179" s="804"/>
      <c r="AK179" s="805"/>
      <c r="AL179" s="804"/>
      <c r="AM179" s="805"/>
      <c r="AN179" s="362"/>
      <c r="AO179" s="814">
        <f t="shared" si="408"/>
        <v>0</v>
      </c>
      <c r="AP179" s="815"/>
      <c r="AQ179" s="814">
        <f t="shared" si="409"/>
        <v>0</v>
      </c>
      <c r="AR179" s="815"/>
      <c r="AS179" s="814">
        <f t="shared" si="401"/>
        <v>0</v>
      </c>
      <c r="AT179" s="815"/>
      <c r="AU179" s="814">
        <f t="shared" si="410"/>
        <v>0</v>
      </c>
      <c r="AV179" s="815"/>
      <c r="AW179" s="814">
        <f t="shared" si="411"/>
        <v>0</v>
      </c>
      <c r="AX179" s="815"/>
      <c r="AY179" s="296">
        <f t="shared" si="412"/>
        <v>0</v>
      </c>
      <c r="AZ179" s="820"/>
      <c r="BA179" s="821"/>
      <c r="BB179" s="820"/>
      <c r="BC179" s="821"/>
      <c r="BD179" s="820"/>
      <c r="BE179" s="821"/>
      <c r="BF179" s="820"/>
      <c r="BG179" s="821"/>
      <c r="BH179" s="820"/>
      <c r="BI179" s="821"/>
      <c r="BJ179" s="364"/>
      <c r="BK179" s="849"/>
      <c r="BL179" s="850"/>
      <c r="BM179" s="849"/>
      <c r="BN179" s="850"/>
      <c r="BO179" s="849"/>
      <c r="BP179" s="850"/>
      <c r="BQ179" s="849"/>
      <c r="BR179" s="850"/>
      <c r="BS179" s="849"/>
      <c r="BT179" s="850"/>
      <c r="BU179" s="365"/>
      <c r="BV179" s="973"/>
      <c r="BW179" s="974"/>
      <c r="BX179" s="973"/>
      <c r="BY179" s="974"/>
      <c r="BZ179" s="973"/>
      <c r="CA179" s="974"/>
      <c r="CB179" s="973"/>
      <c r="CC179" s="974"/>
      <c r="CD179" s="973"/>
      <c r="CE179" s="974"/>
      <c r="CF179" s="366"/>
      <c r="CG179" s="969"/>
      <c r="CH179" s="970"/>
      <c r="CI179" s="969"/>
      <c r="CJ179" s="970"/>
      <c r="CK179" s="969"/>
      <c r="CL179" s="970"/>
      <c r="CM179" s="969"/>
      <c r="CN179" s="970"/>
      <c r="CO179" s="969"/>
      <c r="CP179" s="970"/>
      <c r="CQ179" s="367"/>
      <c r="CR179" s="967"/>
      <c r="CS179" s="968"/>
      <c r="CT179" s="967"/>
      <c r="CU179" s="968"/>
      <c r="CV179" s="967"/>
      <c r="CW179" s="968"/>
      <c r="CX179" s="967"/>
      <c r="CY179" s="968"/>
      <c r="CZ179" s="967"/>
      <c r="DA179" s="968"/>
      <c r="DB179" s="368"/>
      <c r="DC179" s="971"/>
      <c r="DD179" s="972"/>
      <c r="DE179" s="971"/>
      <c r="DF179" s="972"/>
      <c r="DG179" s="971"/>
      <c r="DH179" s="972"/>
      <c r="DI179" s="971"/>
      <c r="DJ179" s="972"/>
      <c r="DK179" s="971"/>
      <c r="DL179" s="972"/>
      <c r="DM179" s="369"/>
      <c r="DN179" s="977"/>
      <c r="DO179" s="978"/>
      <c r="DP179" s="977"/>
      <c r="DQ179" s="978"/>
      <c r="DR179" s="977"/>
      <c r="DS179" s="978"/>
      <c r="DT179" s="977"/>
      <c r="DU179" s="978"/>
      <c r="DV179" s="977"/>
      <c r="DW179" s="978"/>
      <c r="DX179" s="370"/>
      <c r="DY179" s="339">
        <f t="shared" si="402"/>
        <v>0</v>
      </c>
      <c r="DZ179" s="339">
        <f t="shared" si="403"/>
        <v>0</v>
      </c>
      <c r="EA179" s="339">
        <f t="shared" si="404"/>
        <v>0</v>
      </c>
      <c r="EB179" s="339">
        <f t="shared" si="405"/>
        <v>0</v>
      </c>
      <c r="EC179" s="339">
        <f t="shared" si="406"/>
        <v>0</v>
      </c>
      <c r="ED179" s="327">
        <f t="shared" si="407"/>
        <v>0</v>
      </c>
    </row>
    <row r="180" spans="1:134" s="51" customFormat="1" ht="15" customHeight="1">
      <c r="A180" s="78"/>
      <c r="B180" s="78"/>
      <c r="C180" s="77" t="s">
        <v>54</v>
      </c>
      <c r="D180" s="700"/>
      <c r="E180" s="72"/>
      <c r="F180" s="72"/>
      <c r="G180" s="72"/>
      <c r="H180" s="72"/>
      <c r="I180" s="72"/>
      <c r="J180" s="72"/>
      <c r="K180" s="72"/>
      <c r="L180" s="72"/>
      <c r="M180" s="72"/>
      <c r="N180" s="72"/>
      <c r="O180" s="616"/>
      <c r="P180" s="72"/>
      <c r="Q180" s="146"/>
      <c r="R180" s="70">
        <f t="shared" si="400"/>
        <v>1.1000000000000001</v>
      </c>
      <c r="S180" s="847"/>
      <c r="T180" s="848"/>
      <c r="U180" s="847"/>
      <c r="V180" s="848"/>
      <c r="W180" s="847"/>
      <c r="X180" s="848"/>
      <c r="Y180" s="847"/>
      <c r="Z180" s="848"/>
      <c r="AA180" s="847"/>
      <c r="AB180" s="848"/>
      <c r="AC180" s="373"/>
      <c r="AD180" s="804"/>
      <c r="AE180" s="805"/>
      <c r="AF180" s="804"/>
      <c r="AG180" s="805"/>
      <c r="AH180" s="804"/>
      <c r="AI180" s="805"/>
      <c r="AJ180" s="804"/>
      <c r="AK180" s="805"/>
      <c r="AL180" s="804"/>
      <c r="AM180" s="805"/>
      <c r="AN180" s="362"/>
      <c r="AO180" s="814">
        <f t="shared" si="408"/>
        <v>0</v>
      </c>
      <c r="AP180" s="815"/>
      <c r="AQ180" s="814">
        <f t="shared" si="409"/>
        <v>0</v>
      </c>
      <c r="AR180" s="815"/>
      <c r="AS180" s="814">
        <f t="shared" si="401"/>
        <v>0</v>
      </c>
      <c r="AT180" s="815"/>
      <c r="AU180" s="814">
        <f t="shared" si="410"/>
        <v>0</v>
      </c>
      <c r="AV180" s="815"/>
      <c r="AW180" s="814">
        <f t="shared" si="411"/>
        <v>0</v>
      </c>
      <c r="AX180" s="815"/>
      <c r="AY180" s="296">
        <f t="shared" si="412"/>
        <v>0</v>
      </c>
      <c r="AZ180" s="820"/>
      <c r="BA180" s="821"/>
      <c r="BB180" s="820"/>
      <c r="BC180" s="821"/>
      <c r="BD180" s="820"/>
      <c r="BE180" s="821"/>
      <c r="BF180" s="820"/>
      <c r="BG180" s="821"/>
      <c r="BH180" s="820"/>
      <c r="BI180" s="821"/>
      <c r="BJ180" s="364"/>
      <c r="BK180" s="849"/>
      <c r="BL180" s="850"/>
      <c r="BM180" s="849"/>
      <c r="BN180" s="850"/>
      <c r="BO180" s="849"/>
      <c r="BP180" s="850"/>
      <c r="BQ180" s="849"/>
      <c r="BR180" s="850"/>
      <c r="BS180" s="849"/>
      <c r="BT180" s="850"/>
      <c r="BU180" s="365"/>
      <c r="BV180" s="973"/>
      <c r="BW180" s="974"/>
      <c r="BX180" s="973"/>
      <c r="BY180" s="974"/>
      <c r="BZ180" s="973"/>
      <c r="CA180" s="974"/>
      <c r="CB180" s="973"/>
      <c r="CC180" s="974"/>
      <c r="CD180" s="973"/>
      <c r="CE180" s="974"/>
      <c r="CF180" s="366"/>
      <c r="CG180" s="969"/>
      <c r="CH180" s="970"/>
      <c r="CI180" s="969"/>
      <c r="CJ180" s="970"/>
      <c r="CK180" s="969"/>
      <c r="CL180" s="970"/>
      <c r="CM180" s="969"/>
      <c r="CN180" s="970"/>
      <c r="CO180" s="969"/>
      <c r="CP180" s="970"/>
      <c r="CQ180" s="367"/>
      <c r="CR180" s="967"/>
      <c r="CS180" s="968"/>
      <c r="CT180" s="967"/>
      <c r="CU180" s="968"/>
      <c r="CV180" s="967"/>
      <c r="CW180" s="968"/>
      <c r="CX180" s="967"/>
      <c r="CY180" s="968"/>
      <c r="CZ180" s="967"/>
      <c r="DA180" s="968"/>
      <c r="DB180" s="368"/>
      <c r="DC180" s="971"/>
      <c r="DD180" s="972"/>
      <c r="DE180" s="971"/>
      <c r="DF180" s="972"/>
      <c r="DG180" s="971"/>
      <c r="DH180" s="972"/>
      <c r="DI180" s="971"/>
      <c r="DJ180" s="972"/>
      <c r="DK180" s="971"/>
      <c r="DL180" s="972"/>
      <c r="DM180" s="369"/>
      <c r="DN180" s="977"/>
      <c r="DO180" s="978"/>
      <c r="DP180" s="977"/>
      <c r="DQ180" s="978"/>
      <c r="DR180" s="977"/>
      <c r="DS180" s="978"/>
      <c r="DT180" s="977"/>
      <c r="DU180" s="978"/>
      <c r="DV180" s="977"/>
      <c r="DW180" s="978"/>
      <c r="DX180" s="370"/>
      <c r="DY180" s="339">
        <f t="shared" si="402"/>
        <v>0</v>
      </c>
      <c r="DZ180" s="339">
        <f t="shared" si="403"/>
        <v>0</v>
      </c>
      <c r="EA180" s="339">
        <f t="shared" si="404"/>
        <v>0</v>
      </c>
      <c r="EB180" s="339">
        <f t="shared" si="405"/>
        <v>0</v>
      </c>
      <c r="EC180" s="339">
        <f t="shared" si="406"/>
        <v>0</v>
      </c>
      <c r="ED180" s="327">
        <f t="shared" si="407"/>
        <v>0</v>
      </c>
    </row>
    <row r="181" spans="1:134" s="51" customFormat="1" ht="15" customHeight="1">
      <c r="A181" s="78"/>
      <c r="B181" s="78"/>
      <c r="C181" s="77" t="s">
        <v>353</v>
      </c>
      <c r="D181" s="700" t="s">
        <v>378</v>
      </c>
      <c r="E181" s="72"/>
      <c r="F181" s="72"/>
      <c r="G181" s="72"/>
      <c r="H181" s="72"/>
      <c r="I181" s="72"/>
      <c r="J181" s="72"/>
      <c r="K181" s="72"/>
      <c r="L181" s="72"/>
      <c r="M181" s="72"/>
      <c r="N181" s="72"/>
      <c r="O181" s="616"/>
      <c r="P181" s="72"/>
      <c r="Q181" s="146"/>
      <c r="R181" s="70">
        <f t="shared" si="400"/>
        <v>1.1000000000000001</v>
      </c>
      <c r="S181" s="847"/>
      <c r="T181" s="848"/>
      <c r="U181" s="847"/>
      <c r="V181" s="848"/>
      <c r="W181" s="847"/>
      <c r="X181" s="848"/>
      <c r="Y181" s="847"/>
      <c r="Z181" s="848"/>
      <c r="AA181" s="847"/>
      <c r="AB181" s="848"/>
      <c r="AC181" s="373"/>
      <c r="AD181" s="804"/>
      <c r="AE181" s="805"/>
      <c r="AF181" s="804"/>
      <c r="AG181" s="805"/>
      <c r="AH181" s="804"/>
      <c r="AI181" s="805"/>
      <c r="AJ181" s="804"/>
      <c r="AK181" s="805"/>
      <c r="AL181" s="804"/>
      <c r="AM181" s="805"/>
      <c r="AN181" s="362"/>
      <c r="AO181" s="814">
        <f t="shared" si="408"/>
        <v>0</v>
      </c>
      <c r="AP181" s="815"/>
      <c r="AQ181" s="814">
        <f t="shared" si="409"/>
        <v>0</v>
      </c>
      <c r="AR181" s="815"/>
      <c r="AS181" s="814">
        <f t="shared" si="401"/>
        <v>0</v>
      </c>
      <c r="AT181" s="815"/>
      <c r="AU181" s="814">
        <f t="shared" si="410"/>
        <v>0</v>
      </c>
      <c r="AV181" s="815"/>
      <c r="AW181" s="814">
        <f t="shared" si="411"/>
        <v>0</v>
      </c>
      <c r="AX181" s="815"/>
      <c r="AY181" s="296">
        <f t="shared" si="412"/>
        <v>0</v>
      </c>
      <c r="AZ181" s="820"/>
      <c r="BA181" s="821"/>
      <c r="BB181" s="820"/>
      <c r="BC181" s="821"/>
      <c r="BD181" s="820"/>
      <c r="BE181" s="821"/>
      <c r="BF181" s="820"/>
      <c r="BG181" s="821"/>
      <c r="BH181" s="820"/>
      <c r="BI181" s="821"/>
      <c r="BJ181" s="364"/>
      <c r="BK181" s="849"/>
      <c r="BL181" s="850"/>
      <c r="BM181" s="849"/>
      <c r="BN181" s="850"/>
      <c r="BO181" s="849"/>
      <c r="BP181" s="850"/>
      <c r="BQ181" s="849"/>
      <c r="BR181" s="850"/>
      <c r="BS181" s="849"/>
      <c r="BT181" s="850"/>
      <c r="BU181" s="365"/>
      <c r="BV181" s="973"/>
      <c r="BW181" s="974"/>
      <c r="BX181" s="973"/>
      <c r="BY181" s="974"/>
      <c r="BZ181" s="973"/>
      <c r="CA181" s="974"/>
      <c r="CB181" s="973"/>
      <c r="CC181" s="974"/>
      <c r="CD181" s="973"/>
      <c r="CE181" s="974"/>
      <c r="CF181" s="366"/>
      <c r="CG181" s="969"/>
      <c r="CH181" s="970"/>
      <c r="CI181" s="969"/>
      <c r="CJ181" s="970"/>
      <c r="CK181" s="969"/>
      <c r="CL181" s="970"/>
      <c r="CM181" s="969"/>
      <c r="CN181" s="970"/>
      <c r="CO181" s="969"/>
      <c r="CP181" s="970"/>
      <c r="CQ181" s="367"/>
      <c r="CR181" s="967"/>
      <c r="CS181" s="968"/>
      <c r="CT181" s="967"/>
      <c r="CU181" s="968"/>
      <c r="CV181" s="967"/>
      <c r="CW181" s="968"/>
      <c r="CX181" s="967"/>
      <c r="CY181" s="968"/>
      <c r="CZ181" s="967"/>
      <c r="DA181" s="968"/>
      <c r="DB181" s="368"/>
      <c r="DC181" s="971"/>
      <c r="DD181" s="972"/>
      <c r="DE181" s="971"/>
      <c r="DF181" s="972"/>
      <c r="DG181" s="971"/>
      <c r="DH181" s="972"/>
      <c r="DI181" s="971"/>
      <c r="DJ181" s="972"/>
      <c r="DK181" s="971"/>
      <c r="DL181" s="972"/>
      <c r="DM181" s="369"/>
      <c r="DN181" s="977"/>
      <c r="DO181" s="978"/>
      <c r="DP181" s="977"/>
      <c r="DQ181" s="978"/>
      <c r="DR181" s="977"/>
      <c r="DS181" s="978"/>
      <c r="DT181" s="977"/>
      <c r="DU181" s="978"/>
      <c r="DV181" s="977"/>
      <c r="DW181" s="978"/>
      <c r="DX181" s="370"/>
      <c r="DY181" s="339">
        <f t="shared" si="402"/>
        <v>0</v>
      </c>
      <c r="DZ181" s="339">
        <f t="shared" si="403"/>
        <v>0</v>
      </c>
      <c r="EA181" s="339">
        <f t="shared" si="404"/>
        <v>0</v>
      </c>
      <c r="EB181" s="339">
        <f t="shared" si="405"/>
        <v>0</v>
      </c>
      <c r="EC181" s="339">
        <f t="shared" si="406"/>
        <v>0</v>
      </c>
      <c r="ED181" s="327">
        <f t="shared" si="407"/>
        <v>0</v>
      </c>
    </row>
    <row r="182" spans="1:134" s="51" customFormat="1" ht="15" customHeight="1">
      <c r="A182" s="78"/>
      <c r="B182" s="78"/>
      <c r="C182" s="77" t="s">
        <v>264</v>
      </c>
      <c r="D182" s="700"/>
      <c r="E182" s="72"/>
      <c r="F182" s="72"/>
      <c r="G182" s="72"/>
      <c r="H182" s="72"/>
      <c r="I182" s="72"/>
      <c r="J182" s="72"/>
      <c r="K182" s="72"/>
      <c r="L182" s="72"/>
      <c r="M182" s="72"/>
      <c r="N182" s="72"/>
      <c r="O182" s="616"/>
      <c r="P182" s="72"/>
      <c r="Q182" s="146"/>
      <c r="R182" s="70">
        <f t="shared" si="400"/>
        <v>1</v>
      </c>
      <c r="S182" s="847"/>
      <c r="T182" s="848"/>
      <c r="U182" s="847"/>
      <c r="V182" s="848"/>
      <c r="W182" s="847"/>
      <c r="X182" s="848"/>
      <c r="Y182" s="847"/>
      <c r="Z182" s="848"/>
      <c r="AA182" s="847"/>
      <c r="AB182" s="848"/>
      <c r="AC182" s="373"/>
      <c r="AD182" s="804"/>
      <c r="AE182" s="805"/>
      <c r="AF182" s="804"/>
      <c r="AG182" s="805"/>
      <c r="AH182" s="804"/>
      <c r="AI182" s="805"/>
      <c r="AJ182" s="804"/>
      <c r="AK182" s="805"/>
      <c r="AL182" s="804"/>
      <c r="AM182" s="805"/>
      <c r="AN182" s="362"/>
      <c r="AO182" s="814">
        <f t="shared" si="408"/>
        <v>0</v>
      </c>
      <c r="AP182" s="815"/>
      <c r="AQ182" s="814">
        <f t="shared" si="409"/>
        <v>0</v>
      </c>
      <c r="AR182" s="815"/>
      <c r="AS182" s="814">
        <f t="shared" si="401"/>
        <v>0</v>
      </c>
      <c r="AT182" s="815"/>
      <c r="AU182" s="814">
        <f t="shared" si="410"/>
        <v>0</v>
      </c>
      <c r="AV182" s="815"/>
      <c r="AW182" s="814">
        <f t="shared" si="411"/>
        <v>0</v>
      </c>
      <c r="AX182" s="815"/>
      <c r="AY182" s="296">
        <f t="shared" si="412"/>
        <v>0</v>
      </c>
      <c r="AZ182" s="820"/>
      <c r="BA182" s="821"/>
      <c r="BB182" s="820"/>
      <c r="BC182" s="821"/>
      <c r="BD182" s="820"/>
      <c r="BE182" s="821"/>
      <c r="BF182" s="820"/>
      <c r="BG182" s="821"/>
      <c r="BH182" s="820"/>
      <c r="BI182" s="821"/>
      <c r="BJ182" s="364"/>
      <c r="BK182" s="849"/>
      <c r="BL182" s="850"/>
      <c r="BM182" s="849"/>
      <c r="BN182" s="850"/>
      <c r="BO182" s="849"/>
      <c r="BP182" s="850"/>
      <c r="BQ182" s="849"/>
      <c r="BR182" s="850"/>
      <c r="BS182" s="849"/>
      <c r="BT182" s="850"/>
      <c r="BU182" s="365"/>
      <c r="BV182" s="973"/>
      <c r="BW182" s="974"/>
      <c r="BX182" s="973"/>
      <c r="BY182" s="974"/>
      <c r="BZ182" s="973"/>
      <c r="CA182" s="974"/>
      <c r="CB182" s="973"/>
      <c r="CC182" s="974"/>
      <c r="CD182" s="973"/>
      <c r="CE182" s="974"/>
      <c r="CF182" s="366"/>
      <c r="CG182" s="969"/>
      <c r="CH182" s="970"/>
      <c r="CI182" s="969"/>
      <c r="CJ182" s="970"/>
      <c r="CK182" s="969"/>
      <c r="CL182" s="970"/>
      <c r="CM182" s="969"/>
      <c r="CN182" s="970"/>
      <c r="CO182" s="969"/>
      <c r="CP182" s="970"/>
      <c r="CQ182" s="367"/>
      <c r="CR182" s="967"/>
      <c r="CS182" s="968"/>
      <c r="CT182" s="967"/>
      <c r="CU182" s="968"/>
      <c r="CV182" s="967"/>
      <c r="CW182" s="968"/>
      <c r="CX182" s="967"/>
      <c r="CY182" s="968"/>
      <c r="CZ182" s="967"/>
      <c r="DA182" s="968"/>
      <c r="DB182" s="368"/>
      <c r="DC182" s="971"/>
      <c r="DD182" s="972"/>
      <c r="DE182" s="971"/>
      <c r="DF182" s="972"/>
      <c r="DG182" s="971"/>
      <c r="DH182" s="972"/>
      <c r="DI182" s="971"/>
      <c r="DJ182" s="972"/>
      <c r="DK182" s="971"/>
      <c r="DL182" s="972"/>
      <c r="DM182" s="369"/>
      <c r="DN182" s="977"/>
      <c r="DO182" s="978"/>
      <c r="DP182" s="977"/>
      <c r="DQ182" s="978"/>
      <c r="DR182" s="977"/>
      <c r="DS182" s="978"/>
      <c r="DT182" s="977"/>
      <c r="DU182" s="978"/>
      <c r="DV182" s="977"/>
      <c r="DW182" s="978"/>
      <c r="DX182" s="370"/>
      <c r="DY182" s="339">
        <f t="shared" si="402"/>
        <v>0</v>
      </c>
      <c r="DZ182" s="339">
        <f t="shared" si="403"/>
        <v>0</v>
      </c>
      <c r="EA182" s="339">
        <f t="shared" si="404"/>
        <v>0</v>
      </c>
      <c r="EB182" s="339">
        <f t="shared" si="405"/>
        <v>0</v>
      </c>
      <c r="EC182" s="339">
        <f t="shared" si="406"/>
        <v>0</v>
      </c>
      <c r="ED182" s="327">
        <f t="shared" si="407"/>
        <v>0</v>
      </c>
    </row>
    <row r="183" spans="1:134" s="51" customFormat="1" ht="15" customHeight="1">
      <c r="A183" s="78"/>
      <c r="B183" s="78"/>
      <c r="C183" s="77" t="s">
        <v>28</v>
      </c>
      <c r="D183" s="700"/>
      <c r="E183" s="72"/>
      <c r="F183" s="72"/>
      <c r="G183" s="72"/>
      <c r="H183" s="72"/>
      <c r="I183" s="72"/>
      <c r="J183" s="72"/>
      <c r="K183" s="72"/>
      <c r="L183" s="72"/>
      <c r="M183" s="72"/>
      <c r="N183" s="72"/>
      <c r="O183" s="616"/>
      <c r="P183" s="72"/>
      <c r="Q183" s="146"/>
      <c r="R183" s="70">
        <f t="shared" si="400"/>
        <v>1</v>
      </c>
      <c r="S183" s="847"/>
      <c r="T183" s="848"/>
      <c r="U183" s="847"/>
      <c r="V183" s="848"/>
      <c r="W183" s="847"/>
      <c r="X183" s="848"/>
      <c r="Y183" s="847"/>
      <c r="Z183" s="848"/>
      <c r="AA183" s="847"/>
      <c r="AB183" s="848"/>
      <c r="AC183" s="373"/>
      <c r="AD183" s="804"/>
      <c r="AE183" s="805"/>
      <c r="AF183" s="804"/>
      <c r="AG183" s="805"/>
      <c r="AH183" s="804"/>
      <c r="AI183" s="805"/>
      <c r="AJ183" s="804"/>
      <c r="AK183" s="805"/>
      <c r="AL183" s="804"/>
      <c r="AM183" s="805"/>
      <c r="AN183" s="362"/>
      <c r="AO183" s="814">
        <f t="shared" si="408"/>
        <v>0</v>
      </c>
      <c r="AP183" s="815"/>
      <c r="AQ183" s="814">
        <f t="shared" si="409"/>
        <v>0</v>
      </c>
      <c r="AR183" s="815"/>
      <c r="AS183" s="814">
        <f t="shared" si="401"/>
        <v>0</v>
      </c>
      <c r="AT183" s="815"/>
      <c r="AU183" s="814">
        <f t="shared" si="410"/>
        <v>0</v>
      </c>
      <c r="AV183" s="815"/>
      <c r="AW183" s="814">
        <f t="shared" si="411"/>
        <v>0</v>
      </c>
      <c r="AX183" s="815"/>
      <c r="AY183" s="296">
        <f t="shared" si="412"/>
        <v>0</v>
      </c>
      <c r="AZ183" s="820"/>
      <c r="BA183" s="821"/>
      <c r="BB183" s="820"/>
      <c r="BC183" s="821"/>
      <c r="BD183" s="820"/>
      <c r="BE183" s="821"/>
      <c r="BF183" s="820"/>
      <c r="BG183" s="821"/>
      <c r="BH183" s="820"/>
      <c r="BI183" s="821"/>
      <c r="BJ183" s="364"/>
      <c r="BK183" s="849"/>
      <c r="BL183" s="850"/>
      <c r="BM183" s="849"/>
      <c r="BN183" s="850"/>
      <c r="BO183" s="849"/>
      <c r="BP183" s="850"/>
      <c r="BQ183" s="849"/>
      <c r="BR183" s="850"/>
      <c r="BS183" s="849"/>
      <c r="BT183" s="850"/>
      <c r="BU183" s="365"/>
      <c r="BV183" s="973"/>
      <c r="BW183" s="974"/>
      <c r="BX183" s="973"/>
      <c r="BY183" s="974"/>
      <c r="BZ183" s="973"/>
      <c r="CA183" s="974"/>
      <c r="CB183" s="973"/>
      <c r="CC183" s="974"/>
      <c r="CD183" s="973"/>
      <c r="CE183" s="974"/>
      <c r="CF183" s="366"/>
      <c r="CG183" s="969"/>
      <c r="CH183" s="970"/>
      <c r="CI183" s="969"/>
      <c r="CJ183" s="970"/>
      <c r="CK183" s="969"/>
      <c r="CL183" s="970"/>
      <c r="CM183" s="969"/>
      <c r="CN183" s="970"/>
      <c r="CO183" s="969"/>
      <c r="CP183" s="970"/>
      <c r="CQ183" s="367"/>
      <c r="CR183" s="967"/>
      <c r="CS183" s="968"/>
      <c r="CT183" s="967"/>
      <c r="CU183" s="968"/>
      <c r="CV183" s="967"/>
      <c r="CW183" s="968"/>
      <c r="CX183" s="967"/>
      <c r="CY183" s="968"/>
      <c r="CZ183" s="967"/>
      <c r="DA183" s="968"/>
      <c r="DB183" s="368"/>
      <c r="DC183" s="971"/>
      <c r="DD183" s="972"/>
      <c r="DE183" s="971"/>
      <c r="DF183" s="972"/>
      <c r="DG183" s="971"/>
      <c r="DH183" s="972"/>
      <c r="DI183" s="971"/>
      <c r="DJ183" s="972"/>
      <c r="DK183" s="971"/>
      <c r="DL183" s="972"/>
      <c r="DM183" s="369"/>
      <c r="DN183" s="977"/>
      <c r="DO183" s="978"/>
      <c r="DP183" s="977"/>
      <c r="DQ183" s="978"/>
      <c r="DR183" s="977"/>
      <c r="DS183" s="978"/>
      <c r="DT183" s="977"/>
      <c r="DU183" s="978"/>
      <c r="DV183" s="977"/>
      <c r="DW183" s="978"/>
      <c r="DX183" s="370"/>
      <c r="DY183" s="339">
        <f t="shared" si="402"/>
        <v>0</v>
      </c>
      <c r="DZ183" s="339">
        <f t="shared" si="403"/>
        <v>0</v>
      </c>
      <c r="EA183" s="339">
        <f t="shared" si="404"/>
        <v>0</v>
      </c>
      <c r="EB183" s="339">
        <f t="shared" si="405"/>
        <v>0</v>
      </c>
      <c r="EC183" s="339">
        <f t="shared" si="406"/>
        <v>0</v>
      </c>
      <c r="ED183" s="327">
        <f t="shared" si="407"/>
        <v>0</v>
      </c>
    </row>
    <row r="184" spans="1:134" s="51" customFormat="1" ht="15" customHeight="1">
      <c r="A184" s="78"/>
      <c r="B184" s="78"/>
      <c r="C184" s="77" t="s">
        <v>54</v>
      </c>
      <c r="D184" s="700"/>
      <c r="E184" s="72"/>
      <c r="F184" s="72"/>
      <c r="G184" s="72"/>
      <c r="H184" s="72"/>
      <c r="I184" s="72"/>
      <c r="J184" s="72"/>
      <c r="K184" s="72"/>
      <c r="L184" s="72"/>
      <c r="M184" s="72"/>
      <c r="N184" s="72"/>
      <c r="O184" s="616"/>
      <c r="P184" s="72"/>
      <c r="Q184" s="146"/>
      <c r="R184" s="70">
        <f t="shared" si="400"/>
        <v>1.1000000000000001</v>
      </c>
      <c r="S184" s="847"/>
      <c r="T184" s="848"/>
      <c r="U184" s="847"/>
      <c r="V184" s="848"/>
      <c r="W184" s="847"/>
      <c r="X184" s="848"/>
      <c r="Y184" s="847"/>
      <c r="Z184" s="848"/>
      <c r="AA184" s="847"/>
      <c r="AB184" s="848"/>
      <c r="AC184" s="373"/>
      <c r="AD184" s="804"/>
      <c r="AE184" s="805"/>
      <c r="AF184" s="804"/>
      <c r="AG184" s="805"/>
      <c r="AH184" s="804"/>
      <c r="AI184" s="805"/>
      <c r="AJ184" s="804"/>
      <c r="AK184" s="805"/>
      <c r="AL184" s="804"/>
      <c r="AM184" s="805"/>
      <c r="AN184" s="362"/>
      <c r="AO184" s="814">
        <f t="shared" si="408"/>
        <v>0</v>
      </c>
      <c r="AP184" s="815"/>
      <c r="AQ184" s="814">
        <f t="shared" si="409"/>
        <v>0</v>
      </c>
      <c r="AR184" s="815"/>
      <c r="AS184" s="814">
        <f t="shared" si="401"/>
        <v>0</v>
      </c>
      <c r="AT184" s="815"/>
      <c r="AU184" s="814">
        <f t="shared" si="410"/>
        <v>0</v>
      </c>
      <c r="AV184" s="815"/>
      <c r="AW184" s="814">
        <f t="shared" si="411"/>
        <v>0</v>
      </c>
      <c r="AX184" s="815"/>
      <c r="AY184" s="296">
        <f t="shared" si="412"/>
        <v>0</v>
      </c>
      <c r="AZ184" s="820"/>
      <c r="BA184" s="821"/>
      <c r="BB184" s="820"/>
      <c r="BC184" s="821"/>
      <c r="BD184" s="820"/>
      <c r="BE184" s="821"/>
      <c r="BF184" s="820"/>
      <c r="BG184" s="821"/>
      <c r="BH184" s="820"/>
      <c r="BI184" s="821"/>
      <c r="BJ184" s="364"/>
      <c r="BK184" s="849"/>
      <c r="BL184" s="850"/>
      <c r="BM184" s="849"/>
      <c r="BN184" s="850"/>
      <c r="BO184" s="849"/>
      <c r="BP184" s="850"/>
      <c r="BQ184" s="849"/>
      <c r="BR184" s="850"/>
      <c r="BS184" s="849"/>
      <c r="BT184" s="850"/>
      <c r="BU184" s="365"/>
      <c r="BV184" s="973"/>
      <c r="BW184" s="974"/>
      <c r="BX184" s="973"/>
      <c r="BY184" s="974"/>
      <c r="BZ184" s="973"/>
      <c r="CA184" s="974"/>
      <c r="CB184" s="973"/>
      <c r="CC184" s="974"/>
      <c r="CD184" s="973"/>
      <c r="CE184" s="974"/>
      <c r="CF184" s="366"/>
      <c r="CG184" s="969"/>
      <c r="CH184" s="970"/>
      <c r="CI184" s="969"/>
      <c r="CJ184" s="970"/>
      <c r="CK184" s="969"/>
      <c r="CL184" s="970"/>
      <c r="CM184" s="969"/>
      <c r="CN184" s="970"/>
      <c r="CO184" s="969"/>
      <c r="CP184" s="970"/>
      <c r="CQ184" s="367"/>
      <c r="CR184" s="967"/>
      <c r="CS184" s="968"/>
      <c r="CT184" s="967"/>
      <c r="CU184" s="968"/>
      <c r="CV184" s="967"/>
      <c r="CW184" s="968"/>
      <c r="CX184" s="967"/>
      <c r="CY184" s="968"/>
      <c r="CZ184" s="967"/>
      <c r="DA184" s="968"/>
      <c r="DB184" s="368"/>
      <c r="DC184" s="971"/>
      <c r="DD184" s="972"/>
      <c r="DE184" s="971"/>
      <c r="DF184" s="972"/>
      <c r="DG184" s="971"/>
      <c r="DH184" s="972"/>
      <c r="DI184" s="971"/>
      <c r="DJ184" s="972"/>
      <c r="DK184" s="971"/>
      <c r="DL184" s="972"/>
      <c r="DM184" s="369"/>
      <c r="DN184" s="977"/>
      <c r="DO184" s="978"/>
      <c r="DP184" s="977"/>
      <c r="DQ184" s="978"/>
      <c r="DR184" s="977"/>
      <c r="DS184" s="978"/>
      <c r="DT184" s="977"/>
      <c r="DU184" s="978"/>
      <c r="DV184" s="977"/>
      <c r="DW184" s="978"/>
      <c r="DX184" s="370"/>
      <c r="DY184" s="339">
        <f t="shared" si="402"/>
        <v>0</v>
      </c>
      <c r="DZ184" s="339">
        <f t="shared" si="403"/>
        <v>0</v>
      </c>
      <c r="EA184" s="339">
        <f t="shared" si="404"/>
        <v>0</v>
      </c>
      <c r="EB184" s="339">
        <f t="shared" si="405"/>
        <v>0</v>
      </c>
      <c r="EC184" s="339">
        <f t="shared" si="406"/>
        <v>0</v>
      </c>
      <c r="ED184" s="327">
        <f t="shared" si="407"/>
        <v>0</v>
      </c>
    </row>
    <row r="185" spans="1:134" s="51" customFormat="1" ht="15" customHeight="1">
      <c r="A185" s="78"/>
      <c r="B185" s="78"/>
      <c r="C185" s="144"/>
      <c r="D185" s="48"/>
      <c r="E185" s="88"/>
      <c r="F185" s="88"/>
      <c r="G185" s="88"/>
      <c r="H185" s="88"/>
      <c r="I185" s="88"/>
      <c r="J185" s="88"/>
      <c r="K185" s="88"/>
      <c r="L185" s="88"/>
      <c r="M185" s="88"/>
      <c r="N185" s="88"/>
      <c r="O185" s="648" t="s">
        <v>186</v>
      </c>
      <c r="P185" s="649"/>
      <c r="Q185" s="649"/>
      <c r="R185" s="650"/>
      <c r="S185" s="614"/>
      <c r="T185" s="615"/>
      <c r="U185" s="614"/>
      <c r="V185" s="615"/>
      <c r="W185" s="614"/>
      <c r="X185" s="615"/>
      <c r="Y185" s="614"/>
      <c r="Z185" s="615"/>
      <c r="AA185" s="614"/>
      <c r="AB185" s="615"/>
      <c r="AC185" s="130"/>
      <c r="AD185" s="614"/>
      <c r="AE185" s="615"/>
      <c r="AF185" s="614"/>
      <c r="AG185" s="615"/>
      <c r="AH185" s="614"/>
      <c r="AI185" s="615"/>
      <c r="AJ185" s="614"/>
      <c r="AK185" s="615"/>
      <c r="AL185" s="614"/>
      <c r="AM185" s="615"/>
      <c r="AN185" s="130"/>
      <c r="AO185" s="614">
        <f>SUM(AO165:AO184)</f>
        <v>0</v>
      </c>
      <c r="AP185" s="615"/>
      <c r="AQ185" s="614">
        <f>SUM(AQ165:AQ184)</f>
        <v>0</v>
      </c>
      <c r="AR185" s="615"/>
      <c r="AS185" s="614">
        <f>SUM(AS165:AS184)</f>
        <v>0</v>
      </c>
      <c r="AT185" s="615"/>
      <c r="AU185" s="614">
        <f>SUM(AU165:AU184)</f>
        <v>0</v>
      </c>
      <c r="AV185" s="615"/>
      <c r="AW185" s="614">
        <f>SUM(AW165:AW184)</f>
        <v>0</v>
      </c>
      <c r="AX185" s="615"/>
      <c r="AY185" s="130">
        <f>SUM(AO185:AX185)</f>
        <v>0</v>
      </c>
      <c r="AZ185" s="614"/>
      <c r="BA185" s="615"/>
      <c r="BB185" s="614"/>
      <c r="BC185" s="615"/>
      <c r="BD185" s="614"/>
      <c r="BE185" s="615"/>
      <c r="BF185" s="614"/>
      <c r="BG185" s="615"/>
      <c r="BH185" s="614"/>
      <c r="BI185" s="615"/>
      <c r="BJ185" s="130"/>
      <c r="BK185" s="614"/>
      <c r="BL185" s="615"/>
      <c r="BM185" s="614"/>
      <c r="BN185" s="615"/>
      <c r="BO185" s="614"/>
      <c r="BP185" s="615"/>
      <c r="BQ185" s="614"/>
      <c r="BR185" s="615"/>
      <c r="BS185" s="614"/>
      <c r="BT185" s="615"/>
      <c r="BU185" s="130"/>
      <c r="BV185" s="614"/>
      <c r="BW185" s="615"/>
      <c r="BX185" s="614"/>
      <c r="BY185" s="615"/>
      <c r="BZ185" s="614"/>
      <c r="CA185" s="615"/>
      <c r="CB185" s="614"/>
      <c r="CC185" s="615"/>
      <c r="CD185" s="614"/>
      <c r="CE185" s="615"/>
      <c r="CF185" s="130"/>
      <c r="CG185" s="614"/>
      <c r="CH185" s="615"/>
      <c r="CI185" s="614"/>
      <c r="CJ185" s="615"/>
      <c r="CK185" s="614"/>
      <c r="CL185" s="615"/>
      <c r="CM185" s="614"/>
      <c r="CN185" s="615"/>
      <c r="CO185" s="614"/>
      <c r="CP185" s="615"/>
      <c r="CQ185" s="130"/>
      <c r="CR185" s="614"/>
      <c r="CS185" s="615"/>
      <c r="CT185" s="614"/>
      <c r="CU185" s="615"/>
      <c r="CV185" s="614"/>
      <c r="CW185" s="615"/>
      <c r="CX185" s="614"/>
      <c r="CY185" s="615"/>
      <c r="CZ185" s="614"/>
      <c r="DA185" s="615"/>
      <c r="DB185" s="130"/>
      <c r="DC185" s="614"/>
      <c r="DD185" s="615"/>
      <c r="DE185" s="614"/>
      <c r="DF185" s="615"/>
      <c r="DG185" s="614"/>
      <c r="DH185" s="615"/>
      <c r="DI185" s="614"/>
      <c r="DJ185" s="615"/>
      <c r="DK185" s="614"/>
      <c r="DL185" s="615"/>
      <c r="DM185" s="130"/>
      <c r="DN185" s="614"/>
      <c r="DO185" s="615"/>
      <c r="DP185" s="614"/>
      <c r="DQ185" s="615"/>
      <c r="DR185" s="614"/>
      <c r="DS185" s="615"/>
      <c r="DT185" s="614"/>
      <c r="DU185" s="615"/>
      <c r="DV185" s="614"/>
      <c r="DW185" s="615"/>
      <c r="DX185" s="130"/>
      <c r="DY185" s="340">
        <f>SUM(DY165:DY184)</f>
        <v>0</v>
      </c>
      <c r="DZ185" s="340">
        <f>SUM(DZ165:DZ184)</f>
        <v>0</v>
      </c>
      <c r="EA185" s="340">
        <f>SUM(EA165:EA184)</f>
        <v>0</v>
      </c>
      <c r="EB185" s="340">
        <f>SUM(EB165:EB184)</f>
        <v>0</v>
      </c>
      <c r="EC185" s="340">
        <f>SUM(EC165:EC184)</f>
        <v>0</v>
      </c>
      <c r="ED185" s="340">
        <f t="shared" si="407"/>
        <v>0</v>
      </c>
    </row>
    <row r="186" spans="1:134" s="51" customFormat="1" ht="25.5" customHeight="1">
      <c r="A186" s="78"/>
      <c r="B186" s="78"/>
      <c r="C186" s="144"/>
      <c r="D186" s="48"/>
      <c r="E186" s="651" t="s">
        <v>221</v>
      </c>
      <c r="F186" s="651"/>
      <c r="G186" s="651"/>
      <c r="H186" s="651"/>
      <c r="I186" s="651"/>
      <c r="J186" s="651"/>
      <c r="K186" s="651"/>
      <c r="L186" s="651"/>
      <c r="M186" s="651"/>
      <c r="N186" s="651"/>
      <c r="O186" s="48"/>
      <c r="P186" s="48"/>
      <c r="Q186" s="371"/>
      <c r="R186" s="172"/>
      <c r="S186" s="173"/>
      <c r="T186" s="174"/>
      <c r="U186" s="173"/>
      <c r="V186" s="174"/>
      <c r="W186" s="173"/>
      <c r="X186" s="174"/>
      <c r="Y186" s="173"/>
      <c r="Z186" s="174"/>
      <c r="AA186" s="173"/>
      <c r="AB186" s="174"/>
      <c r="AC186" s="175"/>
      <c r="AD186" s="173"/>
      <c r="AE186" s="174"/>
      <c r="AF186" s="173"/>
      <c r="AG186" s="174"/>
      <c r="AH186" s="173"/>
      <c r="AI186" s="174"/>
      <c r="AJ186" s="173"/>
      <c r="AK186" s="174"/>
      <c r="AL186" s="173"/>
      <c r="AM186" s="174"/>
      <c r="AN186" s="175"/>
      <c r="AO186" s="173"/>
      <c r="AP186" s="174"/>
      <c r="AQ186" s="173"/>
      <c r="AR186" s="174"/>
      <c r="AS186" s="173"/>
      <c r="AT186" s="174"/>
      <c r="AU186" s="173"/>
      <c r="AV186" s="174"/>
      <c r="AW186" s="173"/>
      <c r="AX186" s="174"/>
      <c r="AY186" s="175"/>
      <c r="AZ186" s="173"/>
      <c r="BA186" s="174"/>
      <c r="BB186" s="173"/>
      <c r="BC186" s="174"/>
      <c r="BD186" s="173"/>
      <c r="BE186" s="174"/>
      <c r="BF186" s="173"/>
      <c r="BG186" s="174"/>
      <c r="BH186" s="173"/>
      <c r="BI186" s="174"/>
      <c r="BJ186" s="175"/>
      <c r="BK186" s="173"/>
      <c r="BL186" s="174"/>
      <c r="BM186" s="173"/>
      <c r="BN186" s="174"/>
      <c r="BO186" s="173"/>
      <c r="BP186" s="174"/>
      <c r="BQ186" s="173"/>
      <c r="BR186" s="174"/>
      <c r="BS186" s="173"/>
      <c r="BT186" s="174"/>
      <c r="BU186" s="175"/>
      <c r="BV186" s="173"/>
      <c r="BW186" s="174"/>
      <c r="BX186" s="173"/>
      <c r="BY186" s="174"/>
      <c r="BZ186" s="173"/>
      <c r="CA186" s="174"/>
      <c r="CB186" s="173"/>
      <c r="CC186" s="174"/>
      <c r="CD186" s="173"/>
      <c r="CE186" s="174"/>
      <c r="CF186" s="175"/>
      <c r="CG186" s="173"/>
      <c r="CH186" s="174"/>
      <c r="CI186" s="173"/>
      <c r="CJ186" s="174"/>
      <c r="CK186" s="173"/>
      <c r="CL186" s="174"/>
      <c r="CM186" s="173"/>
      <c r="CN186" s="174"/>
      <c r="CO186" s="173"/>
      <c r="CP186" s="174"/>
      <c r="CQ186" s="175"/>
      <c r="CR186" s="173"/>
      <c r="CS186" s="174"/>
      <c r="CT186" s="173"/>
      <c r="CU186" s="174"/>
      <c r="CV186" s="173"/>
      <c r="CW186" s="174"/>
      <c r="CX186" s="173"/>
      <c r="CY186" s="174"/>
      <c r="CZ186" s="173"/>
      <c r="DA186" s="174"/>
      <c r="DB186" s="175"/>
      <c r="DC186" s="173"/>
      <c r="DD186" s="174"/>
      <c r="DE186" s="173"/>
      <c r="DF186" s="174"/>
      <c r="DG186" s="173"/>
      <c r="DH186" s="174"/>
      <c r="DI186" s="173"/>
      <c r="DJ186" s="174"/>
      <c r="DK186" s="173"/>
      <c r="DL186" s="174"/>
      <c r="DM186" s="175"/>
      <c r="DN186" s="173"/>
      <c r="DO186" s="174"/>
      <c r="DP186" s="173"/>
      <c r="DQ186" s="174"/>
      <c r="DR186" s="173"/>
      <c r="DS186" s="174"/>
      <c r="DT186" s="173"/>
      <c r="DU186" s="174"/>
      <c r="DV186" s="173"/>
      <c r="DW186" s="174"/>
      <c r="DX186" s="175"/>
      <c r="DY186" s="372"/>
      <c r="DZ186" s="372"/>
      <c r="EA186" s="372"/>
      <c r="EB186" s="372"/>
      <c r="EC186" s="372"/>
      <c r="ED186" s="342"/>
    </row>
    <row r="187" spans="1:134" s="51" customFormat="1" ht="36" customHeight="1">
      <c r="A187" s="78"/>
      <c r="B187" s="78"/>
      <c r="C187" s="131" t="s">
        <v>77</v>
      </c>
      <c r="D187" s="79" t="s">
        <v>184</v>
      </c>
      <c r="E187" s="525" t="str">
        <f>AO9</f>
        <v>Year 1</v>
      </c>
      <c r="F187" s="525" t="str">
        <f>AQ9</f>
        <v>Year 2</v>
      </c>
      <c r="G187" s="525" t="str">
        <f>AS9</f>
        <v>Year 3</v>
      </c>
      <c r="H187" s="525" t="str">
        <f>AU9</f>
        <v>Year 4</v>
      </c>
      <c r="I187" s="525" t="str">
        <f>AW9</f>
        <v>Year 5</v>
      </c>
      <c r="J187" s="83"/>
      <c r="K187" s="83"/>
      <c r="L187" s="83"/>
      <c r="M187" s="83"/>
      <c r="N187" s="83"/>
      <c r="O187" s="81" t="s">
        <v>376</v>
      </c>
      <c r="P187" s="81" t="s">
        <v>377</v>
      </c>
      <c r="Q187" s="81" t="s">
        <v>76</v>
      </c>
      <c r="R187" s="81" t="s">
        <v>355</v>
      </c>
      <c r="S187" s="170"/>
      <c r="T187" s="139"/>
      <c r="U187" s="170"/>
      <c r="V187" s="139"/>
      <c r="W187" s="170"/>
      <c r="X187" s="139"/>
      <c r="Y187" s="170"/>
      <c r="Z187" s="139"/>
      <c r="AA187" s="170"/>
      <c r="AB187" s="139"/>
      <c r="AC187" s="140"/>
      <c r="AD187" s="170"/>
      <c r="AE187" s="139"/>
      <c r="AF187" s="170"/>
      <c r="AG187" s="139"/>
      <c r="AH187" s="170"/>
      <c r="AI187" s="139"/>
      <c r="AJ187" s="170"/>
      <c r="AK187" s="139"/>
      <c r="AL187" s="170"/>
      <c r="AM187" s="139"/>
      <c r="AN187" s="140"/>
      <c r="AO187" s="170"/>
      <c r="AP187" s="139"/>
      <c r="AQ187" s="170"/>
      <c r="AR187" s="139"/>
      <c r="AS187" s="170"/>
      <c r="AT187" s="139"/>
      <c r="AU187" s="170"/>
      <c r="AV187" s="139"/>
      <c r="AW187" s="170"/>
      <c r="AX187" s="139"/>
      <c r="AY187" s="140"/>
      <c r="AZ187" s="170"/>
      <c r="BA187" s="139"/>
      <c r="BB187" s="170"/>
      <c r="BC187" s="139"/>
      <c r="BD187" s="170"/>
      <c r="BE187" s="139"/>
      <c r="BF187" s="170"/>
      <c r="BG187" s="139"/>
      <c r="BH187" s="170"/>
      <c r="BI187" s="139"/>
      <c r="BJ187" s="140"/>
      <c r="BK187" s="170"/>
      <c r="BL187" s="139"/>
      <c r="BM187" s="170"/>
      <c r="BN187" s="139"/>
      <c r="BO187" s="170"/>
      <c r="BP187" s="139"/>
      <c r="BQ187" s="170"/>
      <c r="BR187" s="139"/>
      <c r="BS187" s="170"/>
      <c r="BT187" s="139"/>
      <c r="BU187" s="140"/>
      <c r="BV187" s="170"/>
      <c r="BW187" s="139"/>
      <c r="BX187" s="170"/>
      <c r="BY187" s="139"/>
      <c r="BZ187" s="170"/>
      <c r="CA187" s="139"/>
      <c r="CB187" s="170"/>
      <c r="CC187" s="139"/>
      <c r="CD187" s="170"/>
      <c r="CE187" s="139"/>
      <c r="CF187" s="140"/>
      <c r="CG187" s="170"/>
      <c r="CH187" s="139"/>
      <c r="CI187" s="170"/>
      <c r="CJ187" s="139"/>
      <c r="CK187" s="170"/>
      <c r="CL187" s="139"/>
      <c r="CM187" s="170"/>
      <c r="CN187" s="139"/>
      <c r="CO187" s="170"/>
      <c r="CP187" s="139"/>
      <c r="CQ187" s="140"/>
      <c r="CR187" s="170"/>
      <c r="CS187" s="139"/>
      <c r="CT187" s="170"/>
      <c r="CU187" s="139"/>
      <c r="CV187" s="170"/>
      <c r="CW187" s="139"/>
      <c r="CX187" s="170"/>
      <c r="CY187" s="139"/>
      <c r="CZ187" s="170"/>
      <c r="DA187" s="139"/>
      <c r="DB187" s="140"/>
      <c r="DC187" s="170"/>
      <c r="DD187" s="139"/>
      <c r="DE187" s="170"/>
      <c r="DF187" s="139"/>
      <c r="DG187" s="170"/>
      <c r="DH187" s="139"/>
      <c r="DI187" s="170"/>
      <c r="DJ187" s="139"/>
      <c r="DK187" s="170"/>
      <c r="DL187" s="139"/>
      <c r="DM187" s="140"/>
      <c r="DN187" s="170"/>
      <c r="DO187" s="139"/>
      <c r="DP187" s="170"/>
      <c r="DQ187" s="139"/>
      <c r="DR187" s="170"/>
      <c r="DS187" s="139"/>
      <c r="DT187" s="170"/>
      <c r="DU187" s="139"/>
      <c r="DV187" s="170"/>
      <c r="DW187" s="139"/>
      <c r="DX187" s="140"/>
      <c r="DY187" s="372"/>
      <c r="DZ187" s="372"/>
      <c r="EA187" s="372"/>
      <c r="EB187" s="372"/>
      <c r="EC187" s="372"/>
      <c r="ED187" s="342"/>
    </row>
    <row r="188" spans="1:134" ht="15" customHeight="1">
      <c r="C188" s="77" t="s">
        <v>353</v>
      </c>
      <c r="D188" s="700" t="s">
        <v>378</v>
      </c>
      <c r="E188" s="72"/>
      <c r="F188" s="72"/>
      <c r="G188" s="72"/>
      <c r="H188" s="72"/>
      <c r="I188" s="72"/>
      <c r="J188" s="72"/>
      <c r="K188" s="72"/>
      <c r="L188" s="72"/>
      <c r="M188" s="72"/>
      <c r="N188" s="72"/>
      <c r="O188" s="616"/>
      <c r="P188" s="72"/>
      <c r="Q188" s="146"/>
      <c r="R188" s="70">
        <f t="shared" ref="R188:R207" si="413">VLOOKUP(C188,TravelIncrease,2,0)</f>
        <v>1.1000000000000001</v>
      </c>
      <c r="S188" s="847"/>
      <c r="T188" s="848"/>
      <c r="U188" s="847"/>
      <c r="V188" s="848"/>
      <c r="W188" s="847"/>
      <c r="X188" s="848"/>
      <c r="Y188" s="847"/>
      <c r="Z188" s="848"/>
      <c r="AA188" s="847"/>
      <c r="AB188" s="848"/>
      <c r="AC188" s="373"/>
      <c r="AD188" s="804"/>
      <c r="AE188" s="805"/>
      <c r="AF188" s="804"/>
      <c r="AG188" s="805"/>
      <c r="AH188" s="804"/>
      <c r="AI188" s="805"/>
      <c r="AJ188" s="804"/>
      <c r="AK188" s="805"/>
      <c r="AL188" s="804"/>
      <c r="AM188" s="805"/>
      <c r="AN188" s="362"/>
      <c r="AO188" s="814">
        <f>$E188*$P188*$Q188</f>
        <v>0</v>
      </c>
      <c r="AP188" s="815"/>
      <c r="AQ188" s="814">
        <f>$F188*$P188*$Q188*$R188</f>
        <v>0</v>
      </c>
      <c r="AR188" s="815"/>
      <c r="AS188" s="814">
        <f>$G188*$P188*$Q188*($R188^2)</f>
        <v>0</v>
      </c>
      <c r="AT188" s="815"/>
      <c r="AU188" s="814">
        <f>$H188*$P188*$Q188*($R188^3)</f>
        <v>0</v>
      </c>
      <c r="AV188" s="815"/>
      <c r="AW188" s="814">
        <f>$I188*$P188*$Q188*($R188^4)</f>
        <v>0</v>
      </c>
      <c r="AX188" s="815"/>
      <c r="AY188" s="296">
        <f>SUM(AO188+AQ188+AS188+AU188+AW188)</f>
        <v>0</v>
      </c>
      <c r="AZ188" s="820"/>
      <c r="BA188" s="821"/>
      <c r="BB188" s="820"/>
      <c r="BC188" s="821"/>
      <c r="BD188" s="820"/>
      <c r="BE188" s="821"/>
      <c r="BF188" s="820"/>
      <c r="BG188" s="821"/>
      <c r="BH188" s="820"/>
      <c r="BI188" s="821"/>
      <c r="BJ188" s="364"/>
      <c r="BK188" s="849"/>
      <c r="BL188" s="850"/>
      <c r="BM188" s="849"/>
      <c r="BN188" s="850"/>
      <c r="BO188" s="849"/>
      <c r="BP188" s="850"/>
      <c r="BQ188" s="849"/>
      <c r="BR188" s="850"/>
      <c r="BS188" s="849"/>
      <c r="BT188" s="850"/>
      <c r="BU188" s="365"/>
      <c r="BV188" s="973"/>
      <c r="BW188" s="974"/>
      <c r="BX188" s="973"/>
      <c r="BY188" s="974"/>
      <c r="BZ188" s="973"/>
      <c r="CA188" s="974"/>
      <c r="CB188" s="973"/>
      <c r="CC188" s="974"/>
      <c r="CD188" s="973"/>
      <c r="CE188" s="974"/>
      <c r="CF188" s="366"/>
      <c r="CG188" s="969"/>
      <c r="CH188" s="970"/>
      <c r="CI188" s="969"/>
      <c r="CJ188" s="970"/>
      <c r="CK188" s="969"/>
      <c r="CL188" s="970"/>
      <c r="CM188" s="969"/>
      <c r="CN188" s="970"/>
      <c r="CO188" s="969"/>
      <c r="CP188" s="970"/>
      <c r="CQ188" s="367"/>
      <c r="CR188" s="967"/>
      <c r="CS188" s="968"/>
      <c r="CT188" s="967"/>
      <c r="CU188" s="968"/>
      <c r="CV188" s="967"/>
      <c r="CW188" s="968"/>
      <c r="CX188" s="967"/>
      <c r="CY188" s="968"/>
      <c r="CZ188" s="967"/>
      <c r="DA188" s="968"/>
      <c r="DB188" s="368"/>
      <c r="DC188" s="971"/>
      <c r="DD188" s="972"/>
      <c r="DE188" s="971"/>
      <c r="DF188" s="972"/>
      <c r="DG188" s="971"/>
      <c r="DH188" s="972"/>
      <c r="DI188" s="971"/>
      <c r="DJ188" s="972"/>
      <c r="DK188" s="971"/>
      <c r="DL188" s="972"/>
      <c r="DM188" s="369"/>
      <c r="DN188" s="977"/>
      <c r="DO188" s="978"/>
      <c r="DP188" s="977"/>
      <c r="DQ188" s="978"/>
      <c r="DR188" s="977"/>
      <c r="DS188" s="978"/>
      <c r="DT188" s="977"/>
      <c r="DU188" s="978"/>
      <c r="DV188" s="977"/>
      <c r="DW188" s="978"/>
      <c r="DX188" s="370"/>
      <c r="DY188" s="339">
        <f t="shared" ref="DY188:DY207" si="414">AO188</f>
        <v>0</v>
      </c>
      <c r="DZ188" s="339">
        <f t="shared" ref="DZ188:DZ207" si="415">AQ188</f>
        <v>0</v>
      </c>
      <c r="EA188" s="339">
        <f t="shared" ref="EA188:EA207" si="416">AS188</f>
        <v>0</v>
      </c>
      <c r="EB188" s="339">
        <f t="shared" ref="EB188:EB207" si="417">AU188</f>
        <v>0</v>
      </c>
      <c r="EC188" s="339">
        <f t="shared" ref="EC188:EC207" si="418">AW188</f>
        <v>0</v>
      </c>
      <c r="ED188" s="327">
        <f t="shared" ref="ED188:ED208" si="419">SUM(DY188:EC188)</f>
        <v>0</v>
      </c>
    </row>
    <row r="189" spans="1:134" ht="15" customHeight="1">
      <c r="C189" s="77" t="s">
        <v>264</v>
      </c>
      <c r="D189" s="700"/>
      <c r="E189" s="72"/>
      <c r="F189" s="72"/>
      <c r="G189" s="72"/>
      <c r="H189" s="72"/>
      <c r="I189" s="72"/>
      <c r="J189" s="72"/>
      <c r="K189" s="72"/>
      <c r="L189" s="72"/>
      <c r="M189" s="72"/>
      <c r="N189" s="72"/>
      <c r="O189" s="616"/>
      <c r="P189" s="72"/>
      <c r="Q189" s="146"/>
      <c r="R189" s="70">
        <f t="shared" si="413"/>
        <v>1</v>
      </c>
      <c r="S189" s="847"/>
      <c r="T189" s="848"/>
      <c r="U189" s="847"/>
      <c r="V189" s="848"/>
      <c r="W189" s="847"/>
      <c r="X189" s="848"/>
      <c r="Y189" s="847"/>
      <c r="Z189" s="848"/>
      <c r="AA189" s="847"/>
      <c r="AB189" s="848"/>
      <c r="AC189" s="373"/>
      <c r="AD189" s="804"/>
      <c r="AE189" s="805"/>
      <c r="AF189" s="804"/>
      <c r="AG189" s="805"/>
      <c r="AH189" s="804"/>
      <c r="AI189" s="805"/>
      <c r="AJ189" s="804"/>
      <c r="AK189" s="805"/>
      <c r="AL189" s="804"/>
      <c r="AM189" s="805"/>
      <c r="AN189" s="362"/>
      <c r="AO189" s="814">
        <f t="shared" ref="AO189:AO207" si="420">$E189*$P189*$Q189</f>
        <v>0</v>
      </c>
      <c r="AP189" s="815"/>
      <c r="AQ189" s="814">
        <f t="shared" ref="AQ189:AQ207" si="421">$F189*$P189*$Q189*$R189</f>
        <v>0</v>
      </c>
      <c r="AR189" s="815"/>
      <c r="AS189" s="814">
        <f t="shared" ref="AS189:AS207" si="422">$G189*$P189*$Q189*($R189^2)</f>
        <v>0</v>
      </c>
      <c r="AT189" s="815"/>
      <c r="AU189" s="814">
        <f t="shared" ref="AU189:AU207" si="423">$H189*$P189*$Q189*($R189^3)</f>
        <v>0</v>
      </c>
      <c r="AV189" s="815"/>
      <c r="AW189" s="814">
        <f t="shared" ref="AW189:AW207" si="424">$I189*$P189*$Q189*($R189^4)</f>
        <v>0</v>
      </c>
      <c r="AX189" s="815"/>
      <c r="AY189" s="296">
        <f t="shared" ref="AY189:AY207" si="425">SUM(AO189+AQ189+AS189+AU189+AW189)</f>
        <v>0</v>
      </c>
      <c r="AZ189" s="820"/>
      <c r="BA189" s="821"/>
      <c r="BB189" s="820"/>
      <c r="BC189" s="821"/>
      <c r="BD189" s="820"/>
      <c r="BE189" s="821"/>
      <c r="BF189" s="820"/>
      <c r="BG189" s="821"/>
      <c r="BH189" s="820"/>
      <c r="BI189" s="821"/>
      <c r="BJ189" s="364"/>
      <c r="BK189" s="849"/>
      <c r="BL189" s="850"/>
      <c r="BM189" s="849"/>
      <c r="BN189" s="850"/>
      <c r="BO189" s="849"/>
      <c r="BP189" s="850"/>
      <c r="BQ189" s="849"/>
      <c r="BR189" s="850"/>
      <c r="BS189" s="849"/>
      <c r="BT189" s="850"/>
      <c r="BU189" s="365"/>
      <c r="BV189" s="973"/>
      <c r="BW189" s="974"/>
      <c r="BX189" s="973"/>
      <c r="BY189" s="974"/>
      <c r="BZ189" s="973"/>
      <c r="CA189" s="974"/>
      <c r="CB189" s="973"/>
      <c r="CC189" s="974"/>
      <c r="CD189" s="973"/>
      <c r="CE189" s="974"/>
      <c r="CF189" s="366"/>
      <c r="CG189" s="969"/>
      <c r="CH189" s="970"/>
      <c r="CI189" s="969"/>
      <c r="CJ189" s="970"/>
      <c r="CK189" s="969"/>
      <c r="CL189" s="970"/>
      <c r="CM189" s="969"/>
      <c r="CN189" s="970"/>
      <c r="CO189" s="969"/>
      <c r="CP189" s="970"/>
      <c r="CQ189" s="367"/>
      <c r="CR189" s="967"/>
      <c r="CS189" s="968"/>
      <c r="CT189" s="967"/>
      <c r="CU189" s="968"/>
      <c r="CV189" s="967"/>
      <c r="CW189" s="968"/>
      <c r="CX189" s="967"/>
      <c r="CY189" s="968"/>
      <c r="CZ189" s="967"/>
      <c r="DA189" s="968"/>
      <c r="DB189" s="368"/>
      <c r="DC189" s="971"/>
      <c r="DD189" s="972"/>
      <c r="DE189" s="971"/>
      <c r="DF189" s="972"/>
      <c r="DG189" s="971"/>
      <c r="DH189" s="972"/>
      <c r="DI189" s="971"/>
      <c r="DJ189" s="972"/>
      <c r="DK189" s="971"/>
      <c r="DL189" s="972"/>
      <c r="DM189" s="369"/>
      <c r="DN189" s="977"/>
      <c r="DO189" s="978"/>
      <c r="DP189" s="977"/>
      <c r="DQ189" s="978"/>
      <c r="DR189" s="977"/>
      <c r="DS189" s="978"/>
      <c r="DT189" s="977"/>
      <c r="DU189" s="978"/>
      <c r="DV189" s="977"/>
      <c r="DW189" s="978"/>
      <c r="DX189" s="370"/>
      <c r="DY189" s="339">
        <f t="shared" si="414"/>
        <v>0</v>
      </c>
      <c r="DZ189" s="339">
        <f t="shared" si="415"/>
        <v>0</v>
      </c>
      <c r="EA189" s="339">
        <f t="shared" si="416"/>
        <v>0</v>
      </c>
      <c r="EB189" s="339">
        <f t="shared" si="417"/>
        <v>0</v>
      </c>
      <c r="EC189" s="339">
        <f t="shared" si="418"/>
        <v>0</v>
      </c>
      <c r="ED189" s="327">
        <f t="shared" si="419"/>
        <v>0</v>
      </c>
    </row>
    <row r="190" spans="1:134" ht="15" customHeight="1">
      <c r="C190" s="77" t="s">
        <v>28</v>
      </c>
      <c r="D190" s="700"/>
      <c r="E190" s="72"/>
      <c r="F190" s="72"/>
      <c r="G190" s="72"/>
      <c r="H190" s="72"/>
      <c r="I190" s="72"/>
      <c r="J190" s="72"/>
      <c r="K190" s="72"/>
      <c r="L190" s="72"/>
      <c r="M190" s="72"/>
      <c r="N190" s="72"/>
      <c r="O190" s="616"/>
      <c r="P190" s="72"/>
      <c r="Q190" s="146"/>
      <c r="R190" s="70">
        <f t="shared" si="413"/>
        <v>1</v>
      </c>
      <c r="S190" s="847"/>
      <c r="T190" s="848"/>
      <c r="U190" s="847"/>
      <c r="V190" s="848"/>
      <c r="W190" s="847"/>
      <c r="X190" s="848"/>
      <c r="Y190" s="847"/>
      <c r="Z190" s="848"/>
      <c r="AA190" s="847"/>
      <c r="AB190" s="848"/>
      <c r="AC190" s="373"/>
      <c r="AD190" s="804"/>
      <c r="AE190" s="805"/>
      <c r="AF190" s="804"/>
      <c r="AG190" s="805"/>
      <c r="AH190" s="804"/>
      <c r="AI190" s="805"/>
      <c r="AJ190" s="804"/>
      <c r="AK190" s="805"/>
      <c r="AL190" s="804"/>
      <c r="AM190" s="805"/>
      <c r="AN190" s="362"/>
      <c r="AO190" s="814">
        <f t="shared" si="420"/>
        <v>0</v>
      </c>
      <c r="AP190" s="815"/>
      <c r="AQ190" s="814">
        <f t="shared" si="421"/>
        <v>0</v>
      </c>
      <c r="AR190" s="815"/>
      <c r="AS190" s="814">
        <f t="shared" si="422"/>
        <v>0</v>
      </c>
      <c r="AT190" s="815"/>
      <c r="AU190" s="814">
        <f t="shared" si="423"/>
        <v>0</v>
      </c>
      <c r="AV190" s="815"/>
      <c r="AW190" s="814">
        <f t="shared" si="424"/>
        <v>0</v>
      </c>
      <c r="AX190" s="815"/>
      <c r="AY190" s="296">
        <f t="shared" si="425"/>
        <v>0</v>
      </c>
      <c r="AZ190" s="820"/>
      <c r="BA190" s="821"/>
      <c r="BB190" s="820"/>
      <c r="BC190" s="821"/>
      <c r="BD190" s="820"/>
      <c r="BE190" s="821"/>
      <c r="BF190" s="820"/>
      <c r="BG190" s="821"/>
      <c r="BH190" s="820"/>
      <c r="BI190" s="821"/>
      <c r="BJ190" s="364"/>
      <c r="BK190" s="849"/>
      <c r="BL190" s="850"/>
      <c r="BM190" s="849"/>
      <c r="BN190" s="850"/>
      <c r="BO190" s="849"/>
      <c r="BP190" s="850"/>
      <c r="BQ190" s="849"/>
      <c r="BR190" s="850"/>
      <c r="BS190" s="849"/>
      <c r="BT190" s="850"/>
      <c r="BU190" s="365"/>
      <c r="BV190" s="973"/>
      <c r="BW190" s="974"/>
      <c r="BX190" s="973"/>
      <c r="BY190" s="974"/>
      <c r="BZ190" s="973"/>
      <c r="CA190" s="974"/>
      <c r="CB190" s="973"/>
      <c r="CC190" s="974"/>
      <c r="CD190" s="973"/>
      <c r="CE190" s="974"/>
      <c r="CF190" s="366"/>
      <c r="CG190" s="969"/>
      <c r="CH190" s="970"/>
      <c r="CI190" s="969"/>
      <c r="CJ190" s="970"/>
      <c r="CK190" s="969"/>
      <c r="CL190" s="970"/>
      <c r="CM190" s="969"/>
      <c r="CN190" s="970"/>
      <c r="CO190" s="969"/>
      <c r="CP190" s="970"/>
      <c r="CQ190" s="367"/>
      <c r="CR190" s="967"/>
      <c r="CS190" s="968"/>
      <c r="CT190" s="967"/>
      <c r="CU190" s="968"/>
      <c r="CV190" s="967"/>
      <c r="CW190" s="968"/>
      <c r="CX190" s="967"/>
      <c r="CY190" s="968"/>
      <c r="CZ190" s="967"/>
      <c r="DA190" s="968"/>
      <c r="DB190" s="368"/>
      <c r="DC190" s="971"/>
      <c r="DD190" s="972"/>
      <c r="DE190" s="971"/>
      <c r="DF190" s="972"/>
      <c r="DG190" s="971"/>
      <c r="DH190" s="972"/>
      <c r="DI190" s="971"/>
      <c r="DJ190" s="972"/>
      <c r="DK190" s="971"/>
      <c r="DL190" s="972"/>
      <c r="DM190" s="369"/>
      <c r="DN190" s="977"/>
      <c r="DO190" s="978"/>
      <c r="DP190" s="977"/>
      <c r="DQ190" s="978"/>
      <c r="DR190" s="977"/>
      <c r="DS190" s="978"/>
      <c r="DT190" s="977"/>
      <c r="DU190" s="978"/>
      <c r="DV190" s="977"/>
      <c r="DW190" s="978"/>
      <c r="DX190" s="370"/>
      <c r="DY190" s="339">
        <f t="shared" si="414"/>
        <v>0</v>
      </c>
      <c r="DZ190" s="339">
        <f t="shared" si="415"/>
        <v>0</v>
      </c>
      <c r="EA190" s="339">
        <f t="shared" si="416"/>
        <v>0</v>
      </c>
      <c r="EB190" s="339">
        <f t="shared" si="417"/>
        <v>0</v>
      </c>
      <c r="EC190" s="339">
        <f t="shared" si="418"/>
        <v>0</v>
      </c>
      <c r="ED190" s="327">
        <f t="shared" si="419"/>
        <v>0</v>
      </c>
    </row>
    <row r="191" spans="1:134" ht="15" customHeight="1">
      <c r="C191" s="77" t="s">
        <v>54</v>
      </c>
      <c r="D191" s="700"/>
      <c r="E191" s="72"/>
      <c r="F191" s="72"/>
      <c r="G191" s="72"/>
      <c r="H191" s="72"/>
      <c r="I191" s="72"/>
      <c r="J191" s="72"/>
      <c r="K191" s="72"/>
      <c r="L191" s="72"/>
      <c r="M191" s="72"/>
      <c r="N191" s="72"/>
      <c r="O191" s="616"/>
      <c r="P191" s="72"/>
      <c r="Q191" s="146"/>
      <c r="R191" s="70">
        <f t="shared" si="413"/>
        <v>1.1000000000000001</v>
      </c>
      <c r="S191" s="847"/>
      <c r="T191" s="848"/>
      <c r="U191" s="847"/>
      <c r="V191" s="848"/>
      <c r="W191" s="847"/>
      <c r="X191" s="848"/>
      <c r="Y191" s="847"/>
      <c r="Z191" s="848"/>
      <c r="AA191" s="847"/>
      <c r="AB191" s="848"/>
      <c r="AC191" s="373"/>
      <c r="AD191" s="804"/>
      <c r="AE191" s="805"/>
      <c r="AF191" s="804"/>
      <c r="AG191" s="805"/>
      <c r="AH191" s="804"/>
      <c r="AI191" s="805"/>
      <c r="AJ191" s="804"/>
      <c r="AK191" s="805"/>
      <c r="AL191" s="804"/>
      <c r="AM191" s="805"/>
      <c r="AN191" s="362"/>
      <c r="AO191" s="814">
        <f t="shared" si="420"/>
        <v>0</v>
      </c>
      <c r="AP191" s="815"/>
      <c r="AQ191" s="814">
        <f t="shared" si="421"/>
        <v>0</v>
      </c>
      <c r="AR191" s="815"/>
      <c r="AS191" s="814">
        <f t="shared" si="422"/>
        <v>0</v>
      </c>
      <c r="AT191" s="815"/>
      <c r="AU191" s="814">
        <f t="shared" si="423"/>
        <v>0</v>
      </c>
      <c r="AV191" s="815"/>
      <c r="AW191" s="814">
        <f t="shared" si="424"/>
        <v>0</v>
      </c>
      <c r="AX191" s="815"/>
      <c r="AY191" s="296">
        <f t="shared" si="425"/>
        <v>0</v>
      </c>
      <c r="AZ191" s="820"/>
      <c r="BA191" s="821"/>
      <c r="BB191" s="820"/>
      <c r="BC191" s="821"/>
      <c r="BD191" s="820"/>
      <c r="BE191" s="821"/>
      <c r="BF191" s="820"/>
      <c r="BG191" s="821"/>
      <c r="BH191" s="820"/>
      <c r="BI191" s="821"/>
      <c r="BJ191" s="364"/>
      <c r="BK191" s="849"/>
      <c r="BL191" s="850"/>
      <c r="BM191" s="849"/>
      <c r="BN191" s="850"/>
      <c r="BO191" s="849"/>
      <c r="BP191" s="850"/>
      <c r="BQ191" s="849"/>
      <c r="BR191" s="850"/>
      <c r="BS191" s="849"/>
      <c r="BT191" s="850"/>
      <c r="BU191" s="365"/>
      <c r="BV191" s="973"/>
      <c r="BW191" s="974"/>
      <c r="BX191" s="973"/>
      <c r="BY191" s="974"/>
      <c r="BZ191" s="973"/>
      <c r="CA191" s="974"/>
      <c r="CB191" s="973"/>
      <c r="CC191" s="974"/>
      <c r="CD191" s="973"/>
      <c r="CE191" s="974"/>
      <c r="CF191" s="366"/>
      <c r="CG191" s="969"/>
      <c r="CH191" s="970"/>
      <c r="CI191" s="969"/>
      <c r="CJ191" s="970"/>
      <c r="CK191" s="969"/>
      <c r="CL191" s="970"/>
      <c r="CM191" s="969"/>
      <c r="CN191" s="970"/>
      <c r="CO191" s="969"/>
      <c r="CP191" s="970"/>
      <c r="CQ191" s="367"/>
      <c r="CR191" s="967"/>
      <c r="CS191" s="968"/>
      <c r="CT191" s="967"/>
      <c r="CU191" s="968"/>
      <c r="CV191" s="967"/>
      <c r="CW191" s="968"/>
      <c r="CX191" s="967"/>
      <c r="CY191" s="968"/>
      <c r="CZ191" s="967"/>
      <c r="DA191" s="968"/>
      <c r="DB191" s="368"/>
      <c r="DC191" s="971"/>
      <c r="DD191" s="972"/>
      <c r="DE191" s="971"/>
      <c r="DF191" s="972"/>
      <c r="DG191" s="971"/>
      <c r="DH191" s="972"/>
      <c r="DI191" s="971"/>
      <c r="DJ191" s="972"/>
      <c r="DK191" s="971"/>
      <c r="DL191" s="972"/>
      <c r="DM191" s="369"/>
      <c r="DN191" s="977"/>
      <c r="DO191" s="978"/>
      <c r="DP191" s="977"/>
      <c r="DQ191" s="978"/>
      <c r="DR191" s="977"/>
      <c r="DS191" s="978"/>
      <c r="DT191" s="977"/>
      <c r="DU191" s="978"/>
      <c r="DV191" s="977"/>
      <c r="DW191" s="978"/>
      <c r="DX191" s="370"/>
      <c r="DY191" s="339">
        <f t="shared" si="414"/>
        <v>0</v>
      </c>
      <c r="DZ191" s="339">
        <f t="shared" si="415"/>
        <v>0</v>
      </c>
      <c r="EA191" s="339">
        <f t="shared" si="416"/>
        <v>0</v>
      </c>
      <c r="EB191" s="339">
        <f t="shared" si="417"/>
        <v>0</v>
      </c>
      <c r="EC191" s="339">
        <f t="shared" si="418"/>
        <v>0</v>
      </c>
      <c r="ED191" s="327">
        <f t="shared" si="419"/>
        <v>0</v>
      </c>
    </row>
    <row r="192" spans="1:134" ht="15" customHeight="1">
      <c r="C192" s="77" t="s">
        <v>353</v>
      </c>
      <c r="D192" s="700" t="s">
        <v>378</v>
      </c>
      <c r="E192" s="72"/>
      <c r="F192" s="72"/>
      <c r="G192" s="72"/>
      <c r="H192" s="72"/>
      <c r="I192" s="72"/>
      <c r="J192" s="72"/>
      <c r="K192" s="72"/>
      <c r="L192" s="72"/>
      <c r="M192" s="72"/>
      <c r="N192" s="72"/>
      <c r="O192" s="616"/>
      <c r="P192" s="72"/>
      <c r="Q192" s="146"/>
      <c r="R192" s="70">
        <f t="shared" si="413"/>
        <v>1.1000000000000001</v>
      </c>
      <c r="S192" s="847"/>
      <c r="T192" s="848"/>
      <c r="U192" s="847"/>
      <c r="V192" s="848"/>
      <c r="W192" s="847"/>
      <c r="X192" s="848"/>
      <c r="Y192" s="847"/>
      <c r="Z192" s="848"/>
      <c r="AA192" s="847"/>
      <c r="AB192" s="848"/>
      <c r="AC192" s="373"/>
      <c r="AD192" s="804"/>
      <c r="AE192" s="805"/>
      <c r="AF192" s="804"/>
      <c r="AG192" s="805"/>
      <c r="AH192" s="804"/>
      <c r="AI192" s="805"/>
      <c r="AJ192" s="804"/>
      <c r="AK192" s="805"/>
      <c r="AL192" s="804"/>
      <c r="AM192" s="805"/>
      <c r="AN192" s="362"/>
      <c r="AO192" s="814">
        <f t="shared" si="420"/>
        <v>0</v>
      </c>
      <c r="AP192" s="815"/>
      <c r="AQ192" s="814">
        <f t="shared" si="421"/>
        <v>0</v>
      </c>
      <c r="AR192" s="815"/>
      <c r="AS192" s="814">
        <f t="shared" si="422"/>
        <v>0</v>
      </c>
      <c r="AT192" s="815"/>
      <c r="AU192" s="814">
        <f t="shared" si="423"/>
        <v>0</v>
      </c>
      <c r="AV192" s="815"/>
      <c r="AW192" s="814">
        <f t="shared" si="424"/>
        <v>0</v>
      </c>
      <c r="AX192" s="815"/>
      <c r="AY192" s="296">
        <f t="shared" si="425"/>
        <v>0</v>
      </c>
      <c r="AZ192" s="820"/>
      <c r="BA192" s="821"/>
      <c r="BB192" s="820"/>
      <c r="BC192" s="821"/>
      <c r="BD192" s="820"/>
      <c r="BE192" s="821"/>
      <c r="BF192" s="820"/>
      <c r="BG192" s="821"/>
      <c r="BH192" s="820"/>
      <c r="BI192" s="821"/>
      <c r="BJ192" s="364"/>
      <c r="BK192" s="849"/>
      <c r="BL192" s="850"/>
      <c r="BM192" s="849"/>
      <c r="BN192" s="850"/>
      <c r="BO192" s="849"/>
      <c r="BP192" s="850"/>
      <c r="BQ192" s="849"/>
      <c r="BR192" s="850"/>
      <c r="BS192" s="849"/>
      <c r="BT192" s="850"/>
      <c r="BU192" s="365"/>
      <c r="BV192" s="973"/>
      <c r="BW192" s="974"/>
      <c r="BX192" s="973"/>
      <c r="BY192" s="974"/>
      <c r="BZ192" s="973"/>
      <c r="CA192" s="974"/>
      <c r="CB192" s="973"/>
      <c r="CC192" s="974"/>
      <c r="CD192" s="973"/>
      <c r="CE192" s="974"/>
      <c r="CF192" s="366"/>
      <c r="CG192" s="969"/>
      <c r="CH192" s="970"/>
      <c r="CI192" s="969"/>
      <c r="CJ192" s="970"/>
      <c r="CK192" s="969"/>
      <c r="CL192" s="970"/>
      <c r="CM192" s="969"/>
      <c r="CN192" s="970"/>
      <c r="CO192" s="969"/>
      <c r="CP192" s="970"/>
      <c r="CQ192" s="367"/>
      <c r="CR192" s="967"/>
      <c r="CS192" s="968"/>
      <c r="CT192" s="967"/>
      <c r="CU192" s="968"/>
      <c r="CV192" s="967"/>
      <c r="CW192" s="968"/>
      <c r="CX192" s="967"/>
      <c r="CY192" s="968"/>
      <c r="CZ192" s="967"/>
      <c r="DA192" s="968"/>
      <c r="DB192" s="368"/>
      <c r="DC192" s="971"/>
      <c r="DD192" s="972"/>
      <c r="DE192" s="971"/>
      <c r="DF192" s="972"/>
      <c r="DG192" s="971"/>
      <c r="DH192" s="972"/>
      <c r="DI192" s="971"/>
      <c r="DJ192" s="972"/>
      <c r="DK192" s="971"/>
      <c r="DL192" s="972"/>
      <c r="DM192" s="369"/>
      <c r="DN192" s="977"/>
      <c r="DO192" s="978"/>
      <c r="DP192" s="977"/>
      <c r="DQ192" s="978"/>
      <c r="DR192" s="977"/>
      <c r="DS192" s="978"/>
      <c r="DT192" s="977"/>
      <c r="DU192" s="978"/>
      <c r="DV192" s="977"/>
      <c r="DW192" s="978"/>
      <c r="DX192" s="370"/>
      <c r="DY192" s="339">
        <f t="shared" si="414"/>
        <v>0</v>
      </c>
      <c r="DZ192" s="339">
        <f t="shared" si="415"/>
        <v>0</v>
      </c>
      <c r="EA192" s="339">
        <f t="shared" si="416"/>
        <v>0</v>
      </c>
      <c r="EB192" s="339">
        <f t="shared" si="417"/>
        <v>0</v>
      </c>
      <c r="EC192" s="339">
        <f t="shared" si="418"/>
        <v>0</v>
      </c>
      <c r="ED192" s="327">
        <f t="shared" si="419"/>
        <v>0</v>
      </c>
    </row>
    <row r="193" spans="3:134" ht="15" customHeight="1">
      <c r="C193" s="77" t="s">
        <v>264</v>
      </c>
      <c r="D193" s="700"/>
      <c r="E193" s="72"/>
      <c r="F193" s="72"/>
      <c r="G193" s="72"/>
      <c r="H193" s="72"/>
      <c r="I193" s="72"/>
      <c r="J193" s="72"/>
      <c r="K193" s="72"/>
      <c r="L193" s="72"/>
      <c r="M193" s="72"/>
      <c r="N193" s="72"/>
      <c r="O193" s="616"/>
      <c r="P193" s="72"/>
      <c r="Q193" s="146"/>
      <c r="R193" s="70">
        <f t="shared" si="413"/>
        <v>1</v>
      </c>
      <c r="S193" s="847"/>
      <c r="T193" s="848"/>
      <c r="U193" s="847"/>
      <c r="V193" s="848"/>
      <c r="W193" s="847"/>
      <c r="X193" s="848"/>
      <c r="Y193" s="847"/>
      <c r="Z193" s="848"/>
      <c r="AA193" s="847"/>
      <c r="AB193" s="848"/>
      <c r="AC193" s="373"/>
      <c r="AD193" s="804"/>
      <c r="AE193" s="805"/>
      <c r="AF193" s="804"/>
      <c r="AG193" s="805"/>
      <c r="AH193" s="804"/>
      <c r="AI193" s="805"/>
      <c r="AJ193" s="804"/>
      <c r="AK193" s="805"/>
      <c r="AL193" s="804"/>
      <c r="AM193" s="805"/>
      <c r="AN193" s="362"/>
      <c r="AO193" s="814">
        <f t="shared" si="420"/>
        <v>0</v>
      </c>
      <c r="AP193" s="815"/>
      <c r="AQ193" s="814">
        <f t="shared" si="421"/>
        <v>0</v>
      </c>
      <c r="AR193" s="815"/>
      <c r="AS193" s="814">
        <f t="shared" si="422"/>
        <v>0</v>
      </c>
      <c r="AT193" s="815"/>
      <c r="AU193" s="814">
        <f t="shared" si="423"/>
        <v>0</v>
      </c>
      <c r="AV193" s="815"/>
      <c r="AW193" s="814">
        <f t="shared" si="424"/>
        <v>0</v>
      </c>
      <c r="AX193" s="815"/>
      <c r="AY193" s="296">
        <f t="shared" si="425"/>
        <v>0</v>
      </c>
      <c r="AZ193" s="820"/>
      <c r="BA193" s="821"/>
      <c r="BB193" s="820"/>
      <c r="BC193" s="821"/>
      <c r="BD193" s="820"/>
      <c r="BE193" s="821"/>
      <c r="BF193" s="820"/>
      <c r="BG193" s="821"/>
      <c r="BH193" s="820"/>
      <c r="BI193" s="821"/>
      <c r="BJ193" s="364"/>
      <c r="BK193" s="849"/>
      <c r="BL193" s="850"/>
      <c r="BM193" s="849"/>
      <c r="BN193" s="850"/>
      <c r="BO193" s="849"/>
      <c r="BP193" s="850"/>
      <c r="BQ193" s="849"/>
      <c r="BR193" s="850"/>
      <c r="BS193" s="849"/>
      <c r="BT193" s="850"/>
      <c r="BU193" s="365"/>
      <c r="BV193" s="973"/>
      <c r="BW193" s="974"/>
      <c r="BX193" s="973"/>
      <c r="BY193" s="974"/>
      <c r="BZ193" s="973"/>
      <c r="CA193" s="974"/>
      <c r="CB193" s="973"/>
      <c r="CC193" s="974"/>
      <c r="CD193" s="973"/>
      <c r="CE193" s="974"/>
      <c r="CF193" s="366"/>
      <c r="CG193" s="969"/>
      <c r="CH193" s="970"/>
      <c r="CI193" s="969"/>
      <c r="CJ193" s="970"/>
      <c r="CK193" s="969"/>
      <c r="CL193" s="970"/>
      <c r="CM193" s="969"/>
      <c r="CN193" s="970"/>
      <c r="CO193" s="969"/>
      <c r="CP193" s="970"/>
      <c r="CQ193" s="367"/>
      <c r="CR193" s="967"/>
      <c r="CS193" s="968"/>
      <c r="CT193" s="967"/>
      <c r="CU193" s="968"/>
      <c r="CV193" s="967"/>
      <c r="CW193" s="968"/>
      <c r="CX193" s="967"/>
      <c r="CY193" s="968"/>
      <c r="CZ193" s="967"/>
      <c r="DA193" s="968"/>
      <c r="DB193" s="368"/>
      <c r="DC193" s="971"/>
      <c r="DD193" s="972"/>
      <c r="DE193" s="971"/>
      <c r="DF193" s="972"/>
      <c r="DG193" s="971"/>
      <c r="DH193" s="972"/>
      <c r="DI193" s="971"/>
      <c r="DJ193" s="972"/>
      <c r="DK193" s="971"/>
      <c r="DL193" s="972"/>
      <c r="DM193" s="369"/>
      <c r="DN193" s="977"/>
      <c r="DO193" s="978"/>
      <c r="DP193" s="977"/>
      <c r="DQ193" s="978"/>
      <c r="DR193" s="977"/>
      <c r="DS193" s="978"/>
      <c r="DT193" s="977"/>
      <c r="DU193" s="978"/>
      <c r="DV193" s="977"/>
      <c r="DW193" s="978"/>
      <c r="DX193" s="370"/>
      <c r="DY193" s="339">
        <f t="shared" si="414"/>
        <v>0</v>
      </c>
      <c r="DZ193" s="339">
        <f t="shared" si="415"/>
        <v>0</v>
      </c>
      <c r="EA193" s="339">
        <f t="shared" si="416"/>
        <v>0</v>
      </c>
      <c r="EB193" s="339">
        <f t="shared" si="417"/>
        <v>0</v>
      </c>
      <c r="EC193" s="339">
        <f t="shared" si="418"/>
        <v>0</v>
      </c>
      <c r="ED193" s="327">
        <f t="shared" si="419"/>
        <v>0</v>
      </c>
    </row>
    <row r="194" spans="3:134" ht="15" customHeight="1">
      <c r="C194" s="77" t="s">
        <v>28</v>
      </c>
      <c r="D194" s="700"/>
      <c r="E194" s="72"/>
      <c r="F194" s="72"/>
      <c r="G194" s="72"/>
      <c r="H194" s="72"/>
      <c r="I194" s="72"/>
      <c r="J194" s="72"/>
      <c r="K194" s="72"/>
      <c r="L194" s="72"/>
      <c r="M194" s="72"/>
      <c r="N194" s="72"/>
      <c r="O194" s="616"/>
      <c r="P194" s="72"/>
      <c r="Q194" s="146"/>
      <c r="R194" s="70">
        <f t="shared" si="413"/>
        <v>1</v>
      </c>
      <c r="S194" s="847"/>
      <c r="T194" s="848"/>
      <c r="U194" s="847"/>
      <c r="V194" s="848"/>
      <c r="W194" s="847"/>
      <c r="X194" s="848"/>
      <c r="Y194" s="847"/>
      <c r="Z194" s="848"/>
      <c r="AA194" s="847"/>
      <c r="AB194" s="848"/>
      <c r="AC194" s="373"/>
      <c r="AD194" s="804"/>
      <c r="AE194" s="805"/>
      <c r="AF194" s="804"/>
      <c r="AG194" s="805"/>
      <c r="AH194" s="804"/>
      <c r="AI194" s="805"/>
      <c r="AJ194" s="804"/>
      <c r="AK194" s="805"/>
      <c r="AL194" s="804"/>
      <c r="AM194" s="805"/>
      <c r="AN194" s="362"/>
      <c r="AO194" s="814">
        <f t="shared" si="420"/>
        <v>0</v>
      </c>
      <c r="AP194" s="815"/>
      <c r="AQ194" s="814">
        <f t="shared" si="421"/>
        <v>0</v>
      </c>
      <c r="AR194" s="815"/>
      <c r="AS194" s="814">
        <f t="shared" si="422"/>
        <v>0</v>
      </c>
      <c r="AT194" s="815"/>
      <c r="AU194" s="814">
        <f t="shared" si="423"/>
        <v>0</v>
      </c>
      <c r="AV194" s="815"/>
      <c r="AW194" s="814">
        <f t="shared" si="424"/>
        <v>0</v>
      </c>
      <c r="AX194" s="815"/>
      <c r="AY194" s="296">
        <f t="shared" si="425"/>
        <v>0</v>
      </c>
      <c r="AZ194" s="820"/>
      <c r="BA194" s="821"/>
      <c r="BB194" s="820"/>
      <c r="BC194" s="821"/>
      <c r="BD194" s="820"/>
      <c r="BE194" s="821"/>
      <c r="BF194" s="820"/>
      <c r="BG194" s="821"/>
      <c r="BH194" s="820"/>
      <c r="BI194" s="821"/>
      <c r="BJ194" s="364"/>
      <c r="BK194" s="849"/>
      <c r="BL194" s="850"/>
      <c r="BM194" s="849"/>
      <c r="BN194" s="850"/>
      <c r="BO194" s="849"/>
      <c r="BP194" s="850"/>
      <c r="BQ194" s="849"/>
      <c r="BR194" s="850"/>
      <c r="BS194" s="849"/>
      <c r="BT194" s="850"/>
      <c r="BU194" s="365"/>
      <c r="BV194" s="973"/>
      <c r="BW194" s="974"/>
      <c r="BX194" s="973"/>
      <c r="BY194" s="974"/>
      <c r="BZ194" s="973"/>
      <c r="CA194" s="974"/>
      <c r="CB194" s="973"/>
      <c r="CC194" s="974"/>
      <c r="CD194" s="973"/>
      <c r="CE194" s="974"/>
      <c r="CF194" s="366"/>
      <c r="CG194" s="969"/>
      <c r="CH194" s="970"/>
      <c r="CI194" s="969"/>
      <c r="CJ194" s="970"/>
      <c r="CK194" s="969"/>
      <c r="CL194" s="970"/>
      <c r="CM194" s="969"/>
      <c r="CN194" s="970"/>
      <c r="CO194" s="969"/>
      <c r="CP194" s="970"/>
      <c r="CQ194" s="367"/>
      <c r="CR194" s="967"/>
      <c r="CS194" s="968"/>
      <c r="CT194" s="967"/>
      <c r="CU194" s="968"/>
      <c r="CV194" s="967"/>
      <c r="CW194" s="968"/>
      <c r="CX194" s="967"/>
      <c r="CY194" s="968"/>
      <c r="CZ194" s="967"/>
      <c r="DA194" s="968"/>
      <c r="DB194" s="368"/>
      <c r="DC194" s="971"/>
      <c r="DD194" s="972"/>
      <c r="DE194" s="971"/>
      <c r="DF194" s="972"/>
      <c r="DG194" s="971"/>
      <c r="DH194" s="972"/>
      <c r="DI194" s="971"/>
      <c r="DJ194" s="972"/>
      <c r="DK194" s="971"/>
      <c r="DL194" s="972"/>
      <c r="DM194" s="369"/>
      <c r="DN194" s="977"/>
      <c r="DO194" s="978"/>
      <c r="DP194" s="977"/>
      <c r="DQ194" s="978"/>
      <c r="DR194" s="977"/>
      <c r="DS194" s="978"/>
      <c r="DT194" s="977"/>
      <c r="DU194" s="978"/>
      <c r="DV194" s="977"/>
      <c r="DW194" s="978"/>
      <c r="DX194" s="370"/>
      <c r="DY194" s="339">
        <f t="shared" si="414"/>
        <v>0</v>
      </c>
      <c r="DZ194" s="339">
        <f t="shared" si="415"/>
        <v>0</v>
      </c>
      <c r="EA194" s="339">
        <f t="shared" si="416"/>
        <v>0</v>
      </c>
      <c r="EB194" s="339">
        <f t="shared" si="417"/>
        <v>0</v>
      </c>
      <c r="EC194" s="339">
        <f t="shared" si="418"/>
        <v>0</v>
      </c>
      <c r="ED194" s="327">
        <f t="shared" si="419"/>
        <v>0</v>
      </c>
    </row>
    <row r="195" spans="3:134" ht="15" customHeight="1">
      <c r="C195" s="77" t="s">
        <v>54</v>
      </c>
      <c r="D195" s="700"/>
      <c r="E195" s="72"/>
      <c r="F195" s="72"/>
      <c r="G195" s="72"/>
      <c r="H195" s="72"/>
      <c r="I195" s="72"/>
      <c r="J195" s="72"/>
      <c r="K195" s="72"/>
      <c r="L195" s="72"/>
      <c r="M195" s="72"/>
      <c r="N195" s="72"/>
      <c r="O195" s="616"/>
      <c r="P195" s="72"/>
      <c r="Q195" s="146"/>
      <c r="R195" s="70">
        <f t="shared" si="413"/>
        <v>1.1000000000000001</v>
      </c>
      <c r="S195" s="847"/>
      <c r="T195" s="848"/>
      <c r="U195" s="847"/>
      <c r="V195" s="848"/>
      <c r="W195" s="847"/>
      <c r="X195" s="848"/>
      <c r="Y195" s="847"/>
      <c r="Z195" s="848"/>
      <c r="AA195" s="847"/>
      <c r="AB195" s="848"/>
      <c r="AC195" s="373"/>
      <c r="AD195" s="804"/>
      <c r="AE195" s="805"/>
      <c r="AF195" s="804"/>
      <c r="AG195" s="805"/>
      <c r="AH195" s="804"/>
      <c r="AI195" s="805"/>
      <c r="AJ195" s="804"/>
      <c r="AK195" s="805"/>
      <c r="AL195" s="804"/>
      <c r="AM195" s="805"/>
      <c r="AN195" s="362"/>
      <c r="AO195" s="814">
        <f t="shared" si="420"/>
        <v>0</v>
      </c>
      <c r="AP195" s="815"/>
      <c r="AQ195" s="814">
        <f t="shared" si="421"/>
        <v>0</v>
      </c>
      <c r="AR195" s="815"/>
      <c r="AS195" s="814">
        <f t="shared" si="422"/>
        <v>0</v>
      </c>
      <c r="AT195" s="815"/>
      <c r="AU195" s="814">
        <f t="shared" si="423"/>
        <v>0</v>
      </c>
      <c r="AV195" s="815"/>
      <c r="AW195" s="814">
        <f t="shared" si="424"/>
        <v>0</v>
      </c>
      <c r="AX195" s="815"/>
      <c r="AY195" s="296">
        <f t="shared" si="425"/>
        <v>0</v>
      </c>
      <c r="AZ195" s="820"/>
      <c r="BA195" s="821"/>
      <c r="BB195" s="820"/>
      <c r="BC195" s="821"/>
      <c r="BD195" s="820"/>
      <c r="BE195" s="821"/>
      <c r="BF195" s="820"/>
      <c r="BG195" s="821"/>
      <c r="BH195" s="820"/>
      <c r="BI195" s="821"/>
      <c r="BJ195" s="364"/>
      <c r="BK195" s="849"/>
      <c r="BL195" s="850"/>
      <c r="BM195" s="849"/>
      <c r="BN195" s="850"/>
      <c r="BO195" s="849"/>
      <c r="BP195" s="850"/>
      <c r="BQ195" s="849"/>
      <c r="BR195" s="850"/>
      <c r="BS195" s="849"/>
      <c r="BT195" s="850"/>
      <c r="BU195" s="365"/>
      <c r="BV195" s="973"/>
      <c r="BW195" s="974"/>
      <c r="BX195" s="973"/>
      <c r="BY195" s="974"/>
      <c r="BZ195" s="973"/>
      <c r="CA195" s="974"/>
      <c r="CB195" s="973"/>
      <c r="CC195" s="974"/>
      <c r="CD195" s="973"/>
      <c r="CE195" s="974"/>
      <c r="CF195" s="366"/>
      <c r="CG195" s="969"/>
      <c r="CH195" s="970"/>
      <c r="CI195" s="969"/>
      <c r="CJ195" s="970"/>
      <c r="CK195" s="969"/>
      <c r="CL195" s="970"/>
      <c r="CM195" s="969"/>
      <c r="CN195" s="970"/>
      <c r="CO195" s="969"/>
      <c r="CP195" s="970"/>
      <c r="CQ195" s="367"/>
      <c r="CR195" s="967"/>
      <c r="CS195" s="968"/>
      <c r="CT195" s="967"/>
      <c r="CU195" s="968"/>
      <c r="CV195" s="967"/>
      <c r="CW195" s="968"/>
      <c r="CX195" s="967"/>
      <c r="CY195" s="968"/>
      <c r="CZ195" s="967"/>
      <c r="DA195" s="968"/>
      <c r="DB195" s="368"/>
      <c r="DC195" s="971"/>
      <c r="DD195" s="972"/>
      <c r="DE195" s="971"/>
      <c r="DF195" s="972"/>
      <c r="DG195" s="971"/>
      <c r="DH195" s="972"/>
      <c r="DI195" s="971"/>
      <c r="DJ195" s="972"/>
      <c r="DK195" s="971"/>
      <c r="DL195" s="972"/>
      <c r="DM195" s="369"/>
      <c r="DN195" s="977"/>
      <c r="DO195" s="978"/>
      <c r="DP195" s="977"/>
      <c r="DQ195" s="978"/>
      <c r="DR195" s="977"/>
      <c r="DS195" s="978"/>
      <c r="DT195" s="977"/>
      <c r="DU195" s="978"/>
      <c r="DV195" s="977"/>
      <c r="DW195" s="978"/>
      <c r="DX195" s="370"/>
      <c r="DY195" s="339">
        <f t="shared" si="414"/>
        <v>0</v>
      </c>
      <c r="DZ195" s="339">
        <f t="shared" si="415"/>
        <v>0</v>
      </c>
      <c r="EA195" s="339">
        <f t="shared" si="416"/>
        <v>0</v>
      </c>
      <c r="EB195" s="339">
        <f t="shared" si="417"/>
        <v>0</v>
      </c>
      <c r="EC195" s="339">
        <f t="shared" si="418"/>
        <v>0</v>
      </c>
      <c r="ED195" s="327">
        <f t="shared" si="419"/>
        <v>0</v>
      </c>
    </row>
    <row r="196" spans="3:134" ht="15" customHeight="1">
      <c r="C196" s="77" t="s">
        <v>353</v>
      </c>
      <c r="D196" s="700" t="s">
        <v>378</v>
      </c>
      <c r="E196" s="72"/>
      <c r="F196" s="72"/>
      <c r="G196" s="72"/>
      <c r="H196" s="72"/>
      <c r="I196" s="72"/>
      <c r="J196" s="72"/>
      <c r="K196" s="72"/>
      <c r="L196" s="72"/>
      <c r="M196" s="72"/>
      <c r="N196" s="72"/>
      <c r="O196" s="616"/>
      <c r="P196" s="72"/>
      <c r="Q196" s="146"/>
      <c r="R196" s="70">
        <f t="shared" si="413"/>
        <v>1.1000000000000001</v>
      </c>
      <c r="S196" s="847"/>
      <c r="T196" s="848"/>
      <c r="U196" s="847"/>
      <c r="V196" s="848"/>
      <c r="W196" s="847"/>
      <c r="X196" s="848"/>
      <c r="Y196" s="847"/>
      <c r="Z196" s="848"/>
      <c r="AA196" s="847"/>
      <c r="AB196" s="848"/>
      <c r="AC196" s="373"/>
      <c r="AD196" s="804"/>
      <c r="AE196" s="805"/>
      <c r="AF196" s="804"/>
      <c r="AG196" s="805"/>
      <c r="AH196" s="804"/>
      <c r="AI196" s="805"/>
      <c r="AJ196" s="804"/>
      <c r="AK196" s="805"/>
      <c r="AL196" s="804"/>
      <c r="AM196" s="805"/>
      <c r="AN196" s="362"/>
      <c r="AO196" s="814">
        <f t="shared" si="420"/>
        <v>0</v>
      </c>
      <c r="AP196" s="815"/>
      <c r="AQ196" s="814">
        <f t="shared" si="421"/>
        <v>0</v>
      </c>
      <c r="AR196" s="815"/>
      <c r="AS196" s="814">
        <f t="shared" si="422"/>
        <v>0</v>
      </c>
      <c r="AT196" s="815"/>
      <c r="AU196" s="814">
        <f t="shared" si="423"/>
        <v>0</v>
      </c>
      <c r="AV196" s="815"/>
      <c r="AW196" s="814">
        <f t="shared" si="424"/>
        <v>0</v>
      </c>
      <c r="AX196" s="815"/>
      <c r="AY196" s="296">
        <f t="shared" si="425"/>
        <v>0</v>
      </c>
      <c r="AZ196" s="820"/>
      <c r="BA196" s="821"/>
      <c r="BB196" s="820"/>
      <c r="BC196" s="821"/>
      <c r="BD196" s="820"/>
      <c r="BE196" s="821"/>
      <c r="BF196" s="820"/>
      <c r="BG196" s="821"/>
      <c r="BH196" s="820"/>
      <c r="BI196" s="821"/>
      <c r="BJ196" s="364"/>
      <c r="BK196" s="849"/>
      <c r="BL196" s="850"/>
      <c r="BM196" s="849"/>
      <c r="BN196" s="850"/>
      <c r="BO196" s="849"/>
      <c r="BP196" s="850"/>
      <c r="BQ196" s="849"/>
      <c r="BR196" s="850"/>
      <c r="BS196" s="849"/>
      <c r="BT196" s="850"/>
      <c r="BU196" s="365"/>
      <c r="BV196" s="973"/>
      <c r="BW196" s="974"/>
      <c r="BX196" s="973"/>
      <c r="BY196" s="974"/>
      <c r="BZ196" s="973"/>
      <c r="CA196" s="974"/>
      <c r="CB196" s="973"/>
      <c r="CC196" s="974"/>
      <c r="CD196" s="973"/>
      <c r="CE196" s="974"/>
      <c r="CF196" s="366"/>
      <c r="CG196" s="969"/>
      <c r="CH196" s="970"/>
      <c r="CI196" s="969"/>
      <c r="CJ196" s="970"/>
      <c r="CK196" s="969"/>
      <c r="CL196" s="970"/>
      <c r="CM196" s="969"/>
      <c r="CN196" s="970"/>
      <c r="CO196" s="969"/>
      <c r="CP196" s="970"/>
      <c r="CQ196" s="367"/>
      <c r="CR196" s="967"/>
      <c r="CS196" s="968"/>
      <c r="CT196" s="967"/>
      <c r="CU196" s="968"/>
      <c r="CV196" s="967"/>
      <c r="CW196" s="968"/>
      <c r="CX196" s="967"/>
      <c r="CY196" s="968"/>
      <c r="CZ196" s="967"/>
      <c r="DA196" s="968"/>
      <c r="DB196" s="368"/>
      <c r="DC196" s="971"/>
      <c r="DD196" s="972"/>
      <c r="DE196" s="971"/>
      <c r="DF196" s="972"/>
      <c r="DG196" s="971"/>
      <c r="DH196" s="972"/>
      <c r="DI196" s="971"/>
      <c r="DJ196" s="972"/>
      <c r="DK196" s="971"/>
      <c r="DL196" s="972"/>
      <c r="DM196" s="369"/>
      <c r="DN196" s="977"/>
      <c r="DO196" s="978"/>
      <c r="DP196" s="977"/>
      <c r="DQ196" s="978"/>
      <c r="DR196" s="977"/>
      <c r="DS196" s="978"/>
      <c r="DT196" s="977"/>
      <c r="DU196" s="978"/>
      <c r="DV196" s="977"/>
      <c r="DW196" s="978"/>
      <c r="DX196" s="370"/>
      <c r="DY196" s="339">
        <f t="shared" si="414"/>
        <v>0</v>
      </c>
      <c r="DZ196" s="339">
        <f t="shared" si="415"/>
        <v>0</v>
      </c>
      <c r="EA196" s="339">
        <f t="shared" si="416"/>
        <v>0</v>
      </c>
      <c r="EB196" s="339">
        <f t="shared" si="417"/>
        <v>0</v>
      </c>
      <c r="EC196" s="339">
        <f t="shared" si="418"/>
        <v>0</v>
      </c>
      <c r="ED196" s="327">
        <f t="shared" si="419"/>
        <v>0</v>
      </c>
    </row>
    <row r="197" spans="3:134" ht="15" customHeight="1">
      <c r="C197" s="77" t="s">
        <v>264</v>
      </c>
      <c r="D197" s="700"/>
      <c r="E197" s="72"/>
      <c r="F197" s="72"/>
      <c r="G197" s="72"/>
      <c r="H197" s="72"/>
      <c r="I197" s="72"/>
      <c r="J197" s="72"/>
      <c r="K197" s="72"/>
      <c r="L197" s="72"/>
      <c r="M197" s="72"/>
      <c r="N197" s="72"/>
      <c r="O197" s="616"/>
      <c r="P197" s="72"/>
      <c r="Q197" s="146"/>
      <c r="R197" s="70">
        <f t="shared" si="413"/>
        <v>1</v>
      </c>
      <c r="S197" s="847"/>
      <c r="T197" s="848"/>
      <c r="U197" s="847"/>
      <c r="V197" s="848"/>
      <c r="W197" s="847"/>
      <c r="X197" s="848"/>
      <c r="Y197" s="847"/>
      <c r="Z197" s="848"/>
      <c r="AA197" s="847"/>
      <c r="AB197" s="848"/>
      <c r="AC197" s="373"/>
      <c r="AD197" s="804"/>
      <c r="AE197" s="805"/>
      <c r="AF197" s="804"/>
      <c r="AG197" s="805"/>
      <c r="AH197" s="804"/>
      <c r="AI197" s="805"/>
      <c r="AJ197" s="804"/>
      <c r="AK197" s="805"/>
      <c r="AL197" s="804"/>
      <c r="AM197" s="805"/>
      <c r="AN197" s="362"/>
      <c r="AO197" s="814">
        <f t="shared" si="420"/>
        <v>0</v>
      </c>
      <c r="AP197" s="815"/>
      <c r="AQ197" s="814">
        <f t="shared" si="421"/>
        <v>0</v>
      </c>
      <c r="AR197" s="815"/>
      <c r="AS197" s="814">
        <f t="shared" si="422"/>
        <v>0</v>
      </c>
      <c r="AT197" s="815"/>
      <c r="AU197" s="814">
        <f t="shared" si="423"/>
        <v>0</v>
      </c>
      <c r="AV197" s="815"/>
      <c r="AW197" s="814">
        <f t="shared" si="424"/>
        <v>0</v>
      </c>
      <c r="AX197" s="815"/>
      <c r="AY197" s="296">
        <f t="shared" si="425"/>
        <v>0</v>
      </c>
      <c r="AZ197" s="820"/>
      <c r="BA197" s="821"/>
      <c r="BB197" s="820"/>
      <c r="BC197" s="821"/>
      <c r="BD197" s="820"/>
      <c r="BE197" s="821"/>
      <c r="BF197" s="820"/>
      <c r="BG197" s="821"/>
      <c r="BH197" s="820"/>
      <c r="BI197" s="821"/>
      <c r="BJ197" s="364"/>
      <c r="BK197" s="849"/>
      <c r="BL197" s="850"/>
      <c r="BM197" s="849"/>
      <c r="BN197" s="850"/>
      <c r="BO197" s="849"/>
      <c r="BP197" s="850"/>
      <c r="BQ197" s="849"/>
      <c r="BR197" s="850"/>
      <c r="BS197" s="849"/>
      <c r="BT197" s="850"/>
      <c r="BU197" s="365"/>
      <c r="BV197" s="973"/>
      <c r="BW197" s="974"/>
      <c r="BX197" s="973"/>
      <c r="BY197" s="974"/>
      <c r="BZ197" s="973"/>
      <c r="CA197" s="974"/>
      <c r="CB197" s="973"/>
      <c r="CC197" s="974"/>
      <c r="CD197" s="973"/>
      <c r="CE197" s="974"/>
      <c r="CF197" s="366"/>
      <c r="CG197" s="969"/>
      <c r="CH197" s="970"/>
      <c r="CI197" s="969"/>
      <c r="CJ197" s="970"/>
      <c r="CK197" s="969"/>
      <c r="CL197" s="970"/>
      <c r="CM197" s="969"/>
      <c r="CN197" s="970"/>
      <c r="CO197" s="969"/>
      <c r="CP197" s="970"/>
      <c r="CQ197" s="367"/>
      <c r="CR197" s="967"/>
      <c r="CS197" s="968"/>
      <c r="CT197" s="967"/>
      <c r="CU197" s="968"/>
      <c r="CV197" s="967"/>
      <c r="CW197" s="968"/>
      <c r="CX197" s="967"/>
      <c r="CY197" s="968"/>
      <c r="CZ197" s="967"/>
      <c r="DA197" s="968"/>
      <c r="DB197" s="368"/>
      <c r="DC197" s="971"/>
      <c r="DD197" s="972"/>
      <c r="DE197" s="971"/>
      <c r="DF197" s="972"/>
      <c r="DG197" s="971"/>
      <c r="DH197" s="972"/>
      <c r="DI197" s="971"/>
      <c r="DJ197" s="972"/>
      <c r="DK197" s="971"/>
      <c r="DL197" s="972"/>
      <c r="DM197" s="369"/>
      <c r="DN197" s="977"/>
      <c r="DO197" s="978"/>
      <c r="DP197" s="977"/>
      <c r="DQ197" s="978"/>
      <c r="DR197" s="977"/>
      <c r="DS197" s="978"/>
      <c r="DT197" s="977"/>
      <c r="DU197" s="978"/>
      <c r="DV197" s="977"/>
      <c r="DW197" s="978"/>
      <c r="DX197" s="370"/>
      <c r="DY197" s="339">
        <f t="shared" si="414"/>
        <v>0</v>
      </c>
      <c r="DZ197" s="339">
        <f t="shared" si="415"/>
        <v>0</v>
      </c>
      <c r="EA197" s="339">
        <f t="shared" si="416"/>
        <v>0</v>
      </c>
      <c r="EB197" s="339">
        <f t="shared" si="417"/>
        <v>0</v>
      </c>
      <c r="EC197" s="339">
        <f t="shared" si="418"/>
        <v>0</v>
      </c>
      <c r="ED197" s="327">
        <f t="shared" si="419"/>
        <v>0</v>
      </c>
    </row>
    <row r="198" spans="3:134" ht="15" customHeight="1">
      <c r="C198" s="77" t="s">
        <v>28</v>
      </c>
      <c r="D198" s="700"/>
      <c r="E198" s="72"/>
      <c r="F198" s="72"/>
      <c r="G198" s="72"/>
      <c r="H198" s="72"/>
      <c r="I198" s="72"/>
      <c r="J198" s="72"/>
      <c r="K198" s="72"/>
      <c r="L198" s="72"/>
      <c r="M198" s="72"/>
      <c r="N198" s="72"/>
      <c r="O198" s="616"/>
      <c r="P198" s="72"/>
      <c r="Q198" s="146"/>
      <c r="R198" s="70">
        <f t="shared" si="413"/>
        <v>1</v>
      </c>
      <c r="S198" s="847"/>
      <c r="T198" s="848"/>
      <c r="U198" s="847"/>
      <c r="V198" s="848"/>
      <c r="W198" s="847"/>
      <c r="X198" s="848"/>
      <c r="Y198" s="847"/>
      <c r="Z198" s="848"/>
      <c r="AA198" s="847"/>
      <c r="AB198" s="848"/>
      <c r="AC198" s="373"/>
      <c r="AD198" s="804"/>
      <c r="AE198" s="805"/>
      <c r="AF198" s="804"/>
      <c r="AG198" s="805"/>
      <c r="AH198" s="804"/>
      <c r="AI198" s="805"/>
      <c r="AJ198" s="804"/>
      <c r="AK198" s="805"/>
      <c r="AL198" s="804"/>
      <c r="AM198" s="805"/>
      <c r="AN198" s="362"/>
      <c r="AO198" s="814">
        <f t="shared" si="420"/>
        <v>0</v>
      </c>
      <c r="AP198" s="815"/>
      <c r="AQ198" s="814">
        <f t="shared" si="421"/>
        <v>0</v>
      </c>
      <c r="AR198" s="815"/>
      <c r="AS198" s="814">
        <f t="shared" si="422"/>
        <v>0</v>
      </c>
      <c r="AT198" s="815"/>
      <c r="AU198" s="814">
        <f t="shared" si="423"/>
        <v>0</v>
      </c>
      <c r="AV198" s="815"/>
      <c r="AW198" s="814">
        <f t="shared" si="424"/>
        <v>0</v>
      </c>
      <c r="AX198" s="815"/>
      <c r="AY198" s="296">
        <f t="shared" si="425"/>
        <v>0</v>
      </c>
      <c r="AZ198" s="820"/>
      <c r="BA198" s="821"/>
      <c r="BB198" s="820"/>
      <c r="BC198" s="821"/>
      <c r="BD198" s="820"/>
      <c r="BE198" s="821"/>
      <c r="BF198" s="820"/>
      <c r="BG198" s="821"/>
      <c r="BH198" s="820"/>
      <c r="BI198" s="821"/>
      <c r="BJ198" s="364"/>
      <c r="BK198" s="849"/>
      <c r="BL198" s="850"/>
      <c r="BM198" s="849"/>
      <c r="BN198" s="850"/>
      <c r="BO198" s="849"/>
      <c r="BP198" s="850"/>
      <c r="BQ198" s="849"/>
      <c r="BR198" s="850"/>
      <c r="BS198" s="849"/>
      <c r="BT198" s="850"/>
      <c r="BU198" s="365"/>
      <c r="BV198" s="973"/>
      <c r="BW198" s="974"/>
      <c r="BX198" s="973"/>
      <c r="BY198" s="974"/>
      <c r="BZ198" s="973"/>
      <c r="CA198" s="974"/>
      <c r="CB198" s="973"/>
      <c r="CC198" s="974"/>
      <c r="CD198" s="973"/>
      <c r="CE198" s="974"/>
      <c r="CF198" s="366"/>
      <c r="CG198" s="969"/>
      <c r="CH198" s="970"/>
      <c r="CI198" s="969"/>
      <c r="CJ198" s="970"/>
      <c r="CK198" s="969"/>
      <c r="CL198" s="970"/>
      <c r="CM198" s="969"/>
      <c r="CN198" s="970"/>
      <c r="CO198" s="969"/>
      <c r="CP198" s="970"/>
      <c r="CQ198" s="367"/>
      <c r="CR198" s="967"/>
      <c r="CS198" s="968"/>
      <c r="CT198" s="967"/>
      <c r="CU198" s="968"/>
      <c r="CV198" s="967"/>
      <c r="CW198" s="968"/>
      <c r="CX198" s="967"/>
      <c r="CY198" s="968"/>
      <c r="CZ198" s="967"/>
      <c r="DA198" s="968"/>
      <c r="DB198" s="368"/>
      <c r="DC198" s="971"/>
      <c r="DD198" s="972"/>
      <c r="DE198" s="971"/>
      <c r="DF198" s="972"/>
      <c r="DG198" s="971"/>
      <c r="DH198" s="972"/>
      <c r="DI198" s="971"/>
      <c r="DJ198" s="972"/>
      <c r="DK198" s="971"/>
      <c r="DL198" s="972"/>
      <c r="DM198" s="369"/>
      <c r="DN198" s="977"/>
      <c r="DO198" s="978"/>
      <c r="DP198" s="977"/>
      <c r="DQ198" s="978"/>
      <c r="DR198" s="977"/>
      <c r="DS198" s="978"/>
      <c r="DT198" s="977"/>
      <c r="DU198" s="978"/>
      <c r="DV198" s="977"/>
      <c r="DW198" s="978"/>
      <c r="DX198" s="370"/>
      <c r="DY198" s="339">
        <f t="shared" si="414"/>
        <v>0</v>
      </c>
      <c r="DZ198" s="339">
        <f t="shared" si="415"/>
        <v>0</v>
      </c>
      <c r="EA198" s="339">
        <f t="shared" si="416"/>
        <v>0</v>
      </c>
      <c r="EB198" s="339">
        <f t="shared" si="417"/>
        <v>0</v>
      </c>
      <c r="EC198" s="339">
        <f t="shared" si="418"/>
        <v>0</v>
      </c>
      <c r="ED198" s="327">
        <f t="shared" si="419"/>
        <v>0</v>
      </c>
    </row>
    <row r="199" spans="3:134" ht="15" customHeight="1">
      <c r="C199" s="77" t="s">
        <v>54</v>
      </c>
      <c r="D199" s="700"/>
      <c r="E199" s="72"/>
      <c r="F199" s="72"/>
      <c r="G199" s="72"/>
      <c r="H199" s="72"/>
      <c r="I199" s="72"/>
      <c r="J199" s="72"/>
      <c r="K199" s="72"/>
      <c r="L199" s="72"/>
      <c r="M199" s="72"/>
      <c r="N199" s="72"/>
      <c r="O199" s="616"/>
      <c r="P199" s="72"/>
      <c r="Q199" s="146"/>
      <c r="R199" s="70">
        <f t="shared" si="413"/>
        <v>1.1000000000000001</v>
      </c>
      <c r="S199" s="847"/>
      <c r="T199" s="848"/>
      <c r="U199" s="847"/>
      <c r="V199" s="848"/>
      <c r="W199" s="847"/>
      <c r="X199" s="848"/>
      <c r="Y199" s="847"/>
      <c r="Z199" s="848"/>
      <c r="AA199" s="847"/>
      <c r="AB199" s="848"/>
      <c r="AC199" s="373"/>
      <c r="AD199" s="804"/>
      <c r="AE199" s="805"/>
      <c r="AF199" s="804"/>
      <c r="AG199" s="805"/>
      <c r="AH199" s="804"/>
      <c r="AI199" s="805"/>
      <c r="AJ199" s="804"/>
      <c r="AK199" s="805"/>
      <c r="AL199" s="804"/>
      <c r="AM199" s="805"/>
      <c r="AN199" s="362"/>
      <c r="AO199" s="814">
        <f t="shared" si="420"/>
        <v>0</v>
      </c>
      <c r="AP199" s="815"/>
      <c r="AQ199" s="814">
        <f t="shared" si="421"/>
        <v>0</v>
      </c>
      <c r="AR199" s="815"/>
      <c r="AS199" s="814">
        <f t="shared" si="422"/>
        <v>0</v>
      </c>
      <c r="AT199" s="815"/>
      <c r="AU199" s="814">
        <f t="shared" si="423"/>
        <v>0</v>
      </c>
      <c r="AV199" s="815"/>
      <c r="AW199" s="814">
        <f t="shared" si="424"/>
        <v>0</v>
      </c>
      <c r="AX199" s="815"/>
      <c r="AY199" s="296">
        <f t="shared" si="425"/>
        <v>0</v>
      </c>
      <c r="AZ199" s="820"/>
      <c r="BA199" s="821"/>
      <c r="BB199" s="820"/>
      <c r="BC199" s="821"/>
      <c r="BD199" s="820"/>
      <c r="BE199" s="821"/>
      <c r="BF199" s="820"/>
      <c r="BG199" s="821"/>
      <c r="BH199" s="820"/>
      <c r="BI199" s="821"/>
      <c r="BJ199" s="364"/>
      <c r="BK199" s="849"/>
      <c r="BL199" s="850"/>
      <c r="BM199" s="849"/>
      <c r="BN199" s="850"/>
      <c r="BO199" s="849"/>
      <c r="BP199" s="850"/>
      <c r="BQ199" s="849"/>
      <c r="BR199" s="850"/>
      <c r="BS199" s="849"/>
      <c r="BT199" s="850"/>
      <c r="BU199" s="365"/>
      <c r="BV199" s="973"/>
      <c r="BW199" s="974"/>
      <c r="BX199" s="973"/>
      <c r="BY199" s="974"/>
      <c r="BZ199" s="973"/>
      <c r="CA199" s="974"/>
      <c r="CB199" s="973"/>
      <c r="CC199" s="974"/>
      <c r="CD199" s="973"/>
      <c r="CE199" s="974"/>
      <c r="CF199" s="366"/>
      <c r="CG199" s="969"/>
      <c r="CH199" s="970"/>
      <c r="CI199" s="969"/>
      <c r="CJ199" s="970"/>
      <c r="CK199" s="969"/>
      <c r="CL199" s="970"/>
      <c r="CM199" s="969"/>
      <c r="CN199" s="970"/>
      <c r="CO199" s="969"/>
      <c r="CP199" s="970"/>
      <c r="CQ199" s="367"/>
      <c r="CR199" s="967"/>
      <c r="CS199" s="968"/>
      <c r="CT199" s="967"/>
      <c r="CU199" s="968"/>
      <c r="CV199" s="967"/>
      <c r="CW199" s="968"/>
      <c r="CX199" s="967"/>
      <c r="CY199" s="968"/>
      <c r="CZ199" s="967"/>
      <c r="DA199" s="968"/>
      <c r="DB199" s="368"/>
      <c r="DC199" s="971"/>
      <c r="DD199" s="972"/>
      <c r="DE199" s="971"/>
      <c r="DF199" s="972"/>
      <c r="DG199" s="971"/>
      <c r="DH199" s="972"/>
      <c r="DI199" s="971"/>
      <c r="DJ199" s="972"/>
      <c r="DK199" s="971"/>
      <c r="DL199" s="972"/>
      <c r="DM199" s="369"/>
      <c r="DN199" s="977"/>
      <c r="DO199" s="978"/>
      <c r="DP199" s="977"/>
      <c r="DQ199" s="978"/>
      <c r="DR199" s="977"/>
      <c r="DS199" s="978"/>
      <c r="DT199" s="977"/>
      <c r="DU199" s="978"/>
      <c r="DV199" s="977"/>
      <c r="DW199" s="978"/>
      <c r="DX199" s="370"/>
      <c r="DY199" s="339">
        <f t="shared" si="414"/>
        <v>0</v>
      </c>
      <c r="DZ199" s="339">
        <f t="shared" si="415"/>
        <v>0</v>
      </c>
      <c r="EA199" s="339">
        <f t="shared" si="416"/>
        <v>0</v>
      </c>
      <c r="EB199" s="339">
        <f t="shared" si="417"/>
        <v>0</v>
      </c>
      <c r="EC199" s="339">
        <f t="shared" si="418"/>
        <v>0</v>
      </c>
      <c r="ED199" s="327">
        <f t="shared" si="419"/>
        <v>0</v>
      </c>
    </row>
    <row r="200" spans="3:134" ht="15" customHeight="1">
      <c r="C200" s="77" t="s">
        <v>353</v>
      </c>
      <c r="D200" s="700" t="s">
        <v>378</v>
      </c>
      <c r="E200" s="72"/>
      <c r="F200" s="72"/>
      <c r="G200" s="72"/>
      <c r="H200" s="72"/>
      <c r="I200" s="72"/>
      <c r="J200" s="72"/>
      <c r="K200" s="72"/>
      <c r="L200" s="72"/>
      <c r="M200" s="72"/>
      <c r="N200" s="72"/>
      <c r="O200" s="616"/>
      <c r="P200" s="72"/>
      <c r="Q200" s="146"/>
      <c r="R200" s="70">
        <f t="shared" si="413"/>
        <v>1.1000000000000001</v>
      </c>
      <c r="S200" s="847"/>
      <c r="T200" s="848"/>
      <c r="U200" s="847"/>
      <c r="V200" s="848"/>
      <c r="W200" s="847"/>
      <c r="X200" s="848"/>
      <c r="Y200" s="847"/>
      <c r="Z200" s="848"/>
      <c r="AA200" s="847"/>
      <c r="AB200" s="848"/>
      <c r="AC200" s="373"/>
      <c r="AD200" s="804"/>
      <c r="AE200" s="805"/>
      <c r="AF200" s="804"/>
      <c r="AG200" s="805"/>
      <c r="AH200" s="804"/>
      <c r="AI200" s="805"/>
      <c r="AJ200" s="804"/>
      <c r="AK200" s="805"/>
      <c r="AL200" s="804"/>
      <c r="AM200" s="805"/>
      <c r="AN200" s="362"/>
      <c r="AO200" s="814">
        <f t="shared" si="420"/>
        <v>0</v>
      </c>
      <c r="AP200" s="815"/>
      <c r="AQ200" s="814">
        <f t="shared" si="421"/>
        <v>0</v>
      </c>
      <c r="AR200" s="815"/>
      <c r="AS200" s="814">
        <f t="shared" si="422"/>
        <v>0</v>
      </c>
      <c r="AT200" s="815"/>
      <c r="AU200" s="814">
        <f t="shared" si="423"/>
        <v>0</v>
      </c>
      <c r="AV200" s="815"/>
      <c r="AW200" s="814">
        <f t="shared" si="424"/>
        <v>0</v>
      </c>
      <c r="AX200" s="815"/>
      <c r="AY200" s="296">
        <f t="shared" si="425"/>
        <v>0</v>
      </c>
      <c r="AZ200" s="820"/>
      <c r="BA200" s="821"/>
      <c r="BB200" s="820"/>
      <c r="BC200" s="821"/>
      <c r="BD200" s="820"/>
      <c r="BE200" s="821"/>
      <c r="BF200" s="820"/>
      <c r="BG200" s="821"/>
      <c r="BH200" s="820"/>
      <c r="BI200" s="821"/>
      <c r="BJ200" s="364"/>
      <c r="BK200" s="849"/>
      <c r="BL200" s="850"/>
      <c r="BM200" s="849"/>
      <c r="BN200" s="850"/>
      <c r="BO200" s="849"/>
      <c r="BP200" s="850"/>
      <c r="BQ200" s="849"/>
      <c r="BR200" s="850"/>
      <c r="BS200" s="849"/>
      <c r="BT200" s="850"/>
      <c r="BU200" s="365"/>
      <c r="BV200" s="973"/>
      <c r="BW200" s="974"/>
      <c r="BX200" s="973"/>
      <c r="BY200" s="974"/>
      <c r="BZ200" s="973"/>
      <c r="CA200" s="974"/>
      <c r="CB200" s="973"/>
      <c r="CC200" s="974"/>
      <c r="CD200" s="973"/>
      <c r="CE200" s="974"/>
      <c r="CF200" s="366"/>
      <c r="CG200" s="969"/>
      <c r="CH200" s="970"/>
      <c r="CI200" s="969"/>
      <c r="CJ200" s="970"/>
      <c r="CK200" s="969"/>
      <c r="CL200" s="970"/>
      <c r="CM200" s="969"/>
      <c r="CN200" s="970"/>
      <c r="CO200" s="969"/>
      <c r="CP200" s="970"/>
      <c r="CQ200" s="367"/>
      <c r="CR200" s="967"/>
      <c r="CS200" s="968"/>
      <c r="CT200" s="967"/>
      <c r="CU200" s="968"/>
      <c r="CV200" s="967"/>
      <c r="CW200" s="968"/>
      <c r="CX200" s="967"/>
      <c r="CY200" s="968"/>
      <c r="CZ200" s="967"/>
      <c r="DA200" s="968"/>
      <c r="DB200" s="368"/>
      <c r="DC200" s="971"/>
      <c r="DD200" s="972"/>
      <c r="DE200" s="971"/>
      <c r="DF200" s="972"/>
      <c r="DG200" s="971"/>
      <c r="DH200" s="972"/>
      <c r="DI200" s="971"/>
      <c r="DJ200" s="972"/>
      <c r="DK200" s="971"/>
      <c r="DL200" s="972"/>
      <c r="DM200" s="369"/>
      <c r="DN200" s="977"/>
      <c r="DO200" s="978"/>
      <c r="DP200" s="977"/>
      <c r="DQ200" s="978"/>
      <c r="DR200" s="977"/>
      <c r="DS200" s="978"/>
      <c r="DT200" s="977"/>
      <c r="DU200" s="978"/>
      <c r="DV200" s="977"/>
      <c r="DW200" s="978"/>
      <c r="DX200" s="370"/>
      <c r="DY200" s="339">
        <f t="shared" si="414"/>
        <v>0</v>
      </c>
      <c r="DZ200" s="339">
        <f t="shared" si="415"/>
        <v>0</v>
      </c>
      <c r="EA200" s="339">
        <f t="shared" si="416"/>
        <v>0</v>
      </c>
      <c r="EB200" s="339">
        <f t="shared" si="417"/>
        <v>0</v>
      </c>
      <c r="EC200" s="339">
        <f t="shared" si="418"/>
        <v>0</v>
      </c>
      <c r="ED200" s="327">
        <f t="shared" si="419"/>
        <v>0</v>
      </c>
    </row>
    <row r="201" spans="3:134" ht="15" customHeight="1">
      <c r="C201" s="77" t="s">
        <v>264</v>
      </c>
      <c r="D201" s="700"/>
      <c r="E201" s="72"/>
      <c r="F201" s="72"/>
      <c r="G201" s="72"/>
      <c r="H201" s="72"/>
      <c r="I201" s="72"/>
      <c r="J201" s="72"/>
      <c r="K201" s="72"/>
      <c r="L201" s="72"/>
      <c r="M201" s="72"/>
      <c r="N201" s="72"/>
      <c r="O201" s="616"/>
      <c r="P201" s="72"/>
      <c r="Q201" s="146"/>
      <c r="R201" s="70">
        <f t="shared" si="413"/>
        <v>1</v>
      </c>
      <c r="S201" s="847"/>
      <c r="T201" s="848"/>
      <c r="U201" s="847"/>
      <c r="V201" s="848"/>
      <c r="W201" s="847"/>
      <c r="X201" s="848"/>
      <c r="Y201" s="847"/>
      <c r="Z201" s="848"/>
      <c r="AA201" s="847"/>
      <c r="AB201" s="848"/>
      <c r="AC201" s="373"/>
      <c r="AD201" s="804"/>
      <c r="AE201" s="805"/>
      <c r="AF201" s="804"/>
      <c r="AG201" s="805"/>
      <c r="AH201" s="804"/>
      <c r="AI201" s="805"/>
      <c r="AJ201" s="804"/>
      <c r="AK201" s="805"/>
      <c r="AL201" s="804"/>
      <c r="AM201" s="805"/>
      <c r="AN201" s="362"/>
      <c r="AO201" s="814">
        <f t="shared" si="420"/>
        <v>0</v>
      </c>
      <c r="AP201" s="815"/>
      <c r="AQ201" s="814">
        <f t="shared" si="421"/>
        <v>0</v>
      </c>
      <c r="AR201" s="815"/>
      <c r="AS201" s="814">
        <f t="shared" si="422"/>
        <v>0</v>
      </c>
      <c r="AT201" s="815"/>
      <c r="AU201" s="814">
        <f t="shared" si="423"/>
        <v>0</v>
      </c>
      <c r="AV201" s="815"/>
      <c r="AW201" s="814">
        <f t="shared" si="424"/>
        <v>0</v>
      </c>
      <c r="AX201" s="815"/>
      <c r="AY201" s="296">
        <f t="shared" si="425"/>
        <v>0</v>
      </c>
      <c r="AZ201" s="820"/>
      <c r="BA201" s="821"/>
      <c r="BB201" s="820"/>
      <c r="BC201" s="821"/>
      <c r="BD201" s="820"/>
      <c r="BE201" s="821"/>
      <c r="BF201" s="820"/>
      <c r="BG201" s="821"/>
      <c r="BH201" s="820"/>
      <c r="BI201" s="821"/>
      <c r="BJ201" s="364"/>
      <c r="BK201" s="849"/>
      <c r="BL201" s="850"/>
      <c r="BM201" s="849"/>
      <c r="BN201" s="850"/>
      <c r="BO201" s="849"/>
      <c r="BP201" s="850"/>
      <c r="BQ201" s="849"/>
      <c r="BR201" s="850"/>
      <c r="BS201" s="849"/>
      <c r="BT201" s="850"/>
      <c r="BU201" s="365"/>
      <c r="BV201" s="973"/>
      <c r="BW201" s="974"/>
      <c r="BX201" s="973"/>
      <c r="BY201" s="974"/>
      <c r="BZ201" s="973"/>
      <c r="CA201" s="974"/>
      <c r="CB201" s="973"/>
      <c r="CC201" s="974"/>
      <c r="CD201" s="973"/>
      <c r="CE201" s="974"/>
      <c r="CF201" s="366"/>
      <c r="CG201" s="969"/>
      <c r="CH201" s="970"/>
      <c r="CI201" s="969"/>
      <c r="CJ201" s="970"/>
      <c r="CK201" s="969"/>
      <c r="CL201" s="970"/>
      <c r="CM201" s="969"/>
      <c r="CN201" s="970"/>
      <c r="CO201" s="969"/>
      <c r="CP201" s="970"/>
      <c r="CQ201" s="367"/>
      <c r="CR201" s="967"/>
      <c r="CS201" s="968"/>
      <c r="CT201" s="967"/>
      <c r="CU201" s="968"/>
      <c r="CV201" s="967"/>
      <c r="CW201" s="968"/>
      <c r="CX201" s="967"/>
      <c r="CY201" s="968"/>
      <c r="CZ201" s="967"/>
      <c r="DA201" s="968"/>
      <c r="DB201" s="368"/>
      <c r="DC201" s="971"/>
      <c r="DD201" s="972"/>
      <c r="DE201" s="971"/>
      <c r="DF201" s="972"/>
      <c r="DG201" s="971"/>
      <c r="DH201" s="972"/>
      <c r="DI201" s="971"/>
      <c r="DJ201" s="972"/>
      <c r="DK201" s="971"/>
      <c r="DL201" s="972"/>
      <c r="DM201" s="369"/>
      <c r="DN201" s="977"/>
      <c r="DO201" s="978"/>
      <c r="DP201" s="977"/>
      <c r="DQ201" s="978"/>
      <c r="DR201" s="977"/>
      <c r="DS201" s="978"/>
      <c r="DT201" s="977"/>
      <c r="DU201" s="978"/>
      <c r="DV201" s="977"/>
      <c r="DW201" s="978"/>
      <c r="DX201" s="370"/>
      <c r="DY201" s="339">
        <f t="shared" si="414"/>
        <v>0</v>
      </c>
      <c r="DZ201" s="339">
        <f t="shared" si="415"/>
        <v>0</v>
      </c>
      <c r="EA201" s="339">
        <f t="shared" si="416"/>
        <v>0</v>
      </c>
      <c r="EB201" s="339">
        <f t="shared" si="417"/>
        <v>0</v>
      </c>
      <c r="EC201" s="339">
        <f t="shared" si="418"/>
        <v>0</v>
      </c>
      <c r="ED201" s="327">
        <f t="shared" si="419"/>
        <v>0</v>
      </c>
    </row>
    <row r="202" spans="3:134" ht="15" customHeight="1">
      <c r="C202" s="77" t="s">
        <v>28</v>
      </c>
      <c r="D202" s="700"/>
      <c r="E202" s="72"/>
      <c r="F202" s="72"/>
      <c r="G202" s="72"/>
      <c r="H202" s="72"/>
      <c r="I202" s="72"/>
      <c r="J202" s="72"/>
      <c r="K202" s="72"/>
      <c r="L202" s="72"/>
      <c r="M202" s="72"/>
      <c r="N202" s="72"/>
      <c r="O202" s="616"/>
      <c r="P202" s="72"/>
      <c r="Q202" s="146"/>
      <c r="R202" s="70">
        <f t="shared" si="413"/>
        <v>1</v>
      </c>
      <c r="S202" s="847"/>
      <c r="T202" s="848"/>
      <c r="U202" s="847"/>
      <c r="V202" s="848"/>
      <c r="W202" s="847"/>
      <c r="X202" s="848"/>
      <c r="Y202" s="847"/>
      <c r="Z202" s="848"/>
      <c r="AA202" s="847"/>
      <c r="AB202" s="848"/>
      <c r="AC202" s="373"/>
      <c r="AD202" s="804"/>
      <c r="AE202" s="805"/>
      <c r="AF202" s="804"/>
      <c r="AG202" s="805"/>
      <c r="AH202" s="804"/>
      <c r="AI202" s="805"/>
      <c r="AJ202" s="804"/>
      <c r="AK202" s="805"/>
      <c r="AL202" s="804"/>
      <c r="AM202" s="805"/>
      <c r="AN202" s="362"/>
      <c r="AO202" s="814">
        <f t="shared" si="420"/>
        <v>0</v>
      </c>
      <c r="AP202" s="815"/>
      <c r="AQ202" s="814">
        <f t="shared" si="421"/>
        <v>0</v>
      </c>
      <c r="AR202" s="815"/>
      <c r="AS202" s="814">
        <f t="shared" si="422"/>
        <v>0</v>
      </c>
      <c r="AT202" s="815"/>
      <c r="AU202" s="814">
        <f t="shared" si="423"/>
        <v>0</v>
      </c>
      <c r="AV202" s="815"/>
      <c r="AW202" s="814">
        <f t="shared" si="424"/>
        <v>0</v>
      </c>
      <c r="AX202" s="815"/>
      <c r="AY202" s="296">
        <f t="shared" si="425"/>
        <v>0</v>
      </c>
      <c r="AZ202" s="820"/>
      <c r="BA202" s="821"/>
      <c r="BB202" s="820"/>
      <c r="BC202" s="821"/>
      <c r="BD202" s="820"/>
      <c r="BE202" s="821"/>
      <c r="BF202" s="820"/>
      <c r="BG202" s="821"/>
      <c r="BH202" s="820"/>
      <c r="BI202" s="821"/>
      <c r="BJ202" s="364"/>
      <c r="BK202" s="849"/>
      <c r="BL202" s="850"/>
      <c r="BM202" s="849"/>
      <c r="BN202" s="850"/>
      <c r="BO202" s="849"/>
      <c r="BP202" s="850"/>
      <c r="BQ202" s="849"/>
      <c r="BR202" s="850"/>
      <c r="BS202" s="849"/>
      <c r="BT202" s="850"/>
      <c r="BU202" s="365"/>
      <c r="BV202" s="973"/>
      <c r="BW202" s="974"/>
      <c r="BX202" s="973"/>
      <c r="BY202" s="974"/>
      <c r="BZ202" s="973"/>
      <c r="CA202" s="974"/>
      <c r="CB202" s="973"/>
      <c r="CC202" s="974"/>
      <c r="CD202" s="973"/>
      <c r="CE202" s="974"/>
      <c r="CF202" s="366"/>
      <c r="CG202" s="969"/>
      <c r="CH202" s="970"/>
      <c r="CI202" s="969"/>
      <c r="CJ202" s="970"/>
      <c r="CK202" s="969"/>
      <c r="CL202" s="970"/>
      <c r="CM202" s="969"/>
      <c r="CN202" s="970"/>
      <c r="CO202" s="969"/>
      <c r="CP202" s="970"/>
      <c r="CQ202" s="367"/>
      <c r="CR202" s="967"/>
      <c r="CS202" s="968"/>
      <c r="CT202" s="967"/>
      <c r="CU202" s="968"/>
      <c r="CV202" s="967"/>
      <c r="CW202" s="968"/>
      <c r="CX202" s="967"/>
      <c r="CY202" s="968"/>
      <c r="CZ202" s="967"/>
      <c r="DA202" s="968"/>
      <c r="DB202" s="368"/>
      <c r="DC202" s="971"/>
      <c r="DD202" s="972"/>
      <c r="DE202" s="971"/>
      <c r="DF202" s="972"/>
      <c r="DG202" s="971"/>
      <c r="DH202" s="972"/>
      <c r="DI202" s="971"/>
      <c r="DJ202" s="972"/>
      <c r="DK202" s="971"/>
      <c r="DL202" s="972"/>
      <c r="DM202" s="369"/>
      <c r="DN202" s="977"/>
      <c r="DO202" s="978"/>
      <c r="DP202" s="977"/>
      <c r="DQ202" s="978"/>
      <c r="DR202" s="977"/>
      <c r="DS202" s="978"/>
      <c r="DT202" s="977"/>
      <c r="DU202" s="978"/>
      <c r="DV202" s="977"/>
      <c r="DW202" s="978"/>
      <c r="DX202" s="370"/>
      <c r="DY202" s="339">
        <f t="shared" si="414"/>
        <v>0</v>
      </c>
      <c r="DZ202" s="339">
        <f t="shared" si="415"/>
        <v>0</v>
      </c>
      <c r="EA202" s="339">
        <f t="shared" si="416"/>
        <v>0</v>
      </c>
      <c r="EB202" s="339">
        <f t="shared" si="417"/>
        <v>0</v>
      </c>
      <c r="EC202" s="339">
        <f t="shared" si="418"/>
        <v>0</v>
      </c>
      <c r="ED202" s="327">
        <f t="shared" si="419"/>
        <v>0</v>
      </c>
    </row>
    <row r="203" spans="3:134" ht="15" customHeight="1">
      <c r="C203" s="77" t="s">
        <v>54</v>
      </c>
      <c r="D203" s="700"/>
      <c r="E203" s="72"/>
      <c r="F203" s="72"/>
      <c r="G203" s="72"/>
      <c r="H203" s="72"/>
      <c r="I203" s="72"/>
      <c r="J203" s="72"/>
      <c r="K203" s="72"/>
      <c r="L203" s="72"/>
      <c r="M203" s="72"/>
      <c r="N203" s="72"/>
      <c r="O203" s="616"/>
      <c r="P203" s="72"/>
      <c r="Q203" s="146"/>
      <c r="R203" s="70">
        <f t="shared" si="413"/>
        <v>1.1000000000000001</v>
      </c>
      <c r="S203" s="847"/>
      <c r="T203" s="848"/>
      <c r="U203" s="847"/>
      <c r="V203" s="848"/>
      <c r="W203" s="847"/>
      <c r="X203" s="848"/>
      <c r="Y203" s="847"/>
      <c r="Z203" s="848"/>
      <c r="AA203" s="847"/>
      <c r="AB203" s="848"/>
      <c r="AC203" s="373"/>
      <c r="AD203" s="804"/>
      <c r="AE203" s="805"/>
      <c r="AF203" s="804"/>
      <c r="AG203" s="805"/>
      <c r="AH203" s="804"/>
      <c r="AI203" s="805"/>
      <c r="AJ203" s="804"/>
      <c r="AK203" s="805"/>
      <c r="AL203" s="804"/>
      <c r="AM203" s="805"/>
      <c r="AN203" s="362"/>
      <c r="AO203" s="814">
        <f t="shared" si="420"/>
        <v>0</v>
      </c>
      <c r="AP203" s="815"/>
      <c r="AQ203" s="814">
        <f t="shared" si="421"/>
        <v>0</v>
      </c>
      <c r="AR203" s="815"/>
      <c r="AS203" s="814">
        <f t="shared" si="422"/>
        <v>0</v>
      </c>
      <c r="AT203" s="815"/>
      <c r="AU203" s="814">
        <f t="shared" si="423"/>
        <v>0</v>
      </c>
      <c r="AV203" s="815"/>
      <c r="AW203" s="814">
        <f t="shared" si="424"/>
        <v>0</v>
      </c>
      <c r="AX203" s="815"/>
      <c r="AY203" s="296">
        <f t="shared" si="425"/>
        <v>0</v>
      </c>
      <c r="AZ203" s="820"/>
      <c r="BA203" s="821"/>
      <c r="BB203" s="820"/>
      <c r="BC203" s="821"/>
      <c r="BD203" s="820"/>
      <c r="BE203" s="821"/>
      <c r="BF203" s="820"/>
      <c r="BG203" s="821"/>
      <c r="BH203" s="820"/>
      <c r="BI203" s="821"/>
      <c r="BJ203" s="364"/>
      <c r="BK203" s="849"/>
      <c r="BL203" s="850"/>
      <c r="BM203" s="849"/>
      <c r="BN203" s="850"/>
      <c r="BO203" s="849"/>
      <c r="BP203" s="850"/>
      <c r="BQ203" s="849"/>
      <c r="BR203" s="850"/>
      <c r="BS203" s="849"/>
      <c r="BT203" s="850"/>
      <c r="BU203" s="365"/>
      <c r="BV203" s="973"/>
      <c r="BW203" s="974"/>
      <c r="BX203" s="973"/>
      <c r="BY203" s="974"/>
      <c r="BZ203" s="973"/>
      <c r="CA203" s="974"/>
      <c r="CB203" s="973"/>
      <c r="CC203" s="974"/>
      <c r="CD203" s="973"/>
      <c r="CE203" s="974"/>
      <c r="CF203" s="366"/>
      <c r="CG203" s="969"/>
      <c r="CH203" s="970"/>
      <c r="CI203" s="969"/>
      <c r="CJ203" s="970"/>
      <c r="CK203" s="969"/>
      <c r="CL203" s="970"/>
      <c r="CM203" s="969"/>
      <c r="CN203" s="970"/>
      <c r="CO203" s="969"/>
      <c r="CP203" s="970"/>
      <c r="CQ203" s="367"/>
      <c r="CR203" s="967"/>
      <c r="CS203" s="968"/>
      <c r="CT203" s="967"/>
      <c r="CU203" s="968"/>
      <c r="CV203" s="967"/>
      <c r="CW203" s="968"/>
      <c r="CX203" s="967"/>
      <c r="CY203" s="968"/>
      <c r="CZ203" s="967"/>
      <c r="DA203" s="968"/>
      <c r="DB203" s="368"/>
      <c r="DC203" s="971"/>
      <c r="DD203" s="972"/>
      <c r="DE203" s="971"/>
      <c r="DF203" s="972"/>
      <c r="DG203" s="971"/>
      <c r="DH203" s="972"/>
      <c r="DI203" s="971"/>
      <c r="DJ203" s="972"/>
      <c r="DK203" s="971"/>
      <c r="DL203" s="972"/>
      <c r="DM203" s="369"/>
      <c r="DN203" s="977"/>
      <c r="DO203" s="978"/>
      <c r="DP203" s="977"/>
      <c r="DQ203" s="978"/>
      <c r="DR203" s="977"/>
      <c r="DS203" s="978"/>
      <c r="DT203" s="977"/>
      <c r="DU203" s="978"/>
      <c r="DV203" s="977"/>
      <c r="DW203" s="978"/>
      <c r="DX203" s="370"/>
      <c r="DY203" s="339">
        <f t="shared" si="414"/>
        <v>0</v>
      </c>
      <c r="DZ203" s="339">
        <f t="shared" si="415"/>
        <v>0</v>
      </c>
      <c r="EA203" s="339">
        <f t="shared" si="416"/>
        <v>0</v>
      </c>
      <c r="EB203" s="339">
        <f t="shared" si="417"/>
        <v>0</v>
      </c>
      <c r="EC203" s="339">
        <f t="shared" si="418"/>
        <v>0</v>
      </c>
      <c r="ED203" s="327">
        <f t="shared" si="419"/>
        <v>0</v>
      </c>
    </row>
    <row r="204" spans="3:134" ht="15" customHeight="1">
      <c r="C204" s="77" t="s">
        <v>353</v>
      </c>
      <c r="D204" s="700" t="s">
        <v>378</v>
      </c>
      <c r="E204" s="72"/>
      <c r="F204" s="72"/>
      <c r="G204" s="72"/>
      <c r="H204" s="72"/>
      <c r="I204" s="72"/>
      <c r="J204" s="72"/>
      <c r="K204" s="72"/>
      <c r="L204" s="72"/>
      <c r="M204" s="72"/>
      <c r="N204" s="72"/>
      <c r="O204" s="616"/>
      <c r="P204" s="72"/>
      <c r="Q204" s="146"/>
      <c r="R204" s="70">
        <f t="shared" si="413"/>
        <v>1.1000000000000001</v>
      </c>
      <c r="S204" s="847"/>
      <c r="T204" s="848"/>
      <c r="U204" s="847"/>
      <c r="V204" s="848"/>
      <c r="W204" s="847"/>
      <c r="X204" s="848"/>
      <c r="Y204" s="847"/>
      <c r="Z204" s="848"/>
      <c r="AA204" s="847"/>
      <c r="AB204" s="848"/>
      <c r="AC204" s="373"/>
      <c r="AD204" s="804"/>
      <c r="AE204" s="805"/>
      <c r="AF204" s="804"/>
      <c r="AG204" s="805"/>
      <c r="AH204" s="804"/>
      <c r="AI204" s="805"/>
      <c r="AJ204" s="804"/>
      <c r="AK204" s="805"/>
      <c r="AL204" s="804"/>
      <c r="AM204" s="805"/>
      <c r="AN204" s="362"/>
      <c r="AO204" s="814">
        <f t="shared" si="420"/>
        <v>0</v>
      </c>
      <c r="AP204" s="815"/>
      <c r="AQ204" s="814">
        <f t="shared" si="421"/>
        <v>0</v>
      </c>
      <c r="AR204" s="815"/>
      <c r="AS204" s="814">
        <f t="shared" si="422"/>
        <v>0</v>
      </c>
      <c r="AT204" s="815"/>
      <c r="AU204" s="814">
        <f t="shared" si="423"/>
        <v>0</v>
      </c>
      <c r="AV204" s="815"/>
      <c r="AW204" s="814">
        <f t="shared" si="424"/>
        <v>0</v>
      </c>
      <c r="AX204" s="815"/>
      <c r="AY204" s="296">
        <f t="shared" si="425"/>
        <v>0</v>
      </c>
      <c r="AZ204" s="820"/>
      <c r="BA204" s="821"/>
      <c r="BB204" s="820"/>
      <c r="BC204" s="821"/>
      <c r="BD204" s="820"/>
      <c r="BE204" s="821"/>
      <c r="BF204" s="820"/>
      <c r="BG204" s="821"/>
      <c r="BH204" s="820"/>
      <c r="BI204" s="821"/>
      <c r="BJ204" s="364"/>
      <c r="BK204" s="849"/>
      <c r="BL204" s="850"/>
      <c r="BM204" s="849"/>
      <c r="BN204" s="850"/>
      <c r="BO204" s="849"/>
      <c r="BP204" s="850"/>
      <c r="BQ204" s="849"/>
      <c r="BR204" s="850"/>
      <c r="BS204" s="849"/>
      <c r="BT204" s="850"/>
      <c r="BU204" s="365"/>
      <c r="BV204" s="973"/>
      <c r="BW204" s="974"/>
      <c r="BX204" s="973"/>
      <c r="BY204" s="974"/>
      <c r="BZ204" s="973"/>
      <c r="CA204" s="974"/>
      <c r="CB204" s="973"/>
      <c r="CC204" s="974"/>
      <c r="CD204" s="973"/>
      <c r="CE204" s="974"/>
      <c r="CF204" s="366"/>
      <c r="CG204" s="969"/>
      <c r="CH204" s="970"/>
      <c r="CI204" s="969"/>
      <c r="CJ204" s="970"/>
      <c r="CK204" s="969"/>
      <c r="CL204" s="970"/>
      <c r="CM204" s="969"/>
      <c r="CN204" s="970"/>
      <c r="CO204" s="969"/>
      <c r="CP204" s="970"/>
      <c r="CQ204" s="367"/>
      <c r="CR204" s="967"/>
      <c r="CS204" s="968"/>
      <c r="CT204" s="967"/>
      <c r="CU204" s="968"/>
      <c r="CV204" s="967"/>
      <c r="CW204" s="968"/>
      <c r="CX204" s="967"/>
      <c r="CY204" s="968"/>
      <c r="CZ204" s="967"/>
      <c r="DA204" s="968"/>
      <c r="DB204" s="368"/>
      <c r="DC204" s="971"/>
      <c r="DD204" s="972"/>
      <c r="DE204" s="971"/>
      <c r="DF204" s="972"/>
      <c r="DG204" s="971"/>
      <c r="DH204" s="972"/>
      <c r="DI204" s="971"/>
      <c r="DJ204" s="972"/>
      <c r="DK204" s="971"/>
      <c r="DL204" s="972"/>
      <c r="DM204" s="369"/>
      <c r="DN204" s="977"/>
      <c r="DO204" s="978"/>
      <c r="DP204" s="977"/>
      <c r="DQ204" s="978"/>
      <c r="DR204" s="977"/>
      <c r="DS204" s="978"/>
      <c r="DT204" s="977"/>
      <c r="DU204" s="978"/>
      <c r="DV204" s="977"/>
      <c r="DW204" s="978"/>
      <c r="DX204" s="370"/>
      <c r="DY204" s="339">
        <f t="shared" si="414"/>
        <v>0</v>
      </c>
      <c r="DZ204" s="339">
        <f t="shared" si="415"/>
        <v>0</v>
      </c>
      <c r="EA204" s="339">
        <f t="shared" si="416"/>
        <v>0</v>
      </c>
      <c r="EB204" s="339">
        <f t="shared" si="417"/>
        <v>0</v>
      </c>
      <c r="EC204" s="339">
        <f t="shared" si="418"/>
        <v>0</v>
      </c>
      <c r="ED204" s="327">
        <f t="shared" si="419"/>
        <v>0</v>
      </c>
    </row>
    <row r="205" spans="3:134" ht="15" customHeight="1">
      <c r="C205" s="77" t="s">
        <v>264</v>
      </c>
      <c r="D205" s="700"/>
      <c r="E205" s="72"/>
      <c r="F205" s="72"/>
      <c r="G205" s="72"/>
      <c r="H205" s="72"/>
      <c r="I205" s="72"/>
      <c r="J205" s="72"/>
      <c r="K205" s="72"/>
      <c r="L205" s="72"/>
      <c r="M205" s="72"/>
      <c r="N205" s="72"/>
      <c r="O205" s="616"/>
      <c r="P205" s="72"/>
      <c r="Q205" s="146"/>
      <c r="R205" s="70">
        <f t="shared" si="413"/>
        <v>1</v>
      </c>
      <c r="S205" s="847"/>
      <c r="T205" s="848"/>
      <c r="U205" s="847"/>
      <c r="V205" s="848"/>
      <c r="W205" s="847"/>
      <c r="X205" s="848"/>
      <c r="Y205" s="847"/>
      <c r="Z205" s="848"/>
      <c r="AA205" s="847"/>
      <c r="AB205" s="848"/>
      <c r="AC205" s="373"/>
      <c r="AD205" s="804"/>
      <c r="AE205" s="805"/>
      <c r="AF205" s="804"/>
      <c r="AG205" s="805"/>
      <c r="AH205" s="804"/>
      <c r="AI205" s="805"/>
      <c r="AJ205" s="804"/>
      <c r="AK205" s="805"/>
      <c r="AL205" s="804"/>
      <c r="AM205" s="805"/>
      <c r="AN205" s="362"/>
      <c r="AO205" s="814">
        <f t="shared" si="420"/>
        <v>0</v>
      </c>
      <c r="AP205" s="815"/>
      <c r="AQ205" s="814">
        <f t="shared" si="421"/>
        <v>0</v>
      </c>
      <c r="AR205" s="815"/>
      <c r="AS205" s="814">
        <f t="shared" si="422"/>
        <v>0</v>
      </c>
      <c r="AT205" s="815"/>
      <c r="AU205" s="814">
        <f t="shared" si="423"/>
        <v>0</v>
      </c>
      <c r="AV205" s="815"/>
      <c r="AW205" s="814">
        <f t="shared" si="424"/>
        <v>0</v>
      </c>
      <c r="AX205" s="815"/>
      <c r="AY205" s="296">
        <f t="shared" si="425"/>
        <v>0</v>
      </c>
      <c r="AZ205" s="820"/>
      <c r="BA205" s="821"/>
      <c r="BB205" s="820"/>
      <c r="BC205" s="821"/>
      <c r="BD205" s="820"/>
      <c r="BE205" s="821"/>
      <c r="BF205" s="820"/>
      <c r="BG205" s="821"/>
      <c r="BH205" s="820"/>
      <c r="BI205" s="821"/>
      <c r="BJ205" s="364"/>
      <c r="BK205" s="849"/>
      <c r="BL205" s="850"/>
      <c r="BM205" s="849"/>
      <c r="BN205" s="850"/>
      <c r="BO205" s="849"/>
      <c r="BP205" s="850"/>
      <c r="BQ205" s="849"/>
      <c r="BR205" s="850"/>
      <c r="BS205" s="849"/>
      <c r="BT205" s="850"/>
      <c r="BU205" s="365"/>
      <c r="BV205" s="973"/>
      <c r="BW205" s="974"/>
      <c r="BX205" s="973"/>
      <c r="BY205" s="974"/>
      <c r="BZ205" s="973"/>
      <c r="CA205" s="974"/>
      <c r="CB205" s="973"/>
      <c r="CC205" s="974"/>
      <c r="CD205" s="973"/>
      <c r="CE205" s="974"/>
      <c r="CF205" s="366"/>
      <c r="CG205" s="969"/>
      <c r="CH205" s="970"/>
      <c r="CI205" s="969"/>
      <c r="CJ205" s="970"/>
      <c r="CK205" s="969"/>
      <c r="CL205" s="970"/>
      <c r="CM205" s="969"/>
      <c r="CN205" s="970"/>
      <c r="CO205" s="969"/>
      <c r="CP205" s="970"/>
      <c r="CQ205" s="367"/>
      <c r="CR205" s="967"/>
      <c r="CS205" s="968"/>
      <c r="CT205" s="967"/>
      <c r="CU205" s="968"/>
      <c r="CV205" s="967"/>
      <c r="CW205" s="968"/>
      <c r="CX205" s="967"/>
      <c r="CY205" s="968"/>
      <c r="CZ205" s="967"/>
      <c r="DA205" s="968"/>
      <c r="DB205" s="368"/>
      <c r="DC205" s="971"/>
      <c r="DD205" s="972"/>
      <c r="DE205" s="971"/>
      <c r="DF205" s="972"/>
      <c r="DG205" s="971"/>
      <c r="DH205" s="972"/>
      <c r="DI205" s="971"/>
      <c r="DJ205" s="972"/>
      <c r="DK205" s="971"/>
      <c r="DL205" s="972"/>
      <c r="DM205" s="369"/>
      <c r="DN205" s="977"/>
      <c r="DO205" s="978"/>
      <c r="DP205" s="977"/>
      <c r="DQ205" s="978"/>
      <c r="DR205" s="977"/>
      <c r="DS205" s="978"/>
      <c r="DT205" s="977"/>
      <c r="DU205" s="978"/>
      <c r="DV205" s="977"/>
      <c r="DW205" s="978"/>
      <c r="DX205" s="370"/>
      <c r="DY205" s="339">
        <f t="shared" si="414"/>
        <v>0</v>
      </c>
      <c r="DZ205" s="339">
        <f t="shared" si="415"/>
        <v>0</v>
      </c>
      <c r="EA205" s="339">
        <f t="shared" si="416"/>
        <v>0</v>
      </c>
      <c r="EB205" s="339">
        <f t="shared" si="417"/>
        <v>0</v>
      </c>
      <c r="EC205" s="339">
        <f t="shared" si="418"/>
        <v>0</v>
      </c>
      <c r="ED205" s="327">
        <f t="shared" si="419"/>
        <v>0</v>
      </c>
    </row>
    <row r="206" spans="3:134" ht="15" customHeight="1">
      <c r="C206" s="77" t="s">
        <v>28</v>
      </c>
      <c r="D206" s="700"/>
      <c r="E206" s="72"/>
      <c r="F206" s="72"/>
      <c r="G206" s="72"/>
      <c r="H206" s="72"/>
      <c r="I206" s="72"/>
      <c r="J206" s="72"/>
      <c r="K206" s="72"/>
      <c r="L206" s="72"/>
      <c r="M206" s="72"/>
      <c r="N206" s="72"/>
      <c r="O206" s="616"/>
      <c r="P206" s="72"/>
      <c r="Q206" s="146"/>
      <c r="R206" s="70">
        <f t="shared" si="413"/>
        <v>1</v>
      </c>
      <c r="S206" s="847"/>
      <c r="T206" s="848"/>
      <c r="U206" s="847"/>
      <c r="V206" s="848"/>
      <c r="W206" s="847"/>
      <c r="X206" s="848"/>
      <c r="Y206" s="847"/>
      <c r="Z206" s="848"/>
      <c r="AA206" s="847"/>
      <c r="AB206" s="848"/>
      <c r="AC206" s="373"/>
      <c r="AD206" s="804"/>
      <c r="AE206" s="805"/>
      <c r="AF206" s="804"/>
      <c r="AG206" s="805"/>
      <c r="AH206" s="804"/>
      <c r="AI206" s="805"/>
      <c r="AJ206" s="804"/>
      <c r="AK206" s="805"/>
      <c r="AL206" s="804"/>
      <c r="AM206" s="805"/>
      <c r="AN206" s="362"/>
      <c r="AO206" s="814">
        <f t="shared" si="420"/>
        <v>0</v>
      </c>
      <c r="AP206" s="815"/>
      <c r="AQ206" s="814">
        <f t="shared" si="421"/>
        <v>0</v>
      </c>
      <c r="AR206" s="815"/>
      <c r="AS206" s="814">
        <f t="shared" si="422"/>
        <v>0</v>
      </c>
      <c r="AT206" s="815"/>
      <c r="AU206" s="814">
        <f t="shared" si="423"/>
        <v>0</v>
      </c>
      <c r="AV206" s="815"/>
      <c r="AW206" s="814">
        <f t="shared" si="424"/>
        <v>0</v>
      </c>
      <c r="AX206" s="815"/>
      <c r="AY206" s="296">
        <f t="shared" si="425"/>
        <v>0</v>
      </c>
      <c r="AZ206" s="820"/>
      <c r="BA206" s="821"/>
      <c r="BB206" s="820"/>
      <c r="BC206" s="821"/>
      <c r="BD206" s="820"/>
      <c r="BE206" s="821"/>
      <c r="BF206" s="820"/>
      <c r="BG206" s="821"/>
      <c r="BH206" s="820"/>
      <c r="BI206" s="821"/>
      <c r="BJ206" s="364"/>
      <c r="BK206" s="849"/>
      <c r="BL206" s="850"/>
      <c r="BM206" s="849"/>
      <c r="BN206" s="850"/>
      <c r="BO206" s="849"/>
      <c r="BP206" s="850"/>
      <c r="BQ206" s="849"/>
      <c r="BR206" s="850"/>
      <c r="BS206" s="849"/>
      <c r="BT206" s="850"/>
      <c r="BU206" s="365"/>
      <c r="BV206" s="973"/>
      <c r="BW206" s="974"/>
      <c r="BX206" s="973"/>
      <c r="BY206" s="974"/>
      <c r="BZ206" s="973"/>
      <c r="CA206" s="974"/>
      <c r="CB206" s="973"/>
      <c r="CC206" s="974"/>
      <c r="CD206" s="973"/>
      <c r="CE206" s="974"/>
      <c r="CF206" s="366"/>
      <c r="CG206" s="969"/>
      <c r="CH206" s="970"/>
      <c r="CI206" s="969"/>
      <c r="CJ206" s="970"/>
      <c r="CK206" s="969"/>
      <c r="CL206" s="970"/>
      <c r="CM206" s="969"/>
      <c r="CN206" s="970"/>
      <c r="CO206" s="969"/>
      <c r="CP206" s="970"/>
      <c r="CQ206" s="367"/>
      <c r="CR206" s="967"/>
      <c r="CS206" s="968"/>
      <c r="CT206" s="967"/>
      <c r="CU206" s="968"/>
      <c r="CV206" s="967"/>
      <c r="CW206" s="968"/>
      <c r="CX206" s="967"/>
      <c r="CY206" s="968"/>
      <c r="CZ206" s="967"/>
      <c r="DA206" s="968"/>
      <c r="DB206" s="368"/>
      <c r="DC206" s="971"/>
      <c r="DD206" s="972"/>
      <c r="DE206" s="971"/>
      <c r="DF206" s="972"/>
      <c r="DG206" s="971"/>
      <c r="DH206" s="972"/>
      <c r="DI206" s="971"/>
      <c r="DJ206" s="972"/>
      <c r="DK206" s="971"/>
      <c r="DL206" s="972"/>
      <c r="DM206" s="369"/>
      <c r="DN206" s="977"/>
      <c r="DO206" s="978"/>
      <c r="DP206" s="977"/>
      <c r="DQ206" s="978"/>
      <c r="DR206" s="977"/>
      <c r="DS206" s="978"/>
      <c r="DT206" s="977"/>
      <c r="DU206" s="978"/>
      <c r="DV206" s="977"/>
      <c r="DW206" s="978"/>
      <c r="DX206" s="370"/>
      <c r="DY206" s="339">
        <f t="shared" si="414"/>
        <v>0</v>
      </c>
      <c r="DZ206" s="339">
        <f t="shared" si="415"/>
        <v>0</v>
      </c>
      <c r="EA206" s="339">
        <f t="shared" si="416"/>
        <v>0</v>
      </c>
      <c r="EB206" s="339">
        <f t="shared" si="417"/>
        <v>0</v>
      </c>
      <c r="EC206" s="339">
        <f t="shared" si="418"/>
        <v>0</v>
      </c>
      <c r="ED206" s="327">
        <f t="shared" si="419"/>
        <v>0</v>
      </c>
    </row>
    <row r="207" spans="3:134" ht="15" customHeight="1">
      <c r="C207" s="77" t="s">
        <v>54</v>
      </c>
      <c r="D207" s="700"/>
      <c r="E207" s="72"/>
      <c r="F207" s="72"/>
      <c r="G207" s="72"/>
      <c r="H207" s="72"/>
      <c r="I207" s="72"/>
      <c r="J207" s="72"/>
      <c r="K207" s="72"/>
      <c r="L207" s="72"/>
      <c r="M207" s="72"/>
      <c r="N207" s="72"/>
      <c r="O207" s="616"/>
      <c r="P207" s="72"/>
      <c r="Q207" s="146"/>
      <c r="R207" s="70">
        <f t="shared" si="413"/>
        <v>1.1000000000000001</v>
      </c>
      <c r="S207" s="847"/>
      <c r="T207" s="848"/>
      <c r="U207" s="847"/>
      <c r="V207" s="848"/>
      <c r="W207" s="847"/>
      <c r="X207" s="848"/>
      <c r="Y207" s="847"/>
      <c r="Z207" s="848"/>
      <c r="AA207" s="847"/>
      <c r="AB207" s="848"/>
      <c r="AC207" s="373"/>
      <c r="AD207" s="804"/>
      <c r="AE207" s="805"/>
      <c r="AF207" s="804"/>
      <c r="AG207" s="805"/>
      <c r="AH207" s="804"/>
      <c r="AI207" s="805"/>
      <c r="AJ207" s="804"/>
      <c r="AK207" s="805"/>
      <c r="AL207" s="804"/>
      <c r="AM207" s="805"/>
      <c r="AN207" s="362"/>
      <c r="AO207" s="814">
        <f t="shared" si="420"/>
        <v>0</v>
      </c>
      <c r="AP207" s="815"/>
      <c r="AQ207" s="814">
        <f t="shared" si="421"/>
        <v>0</v>
      </c>
      <c r="AR207" s="815"/>
      <c r="AS207" s="814">
        <f t="shared" si="422"/>
        <v>0</v>
      </c>
      <c r="AT207" s="815"/>
      <c r="AU207" s="814">
        <f t="shared" si="423"/>
        <v>0</v>
      </c>
      <c r="AV207" s="815"/>
      <c r="AW207" s="814">
        <f t="shared" si="424"/>
        <v>0</v>
      </c>
      <c r="AX207" s="815"/>
      <c r="AY207" s="296">
        <f t="shared" si="425"/>
        <v>0</v>
      </c>
      <c r="AZ207" s="820"/>
      <c r="BA207" s="821"/>
      <c r="BB207" s="820"/>
      <c r="BC207" s="821"/>
      <c r="BD207" s="820"/>
      <c r="BE207" s="821"/>
      <c r="BF207" s="820"/>
      <c r="BG207" s="821"/>
      <c r="BH207" s="820"/>
      <c r="BI207" s="821"/>
      <c r="BJ207" s="364"/>
      <c r="BK207" s="849"/>
      <c r="BL207" s="850"/>
      <c r="BM207" s="849"/>
      <c r="BN207" s="850"/>
      <c r="BO207" s="849"/>
      <c r="BP207" s="850"/>
      <c r="BQ207" s="849"/>
      <c r="BR207" s="850"/>
      <c r="BS207" s="849"/>
      <c r="BT207" s="850"/>
      <c r="BU207" s="365"/>
      <c r="BV207" s="973"/>
      <c r="BW207" s="974"/>
      <c r="BX207" s="973"/>
      <c r="BY207" s="974"/>
      <c r="BZ207" s="973"/>
      <c r="CA207" s="974"/>
      <c r="CB207" s="973"/>
      <c r="CC207" s="974"/>
      <c r="CD207" s="973"/>
      <c r="CE207" s="974"/>
      <c r="CF207" s="366"/>
      <c r="CG207" s="969"/>
      <c r="CH207" s="970"/>
      <c r="CI207" s="969"/>
      <c r="CJ207" s="970"/>
      <c r="CK207" s="969"/>
      <c r="CL207" s="970"/>
      <c r="CM207" s="969"/>
      <c r="CN207" s="970"/>
      <c r="CO207" s="969"/>
      <c r="CP207" s="970"/>
      <c r="CQ207" s="367"/>
      <c r="CR207" s="967"/>
      <c r="CS207" s="968"/>
      <c r="CT207" s="967"/>
      <c r="CU207" s="968"/>
      <c r="CV207" s="967"/>
      <c r="CW207" s="968"/>
      <c r="CX207" s="967"/>
      <c r="CY207" s="968"/>
      <c r="CZ207" s="967"/>
      <c r="DA207" s="968"/>
      <c r="DB207" s="368"/>
      <c r="DC207" s="971"/>
      <c r="DD207" s="972"/>
      <c r="DE207" s="971"/>
      <c r="DF207" s="972"/>
      <c r="DG207" s="971"/>
      <c r="DH207" s="972"/>
      <c r="DI207" s="971"/>
      <c r="DJ207" s="972"/>
      <c r="DK207" s="971"/>
      <c r="DL207" s="972"/>
      <c r="DM207" s="369"/>
      <c r="DN207" s="977"/>
      <c r="DO207" s="978"/>
      <c r="DP207" s="977"/>
      <c r="DQ207" s="978"/>
      <c r="DR207" s="977"/>
      <c r="DS207" s="978"/>
      <c r="DT207" s="977"/>
      <c r="DU207" s="978"/>
      <c r="DV207" s="977"/>
      <c r="DW207" s="978"/>
      <c r="DX207" s="370"/>
      <c r="DY207" s="339">
        <f t="shared" si="414"/>
        <v>0</v>
      </c>
      <c r="DZ207" s="339">
        <f t="shared" si="415"/>
        <v>0</v>
      </c>
      <c r="EA207" s="339">
        <f t="shared" si="416"/>
        <v>0</v>
      </c>
      <c r="EB207" s="339">
        <f t="shared" si="417"/>
        <v>0</v>
      </c>
      <c r="EC207" s="339">
        <f t="shared" si="418"/>
        <v>0</v>
      </c>
      <c r="ED207" s="327">
        <f t="shared" si="419"/>
        <v>0</v>
      </c>
    </row>
    <row r="208" spans="3:134" ht="15" customHeight="1">
      <c r="C208" s="144"/>
      <c r="D208" s="70"/>
      <c r="E208" s="48"/>
      <c r="F208" s="48"/>
      <c r="G208" s="48"/>
      <c r="H208" s="48"/>
      <c r="I208" s="48"/>
      <c r="J208" s="48"/>
      <c r="K208" s="48"/>
      <c r="L208" s="48"/>
      <c r="M208" s="48"/>
      <c r="N208" s="48"/>
      <c r="O208" s="648" t="s">
        <v>185</v>
      </c>
      <c r="P208" s="649"/>
      <c r="Q208" s="649"/>
      <c r="R208" s="650"/>
      <c r="S208" s="614"/>
      <c r="T208" s="615"/>
      <c r="U208" s="614"/>
      <c r="V208" s="615"/>
      <c r="W208" s="614"/>
      <c r="X208" s="615"/>
      <c r="Y208" s="614"/>
      <c r="Z208" s="615"/>
      <c r="AA208" s="614"/>
      <c r="AB208" s="615"/>
      <c r="AC208" s="149"/>
      <c r="AD208" s="614"/>
      <c r="AE208" s="615"/>
      <c r="AF208" s="614"/>
      <c r="AG208" s="615"/>
      <c r="AH208" s="614"/>
      <c r="AI208" s="615"/>
      <c r="AJ208" s="614"/>
      <c r="AK208" s="615"/>
      <c r="AL208" s="614"/>
      <c r="AM208" s="615"/>
      <c r="AN208" s="149"/>
      <c r="AO208" s="614">
        <f>SUM(AO188:AO207)</f>
        <v>0</v>
      </c>
      <c r="AP208" s="615"/>
      <c r="AQ208" s="614">
        <f>SUM(AQ188:AQ207)</f>
        <v>0</v>
      </c>
      <c r="AR208" s="615"/>
      <c r="AS208" s="614">
        <f>SUM(AS188:AS207)</f>
        <v>0</v>
      </c>
      <c r="AT208" s="615"/>
      <c r="AU208" s="614">
        <f>SUM(AU188:AU207)</f>
        <v>0</v>
      </c>
      <c r="AV208" s="615"/>
      <c r="AW208" s="614">
        <f>SUM(AW188:AW207)</f>
        <v>0</v>
      </c>
      <c r="AX208" s="615"/>
      <c r="AY208" s="149">
        <f>SUM(AO208:AX208)</f>
        <v>0</v>
      </c>
      <c r="AZ208" s="614"/>
      <c r="BA208" s="615"/>
      <c r="BB208" s="614"/>
      <c r="BC208" s="615"/>
      <c r="BD208" s="614"/>
      <c r="BE208" s="615"/>
      <c r="BF208" s="614"/>
      <c r="BG208" s="615"/>
      <c r="BH208" s="614"/>
      <c r="BI208" s="615"/>
      <c r="BJ208" s="149"/>
      <c r="BK208" s="614"/>
      <c r="BL208" s="615"/>
      <c r="BM208" s="614"/>
      <c r="BN208" s="615"/>
      <c r="BO208" s="614"/>
      <c r="BP208" s="615"/>
      <c r="BQ208" s="614"/>
      <c r="BR208" s="615"/>
      <c r="BS208" s="614"/>
      <c r="BT208" s="615"/>
      <c r="BU208" s="149"/>
      <c r="BV208" s="614"/>
      <c r="BW208" s="615"/>
      <c r="BX208" s="614"/>
      <c r="BY208" s="615"/>
      <c r="BZ208" s="614"/>
      <c r="CA208" s="615"/>
      <c r="CB208" s="614"/>
      <c r="CC208" s="615"/>
      <c r="CD208" s="614"/>
      <c r="CE208" s="615"/>
      <c r="CF208" s="149"/>
      <c r="CG208" s="614"/>
      <c r="CH208" s="615"/>
      <c r="CI208" s="614"/>
      <c r="CJ208" s="615"/>
      <c r="CK208" s="614"/>
      <c r="CL208" s="615"/>
      <c r="CM208" s="614"/>
      <c r="CN208" s="615"/>
      <c r="CO208" s="614"/>
      <c r="CP208" s="615"/>
      <c r="CQ208" s="149"/>
      <c r="CR208" s="614"/>
      <c r="CS208" s="615"/>
      <c r="CT208" s="614"/>
      <c r="CU208" s="615"/>
      <c r="CV208" s="614"/>
      <c r="CW208" s="615"/>
      <c r="CX208" s="614"/>
      <c r="CY208" s="615"/>
      <c r="CZ208" s="614"/>
      <c r="DA208" s="615"/>
      <c r="DB208" s="149"/>
      <c r="DC208" s="614"/>
      <c r="DD208" s="615"/>
      <c r="DE208" s="614"/>
      <c r="DF208" s="615"/>
      <c r="DG208" s="614"/>
      <c r="DH208" s="615"/>
      <c r="DI208" s="614"/>
      <c r="DJ208" s="615"/>
      <c r="DK208" s="614"/>
      <c r="DL208" s="615"/>
      <c r="DM208" s="149"/>
      <c r="DN208" s="614"/>
      <c r="DO208" s="615"/>
      <c r="DP208" s="614"/>
      <c r="DQ208" s="615"/>
      <c r="DR208" s="614"/>
      <c r="DS208" s="615"/>
      <c r="DT208" s="614"/>
      <c r="DU208" s="615"/>
      <c r="DV208" s="614"/>
      <c r="DW208" s="615"/>
      <c r="DX208" s="149"/>
      <c r="DY208" s="340">
        <f>SUM(DY188:DY207)</f>
        <v>0</v>
      </c>
      <c r="DZ208" s="340">
        <f>SUM(DZ188:DZ207)</f>
        <v>0</v>
      </c>
      <c r="EA208" s="340">
        <f>SUM(EA188:EA207)</f>
        <v>0</v>
      </c>
      <c r="EB208" s="340">
        <f>SUM(EB188:EB207)</f>
        <v>0</v>
      </c>
      <c r="EC208" s="340">
        <f>SUM(EC188:EC207)</f>
        <v>0</v>
      </c>
      <c r="ED208" s="340">
        <f t="shared" si="419"/>
        <v>0</v>
      </c>
    </row>
    <row r="209" spans="1:134" s="101" customFormat="1" ht="26.25" customHeight="1">
      <c r="A209" s="162">
        <v>2000</v>
      </c>
      <c r="B209" s="162"/>
      <c r="C209" s="831" t="str">
        <f>CONCATENATE(AZ8," Travel")</f>
        <v>Dept #4 Request Budget Travel</v>
      </c>
      <c r="D209" s="832"/>
      <c r="E209" s="656" t="s">
        <v>221</v>
      </c>
      <c r="F209" s="656"/>
      <c r="G209" s="656"/>
      <c r="H209" s="656"/>
      <c r="I209" s="656"/>
      <c r="J209" s="656"/>
      <c r="K209" s="656"/>
      <c r="L209" s="656"/>
      <c r="M209" s="656"/>
      <c r="N209" s="656"/>
      <c r="O209" s="110"/>
      <c r="P209" s="110"/>
      <c r="Q209" s="110"/>
      <c r="R209" s="164"/>
      <c r="S209" s="170"/>
      <c r="T209" s="255"/>
      <c r="U209" s="170"/>
      <c r="V209" s="255"/>
      <c r="W209" s="170"/>
      <c r="X209" s="255"/>
      <c r="Y209" s="170"/>
      <c r="Z209" s="255"/>
      <c r="AA209" s="170"/>
      <c r="AB209" s="255"/>
      <c r="AC209" s="140"/>
      <c r="AD209" s="170"/>
      <c r="AE209" s="255"/>
      <c r="AF209" s="170"/>
      <c r="AG209" s="255"/>
      <c r="AH209" s="170"/>
      <c r="AI209" s="255"/>
      <c r="AJ209" s="170"/>
      <c r="AK209" s="255"/>
      <c r="AL209" s="170"/>
      <c r="AM209" s="255"/>
      <c r="AN209" s="140"/>
      <c r="AO209" s="170"/>
      <c r="AP209" s="255"/>
      <c r="AQ209" s="170"/>
      <c r="AR209" s="255"/>
      <c r="AS209" s="170"/>
      <c r="AT209" s="255"/>
      <c r="AU209" s="170"/>
      <c r="AV209" s="255"/>
      <c r="AW209" s="170"/>
      <c r="AX209" s="255"/>
      <c r="AY209" s="140"/>
      <c r="AZ209" s="170"/>
      <c r="BA209" s="255"/>
      <c r="BB209" s="170"/>
      <c r="BC209" s="255"/>
      <c r="BD209" s="170"/>
      <c r="BE209" s="255"/>
      <c r="BF209" s="170"/>
      <c r="BG209" s="255"/>
      <c r="BH209" s="170"/>
      <c r="BI209" s="255"/>
      <c r="BJ209" s="140"/>
      <c r="BK209" s="170"/>
      <c r="BL209" s="255"/>
      <c r="BM209" s="170"/>
      <c r="BN209" s="255"/>
      <c r="BO209" s="170"/>
      <c r="BP209" s="255"/>
      <c r="BQ209" s="170"/>
      <c r="BR209" s="255"/>
      <c r="BS209" s="170"/>
      <c r="BT209" s="255"/>
      <c r="BU209" s="140"/>
      <c r="BV209" s="170"/>
      <c r="BW209" s="255"/>
      <c r="BX209" s="170"/>
      <c r="BY209" s="255"/>
      <c r="BZ209" s="170"/>
      <c r="CA209" s="255"/>
      <c r="CB209" s="170"/>
      <c r="CC209" s="255"/>
      <c r="CD209" s="170"/>
      <c r="CE209" s="255"/>
      <c r="CF209" s="140"/>
      <c r="CG209" s="170"/>
      <c r="CH209" s="255"/>
      <c r="CI209" s="170"/>
      <c r="CJ209" s="255"/>
      <c r="CK209" s="170"/>
      <c r="CL209" s="255"/>
      <c r="CM209" s="170"/>
      <c r="CN209" s="255"/>
      <c r="CO209" s="170"/>
      <c r="CP209" s="255"/>
      <c r="CQ209" s="140"/>
      <c r="CR209" s="170"/>
      <c r="CS209" s="255"/>
      <c r="CT209" s="170"/>
      <c r="CU209" s="255"/>
      <c r="CV209" s="170"/>
      <c r="CW209" s="255"/>
      <c r="CX209" s="170"/>
      <c r="CY209" s="255"/>
      <c r="CZ209" s="170"/>
      <c r="DA209" s="255"/>
      <c r="DB209" s="140"/>
      <c r="DC209" s="170"/>
      <c r="DD209" s="255"/>
      <c r="DE209" s="170"/>
      <c r="DF209" s="255"/>
      <c r="DG209" s="170"/>
      <c r="DH209" s="255"/>
      <c r="DI209" s="170"/>
      <c r="DJ209" s="255"/>
      <c r="DK209" s="170"/>
      <c r="DL209" s="255"/>
      <c r="DM209" s="140"/>
      <c r="DN209" s="170"/>
      <c r="DO209" s="255"/>
      <c r="DP209" s="170"/>
      <c r="DQ209" s="255"/>
      <c r="DR209" s="170"/>
      <c r="DS209" s="255"/>
      <c r="DT209" s="170"/>
      <c r="DU209" s="255"/>
      <c r="DV209" s="170"/>
      <c r="DW209" s="255"/>
      <c r="DX209" s="140"/>
      <c r="DY209" s="208"/>
      <c r="DZ209" s="208"/>
      <c r="EA209" s="208"/>
      <c r="EB209" s="208"/>
      <c r="EC209" s="208"/>
      <c r="ED209" s="361"/>
    </row>
    <row r="210" spans="1:134" s="51" customFormat="1" ht="34.5" customHeight="1">
      <c r="A210" s="162"/>
      <c r="B210" s="78"/>
      <c r="C210" s="131" t="s">
        <v>53</v>
      </c>
      <c r="D210" s="79" t="s">
        <v>184</v>
      </c>
      <c r="E210" s="530" t="str">
        <f>AZ9</f>
        <v>Year 1</v>
      </c>
      <c r="F210" s="525" t="str">
        <f>BB9</f>
        <v>Year 2</v>
      </c>
      <c r="G210" s="525" t="str">
        <f>BD9</f>
        <v>Year 3</v>
      </c>
      <c r="H210" s="525" t="str">
        <f>BF9</f>
        <v>Year 4</v>
      </c>
      <c r="I210" s="525" t="str">
        <f>BH9</f>
        <v>Year 5</v>
      </c>
      <c r="J210" s="83"/>
      <c r="K210" s="83"/>
      <c r="L210" s="83"/>
      <c r="M210" s="83"/>
      <c r="N210" s="83"/>
      <c r="O210" s="81" t="s">
        <v>376</v>
      </c>
      <c r="P210" s="81" t="s">
        <v>377</v>
      </c>
      <c r="Q210" s="81" t="s">
        <v>76</v>
      </c>
      <c r="R210" s="81" t="s">
        <v>355</v>
      </c>
      <c r="S210" s="170"/>
      <c r="T210" s="139"/>
      <c r="U210" s="171"/>
      <c r="V210" s="139"/>
      <c r="W210" s="171"/>
      <c r="X210" s="139"/>
      <c r="Y210" s="171"/>
      <c r="Z210" s="139"/>
      <c r="AA210" s="171"/>
      <c r="AB210" s="139"/>
      <c r="AC210" s="140"/>
      <c r="AD210" s="170"/>
      <c r="AE210" s="139"/>
      <c r="AF210" s="171"/>
      <c r="AG210" s="139"/>
      <c r="AH210" s="171"/>
      <c r="AI210" s="139"/>
      <c r="AJ210" s="171"/>
      <c r="AK210" s="139"/>
      <c r="AL210" s="171"/>
      <c r="AM210" s="139"/>
      <c r="AN210" s="140"/>
      <c r="AO210" s="170"/>
      <c r="AP210" s="139"/>
      <c r="AQ210" s="171"/>
      <c r="AR210" s="139"/>
      <c r="AS210" s="171"/>
      <c r="AT210" s="139"/>
      <c r="AU210" s="171"/>
      <c r="AV210" s="139"/>
      <c r="AW210" s="171"/>
      <c r="AX210" s="139"/>
      <c r="AY210" s="140"/>
      <c r="AZ210" s="170"/>
      <c r="BA210" s="139"/>
      <c r="BB210" s="171"/>
      <c r="BC210" s="139"/>
      <c r="BD210" s="171"/>
      <c r="BE210" s="139"/>
      <c r="BF210" s="171"/>
      <c r="BG210" s="139"/>
      <c r="BH210" s="171"/>
      <c r="BI210" s="139"/>
      <c r="BJ210" s="140"/>
      <c r="BK210" s="170"/>
      <c r="BL210" s="139"/>
      <c r="BM210" s="171"/>
      <c r="BN210" s="139"/>
      <c r="BO210" s="171"/>
      <c r="BP210" s="139"/>
      <c r="BQ210" s="171"/>
      <c r="BR210" s="139"/>
      <c r="BS210" s="171"/>
      <c r="BT210" s="139"/>
      <c r="BU210" s="140"/>
      <c r="BV210" s="170"/>
      <c r="BW210" s="139"/>
      <c r="BX210" s="171"/>
      <c r="BY210" s="139"/>
      <c r="BZ210" s="171"/>
      <c r="CA210" s="139"/>
      <c r="CB210" s="171"/>
      <c r="CC210" s="139"/>
      <c r="CD210" s="171"/>
      <c r="CE210" s="139"/>
      <c r="CF210" s="140"/>
      <c r="CG210" s="170"/>
      <c r="CH210" s="139"/>
      <c r="CI210" s="171"/>
      <c r="CJ210" s="139"/>
      <c r="CK210" s="171"/>
      <c r="CL210" s="139"/>
      <c r="CM210" s="171"/>
      <c r="CN210" s="139"/>
      <c r="CO210" s="171"/>
      <c r="CP210" s="139"/>
      <c r="CQ210" s="140"/>
      <c r="CR210" s="170"/>
      <c r="CS210" s="139"/>
      <c r="CT210" s="171"/>
      <c r="CU210" s="139"/>
      <c r="CV210" s="171"/>
      <c r="CW210" s="139"/>
      <c r="CX210" s="171"/>
      <c r="CY210" s="139"/>
      <c r="CZ210" s="171"/>
      <c r="DA210" s="139"/>
      <c r="DB210" s="140"/>
      <c r="DC210" s="170"/>
      <c r="DD210" s="139"/>
      <c r="DE210" s="171"/>
      <c r="DF210" s="139"/>
      <c r="DG210" s="171"/>
      <c r="DH210" s="139"/>
      <c r="DI210" s="171"/>
      <c r="DJ210" s="139"/>
      <c r="DK210" s="171"/>
      <c r="DL210" s="139"/>
      <c r="DM210" s="140"/>
      <c r="DN210" s="170"/>
      <c r="DO210" s="139"/>
      <c r="DP210" s="171"/>
      <c r="DQ210" s="139"/>
      <c r="DR210" s="171"/>
      <c r="DS210" s="139"/>
      <c r="DT210" s="171"/>
      <c r="DU210" s="139"/>
      <c r="DV210" s="171"/>
      <c r="DW210" s="139"/>
      <c r="DX210" s="140"/>
      <c r="DY210" s="287"/>
      <c r="DZ210" s="287"/>
      <c r="EA210" s="287"/>
      <c r="EB210" s="287"/>
      <c r="EC210" s="287"/>
      <c r="ED210" s="287"/>
    </row>
    <row r="211" spans="1:134" s="51" customFormat="1" ht="15" customHeight="1">
      <c r="A211" s="78"/>
      <c r="B211" s="78"/>
      <c r="C211" s="77" t="s">
        <v>353</v>
      </c>
      <c r="D211" s="700" t="s">
        <v>378</v>
      </c>
      <c r="E211" s="72"/>
      <c r="F211" s="72"/>
      <c r="G211" s="72"/>
      <c r="H211" s="72"/>
      <c r="I211" s="72"/>
      <c r="J211" s="72"/>
      <c r="K211" s="72"/>
      <c r="L211" s="72"/>
      <c r="M211" s="72"/>
      <c r="N211" s="72"/>
      <c r="O211" s="616"/>
      <c r="P211" s="72"/>
      <c r="Q211" s="146"/>
      <c r="R211" s="70">
        <f t="shared" ref="R211:R230" si="426">VLOOKUP(C211,TravelIncrease,2,0)</f>
        <v>1.1000000000000001</v>
      </c>
      <c r="S211" s="847"/>
      <c r="T211" s="848"/>
      <c r="U211" s="847"/>
      <c r="V211" s="848"/>
      <c r="W211" s="847"/>
      <c r="X211" s="848"/>
      <c r="Y211" s="847"/>
      <c r="Z211" s="848"/>
      <c r="AA211" s="847"/>
      <c r="AB211" s="848"/>
      <c r="AC211" s="373"/>
      <c r="AD211" s="804"/>
      <c r="AE211" s="805"/>
      <c r="AF211" s="804"/>
      <c r="AG211" s="805"/>
      <c r="AH211" s="804"/>
      <c r="AI211" s="805"/>
      <c r="AJ211" s="804"/>
      <c r="AK211" s="805"/>
      <c r="AL211" s="804"/>
      <c r="AM211" s="805"/>
      <c r="AN211" s="362"/>
      <c r="AO211" s="812"/>
      <c r="AP211" s="813"/>
      <c r="AQ211" s="812"/>
      <c r="AR211" s="813"/>
      <c r="AS211" s="812"/>
      <c r="AT211" s="813"/>
      <c r="AU211" s="812"/>
      <c r="AV211" s="813"/>
      <c r="AW211" s="812"/>
      <c r="AX211" s="813"/>
      <c r="AY211" s="363"/>
      <c r="AZ211" s="783">
        <f>$E211*$P211*$Q211</f>
        <v>0</v>
      </c>
      <c r="BA211" s="784"/>
      <c r="BB211" s="783">
        <f>$F211*$P211*$Q211*$R211</f>
        <v>0</v>
      </c>
      <c r="BC211" s="784"/>
      <c r="BD211" s="783">
        <f t="shared" ref="BD211:BD230" si="427">$G211*$P211*Q211*($R211^2)</f>
        <v>0</v>
      </c>
      <c r="BE211" s="784"/>
      <c r="BF211" s="783">
        <f>$H211*$P211*$Q211*($R211^3)</f>
        <v>0</v>
      </c>
      <c r="BG211" s="784"/>
      <c r="BH211" s="783">
        <f>$I211*$P211*$Q211*($R211^4)</f>
        <v>0</v>
      </c>
      <c r="BI211" s="784"/>
      <c r="BJ211" s="299">
        <f>SUM(AZ211+BB211+BD211+BF211+BH211)</f>
        <v>0</v>
      </c>
      <c r="BK211" s="849"/>
      <c r="BL211" s="850"/>
      <c r="BM211" s="849"/>
      <c r="BN211" s="850"/>
      <c r="BO211" s="849"/>
      <c r="BP211" s="850"/>
      <c r="BQ211" s="849"/>
      <c r="BR211" s="850"/>
      <c r="BS211" s="849"/>
      <c r="BT211" s="850"/>
      <c r="BU211" s="365"/>
      <c r="BV211" s="973"/>
      <c r="BW211" s="974"/>
      <c r="BX211" s="973"/>
      <c r="BY211" s="974"/>
      <c r="BZ211" s="973"/>
      <c r="CA211" s="974"/>
      <c r="CB211" s="973"/>
      <c r="CC211" s="974"/>
      <c r="CD211" s="973"/>
      <c r="CE211" s="974"/>
      <c r="CF211" s="366"/>
      <c r="CG211" s="969"/>
      <c r="CH211" s="970"/>
      <c r="CI211" s="969"/>
      <c r="CJ211" s="970"/>
      <c r="CK211" s="969"/>
      <c r="CL211" s="970"/>
      <c r="CM211" s="969"/>
      <c r="CN211" s="970"/>
      <c r="CO211" s="969"/>
      <c r="CP211" s="970"/>
      <c r="CQ211" s="367"/>
      <c r="CR211" s="967"/>
      <c r="CS211" s="968"/>
      <c r="CT211" s="967"/>
      <c r="CU211" s="968"/>
      <c r="CV211" s="967"/>
      <c r="CW211" s="968"/>
      <c r="CX211" s="967"/>
      <c r="CY211" s="968"/>
      <c r="CZ211" s="967"/>
      <c r="DA211" s="968"/>
      <c r="DB211" s="368"/>
      <c r="DC211" s="971"/>
      <c r="DD211" s="972"/>
      <c r="DE211" s="971"/>
      <c r="DF211" s="972"/>
      <c r="DG211" s="971"/>
      <c r="DH211" s="972"/>
      <c r="DI211" s="971"/>
      <c r="DJ211" s="972"/>
      <c r="DK211" s="971"/>
      <c r="DL211" s="972"/>
      <c r="DM211" s="369"/>
      <c r="DN211" s="977"/>
      <c r="DO211" s="978"/>
      <c r="DP211" s="977"/>
      <c r="DQ211" s="978"/>
      <c r="DR211" s="977"/>
      <c r="DS211" s="978"/>
      <c r="DT211" s="977"/>
      <c r="DU211" s="978"/>
      <c r="DV211" s="977"/>
      <c r="DW211" s="978"/>
      <c r="DX211" s="370"/>
      <c r="DY211" s="374">
        <f t="shared" ref="DY211:DY230" si="428">AZ211</f>
        <v>0</v>
      </c>
      <c r="DZ211" s="374">
        <f t="shared" ref="DZ211:DZ230" si="429">BB211</f>
        <v>0</v>
      </c>
      <c r="EA211" s="374">
        <f t="shared" ref="EA211:EA230" si="430">BD211</f>
        <v>0</v>
      </c>
      <c r="EB211" s="374">
        <f t="shared" ref="EB211:EB230" si="431">BF211</f>
        <v>0</v>
      </c>
      <c r="EC211" s="374">
        <f t="shared" ref="EC211:EC230" si="432">BH211</f>
        <v>0</v>
      </c>
      <c r="ED211" s="327">
        <f t="shared" ref="ED211:ED231" si="433">SUM(DY211:EC211)</f>
        <v>0</v>
      </c>
    </row>
    <row r="212" spans="1:134" s="51" customFormat="1" ht="15" customHeight="1">
      <c r="A212" s="78"/>
      <c r="B212" s="78"/>
      <c r="C212" s="77" t="s">
        <v>264</v>
      </c>
      <c r="D212" s="700"/>
      <c r="E212" s="72"/>
      <c r="F212" s="72"/>
      <c r="G212" s="72"/>
      <c r="H212" s="72"/>
      <c r="I212" s="72"/>
      <c r="J212" s="72"/>
      <c r="K212" s="72"/>
      <c r="L212" s="72"/>
      <c r="M212" s="72"/>
      <c r="N212" s="72"/>
      <c r="O212" s="616"/>
      <c r="P212" s="72"/>
      <c r="Q212" s="146"/>
      <c r="R212" s="70">
        <f t="shared" si="426"/>
        <v>1</v>
      </c>
      <c r="S212" s="847"/>
      <c r="T212" s="848"/>
      <c r="U212" s="847"/>
      <c r="V212" s="848"/>
      <c r="W212" s="847"/>
      <c r="X212" s="848"/>
      <c r="Y212" s="847"/>
      <c r="Z212" s="848"/>
      <c r="AA212" s="847"/>
      <c r="AB212" s="848"/>
      <c r="AC212" s="373"/>
      <c r="AD212" s="804"/>
      <c r="AE212" s="805"/>
      <c r="AF212" s="804"/>
      <c r="AG212" s="805"/>
      <c r="AH212" s="804"/>
      <c r="AI212" s="805"/>
      <c r="AJ212" s="804"/>
      <c r="AK212" s="805"/>
      <c r="AL212" s="804"/>
      <c r="AM212" s="805"/>
      <c r="AN212" s="362"/>
      <c r="AO212" s="812"/>
      <c r="AP212" s="813"/>
      <c r="AQ212" s="812"/>
      <c r="AR212" s="813"/>
      <c r="AS212" s="812"/>
      <c r="AT212" s="813"/>
      <c r="AU212" s="812"/>
      <c r="AV212" s="813"/>
      <c r="AW212" s="812"/>
      <c r="AX212" s="813"/>
      <c r="AY212" s="363"/>
      <c r="AZ212" s="783">
        <f t="shared" ref="AZ212:AZ230" si="434">$E212*$P212*$Q212</f>
        <v>0</v>
      </c>
      <c r="BA212" s="784"/>
      <c r="BB212" s="783">
        <f t="shared" ref="BB212:BB230" si="435">$F212*$P212*$Q212*$R212</f>
        <v>0</v>
      </c>
      <c r="BC212" s="784"/>
      <c r="BD212" s="783">
        <f t="shared" si="427"/>
        <v>0</v>
      </c>
      <c r="BE212" s="784"/>
      <c r="BF212" s="783">
        <f t="shared" ref="BF212:BF230" si="436">$H212*$P212*$Q212*($R212^3)</f>
        <v>0</v>
      </c>
      <c r="BG212" s="784"/>
      <c r="BH212" s="783">
        <f t="shared" ref="BH212:BH230" si="437">$I212*$P212*$Q212*($R212^4)</f>
        <v>0</v>
      </c>
      <c r="BI212" s="784"/>
      <c r="BJ212" s="299">
        <f t="shared" ref="BJ212:BJ230" si="438">SUM(AZ212+BB212+BD212+BF212+BH212)</f>
        <v>0</v>
      </c>
      <c r="BK212" s="849"/>
      <c r="BL212" s="850"/>
      <c r="BM212" s="849"/>
      <c r="BN212" s="850"/>
      <c r="BO212" s="849"/>
      <c r="BP212" s="850"/>
      <c r="BQ212" s="849"/>
      <c r="BR212" s="850"/>
      <c r="BS212" s="849"/>
      <c r="BT212" s="850"/>
      <c r="BU212" s="365"/>
      <c r="BV212" s="973"/>
      <c r="BW212" s="974"/>
      <c r="BX212" s="973"/>
      <c r="BY212" s="974"/>
      <c r="BZ212" s="973"/>
      <c r="CA212" s="974"/>
      <c r="CB212" s="973"/>
      <c r="CC212" s="974"/>
      <c r="CD212" s="973"/>
      <c r="CE212" s="974"/>
      <c r="CF212" s="366"/>
      <c r="CG212" s="969"/>
      <c r="CH212" s="970"/>
      <c r="CI212" s="969"/>
      <c r="CJ212" s="970"/>
      <c r="CK212" s="969"/>
      <c r="CL212" s="970"/>
      <c r="CM212" s="969"/>
      <c r="CN212" s="970"/>
      <c r="CO212" s="969"/>
      <c r="CP212" s="970"/>
      <c r="CQ212" s="367"/>
      <c r="CR212" s="967"/>
      <c r="CS212" s="968"/>
      <c r="CT212" s="967"/>
      <c r="CU212" s="968"/>
      <c r="CV212" s="967"/>
      <c r="CW212" s="968"/>
      <c r="CX212" s="967"/>
      <c r="CY212" s="968"/>
      <c r="CZ212" s="967"/>
      <c r="DA212" s="968"/>
      <c r="DB212" s="368"/>
      <c r="DC212" s="971"/>
      <c r="DD212" s="972"/>
      <c r="DE212" s="971"/>
      <c r="DF212" s="972"/>
      <c r="DG212" s="971"/>
      <c r="DH212" s="972"/>
      <c r="DI212" s="971"/>
      <c r="DJ212" s="972"/>
      <c r="DK212" s="971"/>
      <c r="DL212" s="972"/>
      <c r="DM212" s="369"/>
      <c r="DN212" s="977"/>
      <c r="DO212" s="978"/>
      <c r="DP212" s="977"/>
      <c r="DQ212" s="978"/>
      <c r="DR212" s="977"/>
      <c r="DS212" s="978"/>
      <c r="DT212" s="977"/>
      <c r="DU212" s="978"/>
      <c r="DV212" s="977"/>
      <c r="DW212" s="978"/>
      <c r="DX212" s="370"/>
      <c r="DY212" s="374">
        <f t="shared" si="428"/>
        <v>0</v>
      </c>
      <c r="DZ212" s="374">
        <f t="shared" si="429"/>
        <v>0</v>
      </c>
      <c r="EA212" s="374">
        <f t="shared" si="430"/>
        <v>0</v>
      </c>
      <c r="EB212" s="374">
        <f t="shared" si="431"/>
        <v>0</v>
      </c>
      <c r="EC212" s="374">
        <f t="shared" si="432"/>
        <v>0</v>
      </c>
      <c r="ED212" s="327">
        <f t="shared" si="433"/>
        <v>0</v>
      </c>
    </row>
    <row r="213" spans="1:134" s="51" customFormat="1" ht="15" customHeight="1">
      <c r="A213" s="78"/>
      <c r="B213" s="78"/>
      <c r="C213" s="77" t="s">
        <v>28</v>
      </c>
      <c r="D213" s="700"/>
      <c r="E213" s="72"/>
      <c r="F213" s="72"/>
      <c r="G213" s="72"/>
      <c r="H213" s="72"/>
      <c r="I213" s="72"/>
      <c r="J213" s="72"/>
      <c r="K213" s="72"/>
      <c r="L213" s="72"/>
      <c r="M213" s="72"/>
      <c r="N213" s="72"/>
      <c r="O213" s="616"/>
      <c r="P213" s="72"/>
      <c r="Q213" s="146"/>
      <c r="R213" s="70">
        <f t="shared" si="426"/>
        <v>1</v>
      </c>
      <c r="S213" s="847"/>
      <c r="T213" s="848"/>
      <c r="U213" s="847"/>
      <c r="V213" s="848"/>
      <c r="W213" s="847"/>
      <c r="X213" s="848"/>
      <c r="Y213" s="847"/>
      <c r="Z213" s="848"/>
      <c r="AA213" s="847"/>
      <c r="AB213" s="848"/>
      <c r="AC213" s="373"/>
      <c r="AD213" s="804"/>
      <c r="AE213" s="805"/>
      <c r="AF213" s="804"/>
      <c r="AG213" s="805"/>
      <c r="AH213" s="804"/>
      <c r="AI213" s="805"/>
      <c r="AJ213" s="804"/>
      <c r="AK213" s="805"/>
      <c r="AL213" s="804"/>
      <c r="AM213" s="805"/>
      <c r="AN213" s="362"/>
      <c r="AO213" s="812"/>
      <c r="AP213" s="813"/>
      <c r="AQ213" s="812"/>
      <c r="AR213" s="813"/>
      <c r="AS213" s="812"/>
      <c r="AT213" s="813"/>
      <c r="AU213" s="812"/>
      <c r="AV213" s="813"/>
      <c r="AW213" s="812"/>
      <c r="AX213" s="813"/>
      <c r="AY213" s="363"/>
      <c r="AZ213" s="783">
        <f t="shared" si="434"/>
        <v>0</v>
      </c>
      <c r="BA213" s="784"/>
      <c r="BB213" s="783">
        <f t="shared" si="435"/>
        <v>0</v>
      </c>
      <c r="BC213" s="784"/>
      <c r="BD213" s="783">
        <f t="shared" si="427"/>
        <v>0</v>
      </c>
      <c r="BE213" s="784"/>
      <c r="BF213" s="783">
        <f t="shared" si="436"/>
        <v>0</v>
      </c>
      <c r="BG213" s="784"/>
      <c r="BH213" s="783">
        <f t="shared" si="437"/>
        <v>0</v>
      </c>
      <c r="BI213" s="784"/>
      <c r="BJ213" s="299">
        <f t="shared" si="438"/>
        <v>0</v>
      </c>
      <c r="BK213" s="849"/>
      <c r="BL213" s="850"/>
      <c r="BM213" s="849"/>
      <c r="BN213" s="850"/>
      <c r="BO213" s="849"/>
      <c r="BP213" s="850"/>
      <c r="BQ213" s="849"/>
      <c r="BR213" s="850"/>
      <c r="BS213" s="849"/>
      <c r="BT213" s="850"/>
      <c r="BU213" s="365"/>
      <c r="BV213" s="973"/>
      <c r="BW213" s="974"/>
      <c r="BX213" s="973"/>
      <c r="BY213" s="974"/>
      <c r="BZ213" s="973"/>
      <c r="CA213" s="974"/>
      <c r="CB213" s="973"/>
      <c r="CC213" s="974"/>
      <c r="CD213" s="973"/>
      <c r="CE213" s="974"/>
      <c r="CF213" s="366"/>
      <c r="CG213" s="969"/>
      <c r="CH213" s="970"/>
      <c r="CI213" s="969"/>
      <c r="CJ213" s="970"/>
      <c r="CK213" s="969"/>
      <c r="CL213" s="970"/>
      <c r="CM213" s="969"/>
      <c r="CN213" s="970"/>
      <c r="CO213" s="969"/>
      <c r="CP213" s="970"/>
      <c r="CQ213" s="367"/>
      <c r="CR213" s="967"/>
      <c r="CS213" s="968"/>
      <c r="CT213" s="967"/>
      <c r="CU213" s="968"/>
      <c r="CV213" s="967"/>
      <c r="CW213" s="968"/>
      <c r="CX213" s="967"/>
      <c r="CY213" s="968"/>
      <c r="CZ213" s="967"/>
      <c r="DA213" s="968"/>
      <c r="DB213" s="368"/>
      <c r="DC213" s="971"/>
      <c r="DD213" s="972"/>
      <c r="DE213" s="971"/>
      <c r="DF213" s="972"/>
      <c r="DG213" s="971"/>
      <c r="DH213" s="972"/>
      <c r="DI213" s="971"/>
      <c r="DJ213" s="972"/>
      <c r="DK213" s="971"/>
      <c r="DL213" s="972"/>
      <c r="DM213" s="369"/>
      <c r="DN213" s="977"/>
      <c r="DO213" s="978"/>
      <c r="DP213" s="977"/>
      <c r="DQ213" s="978"/>
      <c r="DR213" s="977"/>
      <c r="DS213" s="978"/>
      <c r="DT213" s="977"/>
      <c r="DU213" s="978"/>
      <c r="DV213" s="977"/>
      <c r="DW213" s="978"/>
      <c r="DX213" s="370"/>
      <c r="DY213" s="374">
        <f t="shared" si="428"/>
        <v>0</v>
      </c>
      <c r="DZ213" s="374">
        <f t="shared" si="429"/>
        <v>0</v>
      </c>
      <c r="EA213" s="374">
        <f t="shared" si="430"/>
        <v>0</v>
      </c>
      <c r="EB213" s="374">
        <f t="shared" si="431"/>
        <v>0</v>
      </c>
      <c r="EC213" s="374">
        <f t="shared" si="432"/>
        <v>0</v>
      </c>
      <c r="ED213" s="327">
        <f t="shared" si="433"/>
        <v>0</v>
      </c>
    </row>
    <row r="214" spans="1:134" s="51" customFormat="1" ht="15" customHeight="1">
      <c r="A214" s="78"/>
      <c r="B214" s="78"/>
      <c r="C214" s="77" t="s">
        <v>54</v>
      </c>
      <c r="D214" s="700"/>
      <c r="E214" s="72"/>
      <c r="F214" s="72"/>
      <c r="G214" s="72"/>
      <c r="H214" s="72"/>
      <c r="I214" s="72"/>
      <c r="J214" s="72"/>
      <c r="K214" s="72"/>
      <c r="L214" s="72"/>
      <c r="M214" s="72"/>
      <c r="N214" s="72"/>
      <c r="O214" s="616"/>
      <c r="P214" s="72"/>
      <c r="Q214" s="146"/>
      <c r="R214" s="70">
        <f t="shared" si="426"/>
        <v>1.1000000000000001</v>
      </c>
      <c r="S214" s="847"/>
      <c r="T214" s="848"/>
      <c r="U214" s="847"/>
      <c r="V214" s="848"/>
      <c r="W214" s="847"/>
      <c r="X214" s="848"/>
      <c r="Y214" s="847"/>
      <c r="Z214" s="848"/>
      <c r="AA214" s="847"/>
      <c r="AB214" s="848"/>
      <c r="AC214" s="373"/>
      <c r="AD214" s="804"/>
      <c r="AE214" s="805"/>
      <c r="AF214" s="804"/>
      <c r="AG214" s="805"/>
      <c r="AH214" s="804"/>
      <c r="AI214" s="805"/>
      <c r="AJ214" s="804"/>
      <c r="AK214" s="805"/>
      <c r="AL214" s="804"/>
      <c r="AM214" s="805"/>
      <c r="AN214" s="362"/>
      <c r="AO214" s="812"/>
      <c r="AP214" s="813"/>
      <c r="AQ214" s="812"/>
      <c r="AR214" s="813"/>
      <c r="AS214" s="812"/>
      <c r="AT214" s="813"/>
      <c r="AU214" s="812"/>
      <c r="AV214" s="813"/>
      <c r="AW214" s="812"/>
      <c r="AX214" s="813"/>
      <c r="AY214" s="363"/>
      <c r="AZ214" s="783">
        <f t="shared" si="434"/>
        <v>0</v>
      </c>
      <c r="BA214" s="784"/>
      <c r="BB214" s="783">
        <f t="shared" si="435"/>
        <v>0</v>
      </c>
      <c r="BC214" s="784"/>
      <c r="BD214" s="783">
        <f t="shared" si="427"/>
        <v>0</v>
      </c>
      <c r="BE214" s="784"/>
      <c r="BF214" s="783">
        <f t="shared" si="436"/>
        <v>0</v>
      </c>
      <c r="BG214" s="784"/>
      <c r="BH214" s="783">
        <f t="shared" si="437"/>
        <v>0</v>
      </c>
      <c r="BI214" s="784"/>
      <c r="BJ214" s="299">
        <f t="shared" si="438"/>
        <v>0</v>
      </c>
      <c r="BK214" s="849"/>
      <c r="BL214" s="850"/>
      <c r="BM214" s="849"/>
      <c r="BN214" s="850"/>
      <c r="BO214" s="849"/>
      <c r="BP214" s="850"/>
      <c r="BQ214" s="849"/>
      <c r="BR214" s="850"/>
      <c r="BS214" s="849"/>
      <c r="BT214" s="850"/>
      <c r="BU214" s="365"/>
      <c r="BV214" s="973"/>
      <c r="BW214" s="974"/>
      <c r="BX214" s="973"/>
      <c r="BY214" s="974"/>
      <c r="BZ214" s="973"/>
      <c r="CA214" s="974"/>
      <c r="CB214" s="973"/>
      <c r="CC214" s="974"/>
      <c r="CD214" s="973"/>
      <c r="CE214" s="974"/>
      <c r="CF214" s="366"/>
      <c r="CG214" s="969"/>
      <c r="CH214" s="970"/>
      <c r="CI214" s="969"/>
      <c r="CJ214" s="970"/>
      <c r="CK214" s="969"/>
      <c r="CL214" s="970"/>
      <c r="CM214" s="969"/>
      <c r="CN214" s="970"/>
      <c r="CO214" s="969"/>
      <c r="CP214" s="970"/>
      <c r="CQ214" s="367"/>
      <c r="CR214" s="967"/>
      <c r="CS214" s="968"/>
      <c r="CT214" s="967"/>
      <c r="CU214" s="968"/>
      <c r="CV214" s="967"/>
      <c r="CW214" s="968"/>
      <c r="CX214" s="967"/>
      <c r="CY214" s="968"/>
      <c r="CZ214" s="967"/>
      <c r="DA214" s="968"/>
      <c r="DB214" s="368"/>
      <c r="DC214" s="971"/>
      <c r="DD214" s="972"/>
      <c r="DE214" s="971"/>
      <c r="DF214" s="972"/>
      <c r="DG214" s="971"/>
      <c r="DH214" s="972"/>
      <c r="DI214" s="971"/>
      <c r="DJ214" s="972"/>
      <c r="DK214" s="971"/>
      <c r="DL214" s="972"/>
      <c r="DM214" s="369"/>
      <c r="DN214" s="977"/>
      <c r="DO214" s="978"/>
      <c r="DP214" s="977"/>
      <c r="DQ214" s="978"/>
      <c r="DR214" s="977"/>
      <c r="DS214" s="978"/>
      <c r="DT214" s="977"/>
      <c r="DU214" s="978"/>
      <c r="DV214" s="977"/>
      <c r="DW214" s="978"/>
      <c r="DX214" s="370"/>
      <c r="DY214" s="374">
        <f t="shared" si="428"/>
        <v>0</v>
      </c>
      <c r="DZ214" s="374">
        <f t="shared" si="429"/>
        <v>0</v>
      </c>
      <c r="EA214" s="374">
        <f t="shared" si="430"/>
        <v>0</v>
      </c>
      <c r="EB214" s="374">
        <f t="shared" si="431"/>
        <v>0</v>
      </c>
      <c r="EC214" s="374">
        <f t="shared" si="432"/>
        <v>0</v>
      </c>
      <c r="ED214" s="327">
        <f t="shared" si="433"/>
        <v>0</v>
      </c>
    </row>
    <row r="215" spans="1:134" s="51" customFormat="1" ht="15" customHeight="1">
      <c r="A215" s="78"/>
      <c r="B215" s="78"/>
      <c r="C215" s="77" t="s">
        <v>353</v>
      </c>
      <c r="D215" s="700" t="s">
        <v>378</v>
      </c>
      <c r="E215" s="72"/>
      <c r="F215" s="72"/>
      <c r="G215" s="72"/>
      <c r="H215" s="72"/>
      <c r="I215" s="72"/>
      <c r="J215" s="72"/>
      <c r="K215" s="72"/>
      <c r="L215" s="72"/>
      <c r="M215" s="72"/>
      <c r="N215" s="72"/>
      <c r="O215" s="616"/>
      <c r="P215" s="72"/>
      <c r="Q215" s="146"/>
      <c r="R215" s="70">
        <f t="shared" si="426"/>
        <v>1.1000000000000001</v>
      </c>
      <c r="S215" s="847"/>
      <c r="T215" s="848"/>
      <c r="U215" s="847"/>
      <c r="V215" s="848"/>
      <c r="W215" s="847"/>
      <c r="X215" s="848"/>
      <c r="Y215" s="847"/>
      <c r="Z215" s="848"/>
      <c r="AA215" s="847"/>
      <c r="AB215" s="848"/>
      <c r="AC215" s="373"/>
      <c r="AD215" s="804"/>
      <c r="AE215" s="805"/>
      <c r="AF215" s="804"/>
      <c r="AG215" s="805"/>
      <c r="AH215" s="804"/>
      <c r="AI215" s="805"/>
      <c r="AJ215" s="804"/>
      <c r="AK215" s="805"/>
      <c r="AL215" s="804"/>
      <c r="AM215" s="805"/>
      <c r="AN215" s="362"/>
      <c r="AO215" s="812"/>
      <c r="AP215" s="813"/>
      <c r="AQ215" s="812"/>
      <c r="AR215" s="813"/>
      <c r="AS215" s="812"/>
      <c r="AT215" s="813"/>
      <c r="AU215" s="812"/>
      <c r="AV215" s="813"/>
      <c r="AW215" s="812"/>
      <c r="AX215" s="813"/>
      <c r="AY215" s="363"/>
      <c r="AZ215" s="783">
        <f t="shared" si="434"/>
        <v>0</v>
      </c>
      <c r="BA215" s="784"/>
      <c r="BB215" s="783">
        <f t="shared" si="435"/>
        <v>0</v>
      </c>
      <c r="BC215" s="784"/>
      <c r="BD215" s="783">
        <f t="shared" si="427"/>
        <v>0</v>
      </c>
      <c r="BE215" s="784"/>
      <c r="BF215" s="783">
        <f t="shared" si="436"/>
        <v>0</v>
      </c>
      <c r="BG215" s="784"/>
      <c r="BH215" s="783">
        <f t="shared" si="437"/>
        <v>0</v>
      </c>
      <c r="BI215" s="784"/>
      <c r="BJ215" s="299">
        <f t="shared" si="438"/>
        <v>0</v>
      </c>
      <c r="BK215" s="849"/>
      <c r="BL215" s="850"/>
      <c r="BM215" s="849"/>
      <c r="BN215" s="850"/>
      <c r="BO215" s="849"/>
      <c r="BP215" s="850"/>
      <c r="BQ215" s="849"/>
      <c r="BR215" s="850"/>
      <c r="BS215" s="849"/>
      <c r="BT215" s="850"/>
      <c r="BU215" s="365"/>
      <c r="BV215" s="973"/>
      <c r="BW215" s="974"/>
      <c r="BX215" s="973"/>
      <c r="BY215" s="974"/>
      <c r="BZ215" s="973"/>
      <c r="CA215" s="974"/>
      <c r="CB215" s="973"/>
      <c r="CC215" s="974"/>
      <c r="CD215" s="973"/>
      <c r="CE215" s="974"/>
      <c r="CF215" s="366"/>
      <c r="CG215" s="969"/>
      <c r="CH215" s="970"/>
      <c r="CI215" s="969"/>
      <c r="CJ215" s="970"/>
      <c r="CK215" s="969"/>
      <c r="CL215" s="970"/>
      <c r="CM215" s="969"/>
      <c r="CN215" s="970"/>
      <c r="CO215" s="969"/>
      <c r="CP215" s="970"/>
      <c r="CQ215" s="367"/>
      <c r="CR215" s="967"/>
      <c r="CS215" s="968"/>
      <c r="CT215" s="967"/>
      <c r="CU215" s="968"/>
      <c r="CV215" s="967"/>
      <c r="CW215" s="968"/>
      <c r="CX215" s="967"/>
      <c r="CY215" s="968"/>
      <c r="CZ215" s="967"/>
      <c r="DA215" s="968"/>
      <c r="DB215" s="368"/>
      <c r="DC215" s="971"/>
      <c r="DD215" s="972"/>
      <c r="DE215" s="971"/>
      <c r="DF215" s="972"/>
      <c r="DG215" s="971"/>
      <c r="DH215" s="972"/>
      <c r="DI215" s="971"/>
      <c r="DJ215" s="972"/>
      <c r="DK215" s="971"/>
      <c r="DL215" s="972"/>
      <c r="DM215" s="369"/>
      <c r="DN215" s="977"/>
      <c r="DO215" s="978"/>
      <c r="DP215" s="977"/>
      <c r="DQ215" s="978"/>
      <c r="DR215" s="977"/>
      <c r="DS215" s="978"/>
      <c r="DT215" s="977"/>
      <c r="DU215" s="978"/>
      <c r="DV215" s="977"/>
      <c r="DW215" s="978"/>
      <c r="DX215" s="370"/>
      <c r="DY215" s="374">
        <f t="shared" si="428"/>
        <v>0</v>
      </c>
      <c r="DZ215" s="374">
        <f t="shared" si="429"/>
        <v>0</v>
      </c>
      <c r="EA215" s="374">
        <f t="shared" si="430"/>
        <v>0</v>
      </c>
      <c r="EB215" s="374">
        <f t="shared" si="431"/>
        <v>0</v>
      </c>
      <c r="EC215" s="374">
        <f t="shared" si="432"/>
        <v>0</v>
      </c>
      <c r="ED215" s="327">
        <f t="shared" si="433"/>
        <v>0</v>
      </c>
    </row>
    <row r="216" spans="1:134" s="51" customFormat="1" ht="15" customHeight="1">
      <c r="A216" s="78"/>
      <c r="B216" s="78"/>
      <c r="C216" s="77" t="s">
        <v>264</v>
      </c>
      <c r="D216" s="700"/>
      <c r="E216" s="72"/>
      <c r="F216" s="72"/>
      <c r="G216" s="72"/>
      <c r="H216" s="72"/>
      <c r="I216" s="72"/>
      <c r="J216" s="72"/>
      <c r="K216" s="72"/>
      <c r="L216" s="72"/>
      <c r="M216" s="72"/>
      <c r="N216" s="72"/>
      <c r="O216" s="616"/>
      <c r="P216" s="72"/>
      <c r="Q216" s="146"/>
      <c r="R216" s="70">
        <f t="shared" si="426"/>
        <v>1</v>
      </c>
      <c r="S216" s="847"/>
      <c r="T216" s="848"/>
      <c r="U216" s="847"/>
      <c r="V216" s="848"/>
      <c r="W216" s="847"/>
      <c r="X216" s="848"/>
      <c r="Y216" s="847"/>
      <c r="Z216" s="848"/>
      <c r="AA216" s="847"/>
      <c r="AB216" s="848"/>
      <c r="AC216" s="373"/>
      <c r="AD216" s="804"/>
      <c r="AE216" s="805"/>
      <c r="AF216" s="804"/>
      <c r="AG216" s="805"/>
      <c r="AH216" s="804"/>
      <c r="AI216" s="805"/>
      <c r="AJ216" s="804"/>
      <c r="AK216" s="805"/>
      <c r="AL216" s="804"/>
      <c r="AM216" s="805"/>
      <c r="AN216" s="362"/>
      <c r="AO216" s="812"/>
      <c r="AP216" s="813"/>
      <c r="AQ216" s="812"/>
      <c r="AR216" s="813"/>
      <c r="AS216" s="812"/>
      <c r="AT216" s="813"/>
      <c r="AU216" s="812"/>
      <c r="AV216" s="813"/>
      <c r="AW216" s="812"/>
      <c r="AX216" s="813"/>
      <c r="AY216" s="363"/>
      <c r="AZ216" s="783">
        <f t="shared" si="434"/>
        <v>0</v>
      </c>
      <c r="BA216" s="784"/>
      <c r="BB216" s="783">
        <f t="shared" si="435"/>
        <v>0</v>
      </c>
      <c r="BC216" s="784"/>
      <c r="BD216" s="783">
        <f t="shared" si="427"/>
        <v>0</v>
      </c>
      <c r="BE216" s="784"/>
      <c r="BF216" s="783">
        <f t="shared" si="436"/>
        <v>0</v>
      </c>
      <c r="BG216" s="784"/>
      <c r="BH216" s="783">
        <f t="shared" si="437"/>
        <v>0</v>
      </c>
      <c r="BI216" s="784"/>
      <c r="BJ216" s="299">
        <f t="shared" si="438"/>
        <v>0</v>
      </c>
      <c r="BK216" s="849"/>
      <c r="BL216" s="850"/>
      <c r="BM216" s="849"/>
      <c r="BN216" s="850"/>
      <c r="BO216" s="849"/>
      <c r="BP216" s="850"/>
      <c r="BQ216" s="849"/>
      <c r="BR216" s="850"/>
      <c r="BS216" s="849"/>
      <c r="BT216" s="850"/>
      <c r="BU216" s="365"/>
      <c r="BV216" s="973"/>
      <c r="BW216" s="974"/>
      <c r="BX216" s="973"/>
      <c r="BY216" s="974"/>
      <c r="BZ216" s="973"/>
      <c r="CA216" s="974"/>
      <c r="CB216" s="973"/>
      <c r="CC216" s="974"/>
      <c r="CD216" s="973"/>
      <c r="CE216" s="974"/>
      <c r="CF216" s="366"/>
      <c r="CG216" s="969"/>
      <c r="CH216" s="970"/>
      <c r="CI216" s="969"/>
      <c r="CJ216" s="970"/>
      <c r="CK216" s="969"/>
      <c r="CL216" s="970"/>
      <c r="CM216" s="969"/>
      <c r="CN216" s="970"/>
      <c r="CO216" s="969"/>
      <c r="CP216" s="970"/>
      <c r="CQ216" s="367"/>
      <c r="CR216" s="967"/>
      <c r="CS216" s="968"/>
      <c r="CT216" s="967"/>
      <c r="CU216" s="968"/>
      <c r="CV216" s="967"/>
      <c r="CW216" s="968"/>
      <c r="CX216" s="967"/>
      <c r="CY216" s="968"/>
      <c r="CZ216" s="967"/>
      <c r="DA216" s="968"/>
      <c r="DB216" s="368"/>
      <c r="DC216" s="971"/>
      <c r="DD216" s="972"/>
      <c r="DE216" s="971"/>
      <c r="DF216" s="972"/>
      <c r="DG216" s="971"/>
      <c r="DH216" s="972"/>
      <c r="DI216" s="971"/>
      <c r="DJ216" s="972"/>
      <c r="DK216" s="971"/>
      <c r="DL216" s="972"/>
      <c r="DM216" s="369"/>
      <c r="DN216" s="977"/>
      <c r="DO216" s="978"/>
      <c r="DP216" s="977"/>
      <c r="DQ216" s="978"/>
      <c r="DR216" s="977"/>
      <c r="DS216" s="978"/>
      <c r="DT216" s="977"/>
      <c r="DU216" s="978"/>
      <c r="DV216" s="977"/>
      <c r="DW216" s="978"/>
      <c r="DX216" s="370"/>
      <c r="DY216" s="374">
        <f t="shared" si="428"/>
        <v>0</v>
      </c>
      <c r="DZ216" s="374">
        <f t="shared" si="429"/>
        <v>0</v>
      </c>
      <c r="EA216" s="374">
        <f t="shared" si="430"/>
        <v>0</v>
      </c>
      <c r="EB216" s="374">
        <f t="shared" si="431"/>
        <v>0</v>
      </c>
      <c r="EC216" s="374">
        <f t="shared" si="432"/>
        <v>0</v>
      </c>
      <c r="ED216" s="327">
        <f t="shared" si="433"/>
        <v>0</v>
      </c>
    </row>
    <row r="217" spans="1:134" s="51" customFormat="1" ht="15" customHeight="1">
      <c r="A217" s="78"/>
      <c r="B217" s="78"/>
      <c r="C217" s="77" t="s">
        <v>28</v>
      </c>
      <c r="D217" s="700"/>
      <c r="E217" s="72"/>
      <c r="F217" s="72"/>
      <c r="G217" s="72"/>
      <c r="H217" s="72"/>
      <c r="I217" s="72"/>
      <c r="J217" s="72"/>
      <c r="K217" s="72"/>
      <c r="L217" s="72"/>
      <c r="M217" s="72"/>
      <c r="N217" s="72"/>
      <c r="O217" s="616"/>
      <c r="P217" s="72"/>
      <c r="Q217" s="146"/>
      <c r="R217" s="70">
        <f t="shared" si="426"/>
        <v>1</v>
      </c>
      <c r="S217" s="847"/>
      <c r="T217" s="848"/>
      <c r="U217" s="847"/>
      <c r="V217" s="848"/>
      <c r="W217" s="847"/>
      <c r="X217" s="848"/>
      <c r="Y217" s="847"/>
      <c r="Z217" s="848"/>
      <c r="AA217" s="847"/>
      <c r="AB217" s="848"/>
      <c r="AC217" s="373"/>
      <c r="AD217" s="804"/>
      <c r="AE217" s="805"/>
      <c r="AF217" s="804"/>
      <c r="AG217" s="805"/>
      <c r="AH217" s="804"/>
      <c r="AI217" s="805"/>
      <c r="AJ217" s="804"/>
      <c r="AK217" s="805"/>
      <c r="AL217" s="804"/>
      <c r="AM217" s="805"/>
      <c r="AN217" s="362"/>
      <c r="AO217" s="812"/>
      <c r="AP217" s="813"/>
      <c r="AQ217" s="812"/>
      <c r="AR217" s="813"/>
      <c r="AS217" s="812"/>
      <c r="AT217" s="813"/>
      <c r="AU217" s="812"/>
      <c r="AV217" s="813"/>
      <c r="AW217" s="812"/>
      <c r="AX217" s="813"/>
      <c r="AY217" s="363"/>
      <c r="AZ217" s="783">
        <f t="shared" si="434"/>
        <v>0</v>
      </c>
      <c r="BA217" s="784"/>
      <c r="BB217" s="783">
        <f t="shared" si="435"/>
        <v>0</v>
      </c>
      <c r="BC217" s="784"/>
      <c r="BD217" s="783">
        <f t="shared" si="427"/>
        <v>0</v>
      </c>
      <c r="BE217" s="784"/>
      <c r="BF217" s="783">
        <f t="shared" si="436"/>
        <v>0</v>
      </c>
      <c r="BG217" s="784"/>
      <c r="BH217" s="783">
        <f t="shared" si="437"/>
        <v>0</v>
      </c>
      <c r="BI217" s="784"/>
      <c r="BJ217" s="299">
        <f t="shared" si="438"/>
        <v>0</v>
      </c>
      <c r="BK217" s="849"/>
      <c r="BL217" s="850"/>
      <c r="BM217" s="849"/>
      <c r="BN217" s="850"/>
      <c r="BO217" s="849"/>
      <c r="BP217" s="850"/>
      <c r="BQ217" s="849"/>
      <c r="BR217" s="850"/>
      <c r="BS217" s="849"/>
      <c r="BT217" s="850"/>
      <c r="BU217" s="365"/>
      <c r="BV217" s="973"/>
      <c r="BW217" s="974"/>
      <c r="BX217" s="973"/>
      <c r="BY217" s="974"/>
      <c r="BZ217" s="973"/>
      <c r="CA217" s="974"/>
      <c r="CB217" s="973"/>
      <c r="CC217" s="974"/>
      <c r="CD217" s="973"/>
      <c r="CE217" s="974"/>
      <c r="CF217" s="366"/>
      <c r="CG217" s="969"/>
      <c r="CH217" s="970"/>
      <c r="CI217" s="969"/>
      <c r="CJ217" s="970"/>
      <c r="CK217" s="969"/>
      <c r="CL217" s="970"/>
      <c r="CM217" s="969"/>
      <c r="CN217" s="970"/>
      <c r="CO217" s="969"/>
      <c r="CP217" s="970"/>
      <c r="CQ217" s="367"/>
      <c r="CR217" s="967"/>
      <c r="CS217" s="968"/>
      <c r="CT217" s="967"/>
      <c r="CU217" s="968"/>
      <c r="CV217" s="967"/>
      <c r="CW217" s="968"/>
      <c r="CX217" s="967"/>
      <c r="CY217" s="968"/>
      <c r="CZ217" s="967"/>
      <c r="DA217" s="968"/>
      <c r="DB217" s="368"/>
      <c r="DC217" s="971"/>
      <c r="DD217" s="972"/>
      <c r="DE217" s="971"/>
      <c r="DF217" s="972"/>
      <c r="DG217" s="971"/>
      <c r="DH217" s="972"/>
      <c r="DI217" s="971"/>
      <c r="DJ217" s="972"/>
      <c r="DK217" s="971"/>
      <c r="DL217" s="972"/>
      <c r="DM217" s="369"/>
      <c r="DN217" s="977"/>
      <c r="DO217" s="978"/>
      <c r="DP217" s="977"/>
      <c r="DQ217" s="978"/>
      <c r="DR217" s="977"/>
      <c r="DS217" s="978"/>
      <c r="DT217" s="977"/>
      <c r="DU217" s="978"/>
      <c r="DV217" s="977"/>
      <c r="DW217" s="978"/>
      <c r="DX217" s="370"/>
      <c r="DY217" s="374">
        <f t="shared" si="428"/>
        <v>0</v>
      </c>
      <c r="DZ217" s="374">
        <f t="shared" si="429"/>
        <v>0</v>
      </c>
      <c r="EA217" s="374">
        <f t="shared" si="430"/>
        <v>0</v>
      </c>
      <c r="EB217" s="374">
        <f t="shared" si="431"/>
        <v>0</v>
      </c>
      <c r="EC217" s="374">
        <f t="shared" si="432"/>
        <v>0</v>
      </c>
      <c r="ED217" s="327">
        <f t="shared" si="433"/>
        <v>0</v>
      </c>
    </row>
    <row r="218" spans="1:134" s="51" customFormat="1" ht="15" customHeight="1">
      <c r="A218" s="78"/>
      <c r="B218" s="78"/>
      <c r="C218" s="77" t="s">
        <v>54</v>
      </c>
      <c r="D218" s="700"/>
      <c r="E218" s="72"/>
      <c r="F218" s="72"/>
      <c r="G218" s="72"/>
      <c r="H218" s="72"/>
      <c r="I218" s="72"/>
      <c r="J218" s="72"/>
      <c r="K218" s="72"/>
      <c r="L218" s="72"/>
      <c r="M218" s="72"/>
      <c r="N218" s="72"/>
      <c r="O218" s="616"/>
      <c r="P218" s="72"/>
      <c r="Q218" s="146"/>
      <c r="R218" s="70">
        <f t="shared" si="426"/>
        <v>1.1000000000000001</v>
      </c>
      <c r="S218" s="847"/>
      <c r="T218" s="848"/>
      <c r="U218" s="847"/>
      <c r="V218" s="848"/>
      <c r="W218" s="847"/>
      <c r="X218" s="848"/>
      <c r="Y218" s="847"/>
      <c r="Z218" s="848"/>
      <c r="AA218" s="847"/>
      <c r="AB218" s="848"/>
      <c r="AC218" s="373"/>
      <c r="AD218" s="804"/>
      <c r="AE218" s="805"/>
      <c r="AF218" s="804"/>
      <c r="AG218" s="805"/>
      <c r="AH218" s="804"/>
      <c r="AI218" s="805"/>
      <c r="AJ218" s="804"/>
      <c r="AK218" s="805"/>
      <c r="AL218" s="804"/>
      <c r="AM218" s="805"/>
      <c r="AN218" s="362"/>
      <c r="AO218" s="812"/>
      <c r="AP218" s="813"/>
      <c r="AQ218" s="812"/>
      <c r="AR218" s="813"/>
      <c r="AS218" s="812"/>
      <c r="AT218" s="813"/>
      <c r="AU218" s="812"/>
      <c r="AV218" s="813"/>
      <c r="AW218" s="812"/>
      <c r="AX218" s="813"/>
      <c r="AY218" s="363"/>
      <c r="AZ218" s="783">
        <f t="shared" si="434"/>
        <v>0</v>
      </c>
      <c r="BA218" s="784"/>
      <c r="BB218" s="783">
        <f t="shared" si="435"/>
        <v>0</v>
      </c>
      <c r="BC218" s="784"/>
      <c r="BD218" s="783">
        <f t="shared" si="427"/>
        <v>0</v>
      </c>
      <c r="BE218" s="784"/>
      <c r="BF218" s="783">
        <f t="shared" si="436"/>
        <v>0</v>
      </c>
      <c r="BG218" s="784"/>
      <c r="BH218" s="783">
        <f t="shared" si="437"/>
        <v>0</v>
      </c>
      <c r="BI218" s="784"/>
      <c r="BJ218" s="299">
        <f t="shared" si="438"/>
        <v>0</v>
      </c>
      <c r="BK218" s="849"/>
      <c r="BL218" s="850"/>
      <c r="BM218" s="849"/>
      <c r="BN218" s="850"/>
      <c r="BO218" s="849"/>
      <c r="BP218" s="850"/>
      <c r="BQ218" s="849"/>
      <c r="BR218" s="850"/>
      <c r="BS218" s="849"/>
      <c r="BT218" s="850"/>
      <c r="BU218" s="365"/>
      <c r="BV218" s="973"/>
      <c r="BW218" s="974"/>
      <c r="BX218" s="973"/>
      <c r="BY218" s="974"/>
      <c r="BZ218" s="973"/>
      <c r="CA218" s="974"/>
      <c r="CB218" s="973"/>
      <c r="CC218" s="974"/>
      <c r="CD218" s="973"/>
      <c r="CE218" s="974"/>
      <c r="CF218" s="366"/>
      <c r="CG218" s="969"/>
      <c r="CH218" s="970"/>
      <c r="CI218" s="969"/>
      <c r="CJ218" s="970"/>
      <c r="CK218" s="969"/>
      <c r="CL218" s="970"/>
      <c r="CM218" s="969"/>
      <c r="CN218" s="970"/>
      <c r="CO218" s="969"/>
      <c r="CP218" s="970"/>
      <c r="CQ218" s="367"/>
      <c r="CR218" s="967"/>
      <c r="CS218" s="968"/>
      <c r="CT218" s="967"/>
      <c r="CU218" s="968"/>
      <c r="CV218" s="967"/>
      <c r="CW218" s="968"/>
      <c r="CX218" s="967"/>
      <c r="CY218" s="968"/>
      <c r="CZ218" s="967"/>
      <c r="DA218" s="968"/>
      <c r="DB218" s="368"/>
      <c r="DC218" s="971"/>
      <c r="DD218" s="972"/>
      <c r="DE218" s="971"/>
      <c r="DF218" s="972"/>
      <c r="DG218" s="971"/>
      <c r="DH218" s="972"/>
      <c r="DI218" s="971"/>
      <c r="DJ218" s="972"/>
      <c r="DK218" s="971"/>
      <c r="DL218" s="972"/>
      <c r="DM218" s="369"/>
      <c r="DN218" s="977"/>
      <c r="DO218" s="978"/>
      <c r="DP218" s="977"/>
      <c r="DQ218" s="978"/>
      <c r="DR218" s="977"/>
      <c r="DS218" s="978"/>
      <c r="DT218" s="977"/>
      <c r="DU218" s="978"/>
      <c r="DV218" s="977"/>
      <c r="DW218" s="978"/>
      <c r="DX218" s="370"/>
      <c r="DY218" s="374">
        <f t="shared" si="428"/>
        <v>0</v>
      </c>
      <c r="DZ218" s="374">
        <f t="shared" si="429"/>
        <v>0</v>
      </c>
      <c r="EA218" s="374">
        <f t="shared" si="430"/>
        <v>0</v>
      </c>
      <c r="EB218" s="374">
        <f t="shared" si="431"/>
        <v>0</v>
      </c>
      <c r="EC218" s="374">
        <f t="shared" si="432"/>
        <v>0</v>
      </c>
      <c r="ED218" s="327">
        <f t="shared" si="433"/>
        <v>0</v>
      </c>
    </row>
    <row r="219" spans="1:134" s="51" customFormat="1" ht="15" customHeight="1">
      <c r="A219" s="78"/>
      <c r="B219" s="78"/>
      <c r="C219" s="77" t="s">
        <v>353</v>
      </c>
      <c r="D219" s="700" t="s">
        <v>378</v>
      </c>
      <c r="E219" s="72"/>
      <c r="F219" s="72"/>
      <c r="G219" s="72"/>
      <c r="H219" s="72"/>
      <c r="I219" s="72"/>
      <c r="J219" s="72"/>
      <c r="K219" s="72"/>
      <c r="L219" s="72"/>
      <c r="M219" s="72"/>
      <c r="N219" s="72"/>
      <c r="O219" s="616"/>
      <c r="P219" s="72"/>
      <c r="Q219" s="146"/>
      <c r="R219" s="70">
        <f t="shared" si="426"/>
        <v>1.1000000000000001</v>
      </c>
      <c r="S219" s="847"/>
      <c r="T219" s="848"/>
      <c r="U219" s="847"/>
      <c r="V219" s="848"/>
      <c r="W219" s="847"/>
      <c r="X219" s="848"/>
      <c r="Y219" s="847"/>
      <c r="Z219" s="848"/>
      <c r="AA219" s="847"/>
      <c r="AB219" s="848"/>
      <c r="AC219" s="373"/>
      <c r="AD219" s="804"/>
      <c r="AE219" s="805"/>
      <c r="AF219" s="804"/>
      <c r="AG219" s="805"/>
      <c r="AH219" s="804"/>
      <c r="AI219" s="805"/>
      <c r="AJ219" s="804"/>
      <c r="AK219" s="805"/>
      <c r="AL219" s="804"/>
      <c r="AM219" s="805"/>
      <c r="AN219" s="362"/>
      <c r="AO219" s="812"/>
      <c r="AP219" s="813"/>
      <c r="AQ219" s="812"/>
      <c r="AR219" s="813"/>
      <c r="AS219" s="812"/>
      <c r="AT219" s="813"/>
      <c r="AU219" s="812"/>
      <c r="AV219" s="813"/>
      <c r="AW219" s="812"/>
      <c r="AX219" s="813"/>
      <c r="AY219" s="363"/>
      <c r="AZ219" s="783">
        <f t="shared" si="434"/>
        <v>0</v>
      </c>
      <c r="BA219" s="784"/>
      <c r="BB219" s="783">
        <f t="shared" si="435"/>
        <v>0</v>
      </c>
      <c r="BC219" s="784"/>
      <c r="BD219" s="783">
        <f t="shared" si="427"/>
        <v>0</v>
      </c>
      <c r="BE219" s="784"/>
      <c r="BF219" s="783">
        <f t="shared" si="436"/>
        <v>0</v>
      </c>
      <c r="BG219" s="784"/>
      <c r="BH219" s="783">
        <f t="shared" si="437"/>
        <v>0</v>
      </c>
      <c r="BI219" s="784"/>
      <c r="BJ219" s="299">
        <f t="shared" si="438"/>
        <v>0</v>
      </c>
      <c r="BK219" s="849"/>
      <c r="BL219" s="850"/>
      <c r="BM219" s="849"/>
      <c r="BN219" s="850"/>
      <c r="BO219" s="849"/>
      <c r="BP219" s="850"/>
      <c r="BQ219" s="849"/>
      <c r="BR219" s="850"/>
      <c r="BS219" s="849"/>
      <c r="BT219" s="850"/>
      <c r="BU219" s="365"/>
      <c r="BV219" s="973"/>
      <c r="BW219" s="974"/>
      <c r="BX219" s="973"/>
      <c r="BY219" s="974"/>
      <c r="BZ219" s="973"/>
      <c r="CA219" s="974"/>
      <c r="CB219" s="973"/>
      <c r="CC219" s="974"/>
      <c r="CD219" s="973"/>
      <c r="CE219" s="974"/>
      <c r="CF219" s="366"/>
      <c r="CG219" s="969"/>
      <c r="CH219" s="970"/>
      <c r="CI219" s="969"/>
      <c r="CJ219" s="970"/>
      <c r="CK219" s="969"/>
      <c r="CL219" s="970"/>
      <c r="CM219" s="969"/>
      <c r="CN219" s="970"/>
      <c r="CO219" s="969"/>
      <c r="CP219" s="970"/>
      <c r="CQ219" s="367"/>
      <c r="CR219" s="967"/>
      <c r="CS219" s="968"/>
      <c r="CT219" s="967"/>
      <c r="CU219" s="968"/>
      <c r="CV219" s="967"/>
      <c r="CW219" s="968"/>
      <c r="CX219" s="967"/>
      <c r="CY219" s="968"/>
      <c r="CZ219" s="967"/>
      <c r="DA219" s="968"/>
      <c r="DB219" s="368"/>
      <c r="DC219" s="971"/>
      <c r="DD219" s="972"/>
      <c r="DE219" s="971"/>
      <c r="DF219" s="972"/>
      <c r="DG219" s="971"/>
      <c r="DH219" s="972"/>
      <c r="DI219" s="971"/>
      <c r="DJ219" s="972"/>
      <c r="DK219" s="971"/>
      <c r="DL219" s="972"/>
      <c r="DM219" s="369"/>
      <c r="DN219" s="977"/>
      <c r="DO219" s="978"/>
      <c r="DP219" s="977"/>
      <c r="DQ219" s="978"/>
      <c r="DR219" s="977"/>
      <c r="DS219" s="978"/>
      <c r="DT219" s="977"/>
      <c r="DU219" s="978"/>
      <c r="DV219" s="977"/>
      <c r="DW219" s="978"/>
      <c r="DX219" s="370"/>
      <c r="DY219" s="374">
        <f t="shared" si="428"/>
        <v>0</v>
      </c>
      <c r="DZ219" s="374">
        <f t="shared" si="429"/>
        <v>0</v>
      </c>
      <c r="EA219" s="374">
        <f t="shared" si="430"/>
        <v>0</v>
      </c>
      <c r="EB219" s="374">
        <f t="shared" si="431"/>
        <v>0</v>
      </c>
      <c r="EC219" s="374">
        <f t="shared" si="432"/>
        <v>0</v>
      </c>
      <c r="ED219" s="327">
        <f t="shared" si="433"/>
        <v>0</v>
      </c>
    </row>
    <row r="220" spans="1:134" s="51" customFormat="1" ht="15" customHeight="1">
      <c r="A220" s="78"/>
      <c r="B220" s="78"/>
      <c r="C220" s="77" t="s">
        <v>264</v>
      </c>
      <c r="D220" s="700"/>
      <c r="E220" s="72"/>
      <c r="F220" s="72"/>
      <c r="G220" s="72"/>
      <c r="H220" s="72"/>
      <c r="I220" s="72"/>
      <c r="J220" s="72"/>
      <c r="K220" s="72"/>
      <c r="L220" s="72"/>
      <c r="M220" s="72"/>
      <c r="N220" s="72"/>
      <c r="O220" s="616"/>
      <c r="P220" s="72"/>
      <c r="Q220" s="146"/>
      <c r="R220" s="70">
        <f t="shared" si="426"/>
        <v>1</v>
      </c>
      <c r="S220" s="847"/>
      <c r="T220" s="848"/>
      <c r="U220" s="847"/>
      <c r="V220" s="848"/>
      <c r="W220" s="847"/>
      <c r="X220" s="848"/>
      <c r="Y220" s="847"/>
      <c r="Z220" s="848"/>
      <c r="AA220" s="847"/>
      <c r="AB220" s="848"/>
      <c r="AC220" s="373"/>
      <c r="AD220" s="804"/>
      <c r="AE220" s="805"/>
      <c r="AF220" s="804"/>
      <c r="AG220" s="805"/>
      <c r="AH220" s="804"/>
      <c r="AI220" s="805"/>
      <c r="AJ220" s="804"/>
      <c r="AK220" s="805"/>
      <c r="AL220" s="804"/>
      <c r="AM220" s="805"/>
      <c r="AN220" s="362"/>
      <c r="AO220" s="812"/>
      <c r="AP220" s="813"/>
      <c r="AQ220" s="812"/>
      <c r="AR220" s="813"/>
      <c r="AS220" s="812"/>
      <c r="AT220" s="813"/>
      <c r="AU220" s="812"/>
      <c r="AV220" s="813"/>
      <c r="AW220" s="812"/>
      <c r="AX220" s="813"/>
      <c r="AY220" s="363"/>
      <c r="AZ220" s="783">
        <f t="shared" si="434"/>
        <v>0</v>
      </c>
      <c r="BA220" s="784"/>
      <c r="BB220" s="783">
        <f t="shared" si="435"/>
        <v>0</v>
      </c>
      <c r="BC220" s="784"/>
      <c r="BD220" s="783">
        <f t="shared" si="427"/>
        <v>0</v>
      </c>
      <c r="BE220" s="784"/>
      <c r="BF220" s="783">
        <f t="shared" si="436"/>
        <v>0</v>
      </c>
      <c r="BG220" s="784"/>
      <c r="BH220" s="783">
        <f t="shared" si="437"/>
        <v>0</v>
      </c>
      <c r="BI220" s="784"/>
      <c r="BJ220" s="299">
        <f t="shared" si="438"/>
        <v>0</v>
      </c>
      <c r="BK220" s="849"/>
      <c r="BL220" s="850"/>
      <c r="BM220" s="849"/>
      <c r="BN220" s="850"/>
      <c r="BO220" s="849"/>
      <c r="BP220" s="850"/>
      <c r="BQ220" s="849"/>
      <c r="BR220" s="850"/>
      <c r="BS220" s="849"/>
      <c r="BT220" s="850"/>
      <c r="BU220" s="365"/>
      <c r="BV220" s="973"/>
      <c r="BW220" s="974"/>
      <c r="BX220" s="973"/>
      <c r="BY220" s="974"/>
      <c r="BZ220" s="973"/>
      <c r="CA220" s="974"/>
      <c r="CB220" s="973"/>
      <c r="CC220" s="974"/>
      <c r="CD220" s="973"/>
      <c r="CE220" s="974"/>
      <c r="CF220" s="366"/>
      <c r="CG220" s="969"/>
      <c r="CH220" s="970"/>
      <c r="CI220" s="969"/>
      <c r="CJ220" s="970"/>
      <c r="CK220" s="969"/>
      <c r="CL220" s="970"/>
      <c r="CM220" s="969"/>
      <c r="CN220" s="970"/>
      <c r="CO220" s="969"/>
      <c r="CP220" s="970"/>
      <c r="CQ220" s="367"/>
      <c r="CR220" s="967"/>
      <c r="CS220" s="968"/>
      <c r="CT220" s="967"/>
      <c r="CU220" s="968"/>
      <c r="CV220" s="967"/>
      <c r="CW220" s="968"/>
      <c r="CX220" s="967"/>
      <c r="CY220" s="968"/>
      <c r="CZ220" s="967"/>
      <c r="DA220" s="968"/>
      <c r="DB220" s="368"/>
      <c r="DC220" s="971"/>
      <c r="DD220" s="972"/>
      <c r="DE220" s="971"/>
      <c r="DF220" s="972"/>
      <c r="DG220" s="971"/>
      <c r="DH220" s="972"/>
      <c r="DI220" s="971"/>
      <c r="DJ220" s="972"/>
      <c r="DK220" s="971"/>
      <c r="DL220" s="972"/>
      <c r="DM220" s="369"/>
      <c r="DN220" s="977"/>
      <c r="DO220" s="978"/>
      <c r="DP220" s="977"/>
      <c r="DQ220" s="978"/>
      <c r="DR220" s="977"/>
      <c r="DS220" s="978"/>
      <c r="DT220" s="977"/>
      <c r="DU220" s="978"/>
      <c r="DV220" s="977"/>
      <c r="DW220" s="978"/>
      <c r="DX220" s="370"/>
      <c r="DY220" s="374">
        <f t="shared" si="428"/>
        <v>0</v>
      </c>
      <c r="DZ220" s="374">
        <f t="shared" si="429"/>
        <v>0</v>
      </c>
      <c r="EA220" s="374">
        <f t="shared" si="430"/>
        <v>0</v>
      </c>
      <c r="EB220" s="374">
        <f t="shared" si="431"/>
        <v>0</v>
      </c>
      <c r="EC220" s="374">
        <f t="shared" si="432"/>
        <v>0</v>
      </c>
      <c r="ED220" s="327">
        <f t="shared" si="433"/>
        <v>0</v>
      </c>
    </row>
    <row r="221" spans="1:134" s="51" customFormat="1" ht="15" customHeight="1">
      <c r="A221" s="78"/>
      <c r="B221" s="78"/>
      <c r="C221" s="77" t="s">
        <v>28</v>
      </c>
      <c r="D221" s="700"/>
      <c r="E221" s="72"/>
      <c r="F221" s="72"/>
      <c r="G221" s="72"/>
      <c r="H221" s="72"/>
      <c r="I221" s="72"/>
      <c r="J221" s="72"/>
      <c r="K221" s="72"/>
      <c r="L221" s="72"/>
      <c r="M221" s="72"/>
      <c r="N221" s="72"/>
      <c r="O221" s="616"/>
      <c r="P221" s="72"/>
      <c r="Q221" s="146"/>
      <c r="R221" s="70">
        <f t="shared" si="426"/>
        <v>1</v>
      </c>
      <c r="S221" s="847"/>
      <c r="T221" s="848"/>
      <c r="U221" s="847"/>
      <c r="V221" s="848"/>
      <c r="W221" s="847"/>
      <c r="X221" s="848"/>
      <c r="Y221" s="847"/>
      <c r="Z221" s="848"/>
      <c r="AA221" s="847"/>
      <c r="AB221" s="848"/>
      <c r="AC221" s="373"/>
      <c r="AD221" s="804"/>
      <c r="AE221" s="805"/>
      <c r="AF221" s="804"/>
      <c r="AG221" s="805"/>
      <c r="AH221" s="804"/>
      <c r="AI221" s="805"/>
      <c r="AJ221" s="804"/>
      <c r="AK221" s="805"/>
      <c r="AL221" s="804"/>
      <c r="AM221" s="805"/>
      <c r="AN221" s="362"/>
      <c r="AO221" s="812"/>
      <c r="AP221" s="813"/>
      <c r="AQ221" s="812"/>
      <c r="AR221" s="813"/>
      <c r="AS221" s="812"/>
      <c r="AT221" s="813"/>
      <c r="AU221" s="812"/>
      <c r="AV221" s="813"/>
      <c r="AW221" s="812"/>
      <c r="AX221" s="813"/>
      <c r="AY221" s="363"/>
      <c r="AZ221" s="783">
        <f t="shared" si="434"/>
        <v>0</v>
      </c>
      <c r="BA221" s="784"/>
      <c r="BB221" s="783">
        <f t="shared" si="435"/>
        <v>0</v>
      </c>
      <c r="BC221" s="784"/>
      <c r="BD221" s="783">
        <f t="shared" si="427"/>
        <v>0</v>
      </c>
      <c r="BE221" s="784"/>
      <c r="BF221" s="783">
        <f t="shared" si="436"/>
        <v>0</v>
      </c>
      <c r="BG221" s="784"/>
      <c r="BH221" s="783">
        <f t="shared" si="437"/>
        <v>0</v>
      </c>
      <c r="BI221" s="784"/>
      <c r="BJ221" s="299">
        <f t="shared" si="438"/>
        <v>0</v>
      </c>
      <c r="BK221" s="849"/>
      <c r="BL221" s="850"/>
      <c r="BM221" s="849"/>
      <c r="BN221" s="850"/>
      <c r="BO221" s="849"/>
      <c r="BP221" s="850"/>
      <c r="BQ221" s="849"/>
      <c r="BR221" s="850"/>
      <c r="BS221" s="849"/>
      <c r="BT221" s="850"/>
      <c r="BU221" s="365"/>
      <c r="BV221" s="973"/>
      <c r="BW221" s="974"/>
      <c r="BX221" s="973"/>
      <c r="BY221" s="974"/>
      <c r="BZ221" s="973"/>
      <c r="CA221" s="974"/>
      <c r="CB221" s="973"/>
      <c r="CC221" s="974"/>
      <c r="CD221" s="973"/>
      <c r="CE221" s="974"/>
      <c r="CF221" s="366"/>
      <c r="CG221" s="969"/>
      <c r="CH221" s="970"/>
      <c r="CI221" s="969"/>
      <c r="CJ221" s="970"/>
      <c r="CK221" s="969"/>
      <c r="CL221" s="970"/>
      <c r="CM221" s="969"/>
      <c r="CN221" s="970"/>
      <c r="CO221" s="969"/>
      <c r="CP221" s="970"/>
      <c r="CQ221" s="367"/>
      <c r="CR221" s="967"/>
      <c r="CS221" s="968"/>
      <c r="CT221" s="967"/>
      <c r="CU221" s="968"/>
      <c r="CV221" s="967"/>
      <c r="CW221" s="968"/>
      <c r="CX221" s="967"/>
      <c r="CY221" s="968"/>
      <c r="CZ221" s="967"/>
      <c r="DA221" s="968"/>
      <c r="DB221" s="368"/>
      <c r="DC221" s="971"/>
      <c r="DD221" s="972"/>
      <c r="DE221" s="971"/>
      <c r="DF221" s="972"/>
      <c r="DG221" s="971"/>
      <c r="DH221" s="972"/>
      <c r="DI221" s="971"/>
      <c r="DJ221" s="972"/>
      <c r="DK221" s="971"/>
      <c r="DL221" s="972"/>
      <c r="DM221" s="369"/>
      <c r="DN221" s="977"/>
      <c r="DO221" s="978"/>
      <c r="DP221" s="977"/>
      <c r="DQ221" s="978"/>
      <c r="DR221" s="977"/>
      <c r="DS221" s="978"/>
      <c r="DT221" s="977"/>
      <c r="DU221" s="978"/>
      <c r="DV221" s="977"/>
      <c r="DW221" s="978"/>
      <c r="DX221" s="370"/>
      <c r="DY221" s="374">
        <f t="shared" si="428"/>
        <v>0</v>
      </c>
      <c r="DZ221" s="374">
        <f t="shared" si="429"/>
        <v>0</v>
      </c>
      <c r="EA221" s="374">
        <f t="shared" si="430"/>
        <v>0</v>
      </c>
      <c r="EB221" s="374">
        <f t="shared" si="431"/>
        <v>0</v>
      </c>
      <c r="EC221" s="374">
        <f t="shared" si="432"/>
        <v>0</v>
      </c>
      <c r="ED221" s="327">
        <f t="shared" si="433"/>
        <v>0</v>
      </c>
    </row>
    <row r="222" spans="1:134" s="51" customFormat="1" ht="15" customHeight="1">
      <c r="A222" s="78"/>
      <c r="B222" s="78"/>
      <c r="C222" s="77" t="s">
        <v>54</v>
      </c>
      <c r="D222" s="700"/>
      <c r="E222" s="72"/>
      <c r="F222" s="72"/>
      <c r="G222" s="72"/>
      <c r="H222" s="72"/>
      <c r="I222" s="72"/>
      <c r="J222" s="72"/>
      <c r="K222" s="72"/>
      <c r="L222" s="72"/>
      <c r="M222" s="72"/>
      <c r="N222" s="72"/>
      <c r="O222" s="616"/>
      <c r="P222" s="72"/>
      <c r="Q222" s="146"/>
      <c r="R222" s="70">
        <f t="shared" si="426"/>
        <v>1.1000000000000001</v>
      </c>
      <c r="S222" s="847"/>
      <c r="T222" s="848"/>
      <c r="U222" s="847"/>
      <c r="V222" s="848"/>
      <c r="W222" s="847"/>
      <c r="X222" s="848"/>
      <c r="Y222" s="847"/>
      <c r="Z222" s="848"/>
      <c r="AA222" s="847"/>
      <c r="AB222" s="848"/>
      <c r="AC222" s="373"/>
      <c r="AD222" s="804"/>
      <c r="AE222" s="805"/>
      <c r="AF222" s="804"/>
      <c r="AG222" s="805"/>
      <c r="AH222" s="804"/>
      <c r="AI222" s="805"/>
      <c r="AJ222" s="804"/>
      <c r="AK222" s="805"/>
      <c r="AL222" s="804"/>
      <c r="AM222" s="805"/>
      <c r="AN222" s="362"/>
      <c r="AO222" s="812"/>
      <c r="AP222" s="813"/>
      <c r="AQ222" s="812"/>
      <c r="AR222" s="813"/>
      <c r="AS222" s="812"/>
      <c r="AT222" s="813"/>
      <c r="AU222" s="812"/>
      <c r="AV222" s="813"/>
      <c r="AW222" s="812"/>
      <c r="AX222" s="813"/>
      <c r="AY222" s="363"/>
      <c r="AZ222" s="783">
        <f t="shared" si="434"/>
        <v>0</v>
      </c>
      <c r="BA222" s="784"/>
      <c r="BB222" s="783">
        <f t="shared" si="435"/>
        <v>0</v>
      </c>
      <c r="BC222" s="784"/>
      <c r="BD222" s="783">
        <f t="shared" si="427"/>
        <v>0</v>
      </c>
      <c r="BE222" s="784"/>
      <c r="BF222" s="783">
        <f t="shared" si="436"/>
        <v>0</v>
      </c>
      <c r="BG222" s="784"/>
      <c r="BH222" s="783">
        <f t="shared" si="437"/>
        <v>0</v>
      </c>
      <c r="BI222" s="784"/>
      <c r="BJ222" s="299">
        <f t="shared" si="438"/>
        <v>0</v>
      </c>
      <c r="BK222" s="849"/>
      <c r="BL222" s="850"/>
      <c r="BM222" s="849"/>
      <c r="BN222" s="850"/>
      <c r="BO222" s="849"/>
      <c r="BP222" s="850"/>
      <c r="BQ222" s="849"/>
      <c r="BR222" s="850"/>
      <c r="BS222" s="849"/>
      <c r="BT222" s="850"/>
      <c r="BU222" s="365"/>
      <c r="BV222" s="973"/>
      <c r="BW222" s="974"/>
      <c r="BX222" s="973"/>
      <c r="BY222" s="974"/>
      <c r="BZ222" s="973"/>
      <c r="CA222" s="974"/>
      <c r="CB222" s="973"/>
      <c r="CC222" s="974"/>
      <c r="CD222" s="973"/>
      <c r="CE222" s="974"/>
      <c r="CF222" s="366"/>
      <c r="CG222" s="969"/>
      <c r="CH222" s="970"/>
      <c r="CI222" s="969"/>
      <c r="CJ222" s="970"/>
      <c r="CK222" s="969"/>
      <c r="CL222" s="970"/>
      <c r="CM222" s="969"/>
      <c r="CN222" s="970"/>
      <c r="CO222" s="969"/>
      <c r="CP222" s="970"/>
      <c r="CQ222" s="367"/>
      <c r="CR222" s="967"/>
      <c r="CS222" s="968"/>
      <c r="CT222" s="967"/>
      <c r="CU222" s="968"/>
      <c r="CV222" s="967"/>
      <c r="CW222" s="968"/>
      <c r="CX222" s="967"/>
      <c r="CY222" s="968"/>
      <c r="CZ222" s="967"/>
      <c r="DA222" s="968"/>
      <c r="DB222" s="368"/>
      <c r="DC222" s="971"/>
      <c r="DD222" s="972"/>
      <c r="DE222" s="971"/>
      <c r="DF222" s="972"/>
      <c r="DG222" s="971"/>
      <c r="DH222" s="972"/>
      <c r="DI222" s="971"/>
      <c r="DJ222" s="972"/>
      <c r="DK222" s="971"/>
      <c r="DL222" s="972"/>
      <c r="DM222" s="369"/>
      <c r="DN222" s="977"/>
      <c r="DO222" s="978"/>
      <c r="DP222" s="977"/>
      <c r="DQ222" s="978"/>
      <c r="DR222" s="977"/>
      <c r="DS222" s="978"/>
      <c r="DT222" s="977"/>
      <c r="DU222" s="978"/>
      <c r="DV222" s="977"/>
      <c r="DW222" s="978"/>
      <c r="DX222" s="370"/>
      <c r="DY222" s="374">
        <f t="shared" si="428"/>
        <v>0</v>
      </c>
      <c r="DZ222" s="374">
        <f t="shared" si="429"/>
        <v>0</v>
      </c>
      <c r="EA222" s="374">
        <f t="shared" si="430"/>
        <v>0</v>
      </c>
      <c r="EB222" s="374">
        <f t="shared" si="431"/>
        <v>0</v>
      </c>
      <c r="EC222" s="374">
        <f t="shared" si="432"/>
        <v>0</v>
      </c>
      <c r="ED222" s="327">
        <f t="shared" si="433"/>
        <v>0</v>
      </c>
    </row>
    <row r="223" spans="1:134" s="51" customFormat="1" ht="15" customHeight="1">
      <c r="A223" s="78"/>
      <c r="B223" s="78"/>
      <c r="C223" s="77" t="s">
        <v>353</v>
      </c>
      <c r="D223" s="700" t="s">
        <v>378</v>
      </c>
      <c r="E223" s="72"/>
      <c r="F223" s="72"/>
      <c r="G223" s="72"/>
      <c r="H223" s="72"/>
      <c r="I223" s="72"/>
      <c r="J223" s="72"/>
      <c r="K223" s="72"/>
      <c r="L223" s="72"/>
      <c r="M223" s="72"/>
      <c r="N223" s="72"/>
      <c r="O223" s="616"/>
      <c r="P223" s="72"/>
      <c r="Q223" s="146"/>
      <c r="R223" s="70">
        <f t="shared" si="426"/>
        <v>1.1000000000000001</v>
      </c>
      <c r="S223" s="847"/>
      <c r="T223" s="848"/>
      <c r="U223" s="847"/>
      <c r="V223" s="848"/>
      <c r="W223" s="847"/>
      <c r="X223" s="848"/>
      <c r="Y223" s="847"/>
      <c r="Z223" s="848"/>
      <c r="AA223" s="847"/>
      <c r="AB223" s="848"/>
      <c r="AC223" s="373"/>
      <c r="AD223" s="804"/>
      <c r="AE223" s="805"/>
      <c r="AF223" s="804"/>
      <c r="AG223" s="805"/>
      <c r="AH223" s="804"/>
      <c r="AI223" s="805"/>
      <c r="AJ223" s="804"/>
      <c r="AK223" s="805"/>
      <c r="AL223" s="804"/>
      <c r="AM223" s="805"/>
      <c r="AN223" s="362"/>
      <c r="AO223" s="812"/>
      <c r="AP223" s="813"/>
      <c r="AQ223" s="812"/>
      <c r="AR223" s="813"/>
      <c r="AS223" s="812"/>
      <c r="AT223" s="813"/>
      <c r="AU223" s="812"/>
      <c r="AV223" s="813"/>
      <c r="AW223" s="812"/>
      <c r="AX223" s="813"/>
      <c r="AY223" s="363"/>
      <c r="AZ223" s="783">
        <f t="shared" si="434"/>
        <v>0</v>
      </c>
      <c r="BA223" s="784"/>
      <c r="BB223" s="783">
        <f t="shared" si="435"/>
        <v>0</v>
      </c>
      <c r="BC223" s="784"/>
      <c r="BD223" s="783">
        <f t="shared" si="427"/>
        <v>0</v>
      </c>
      <c r="BE223" s="784"/>
      <c r="BF223" s="783">
        <f t="shared" si="436"/>
        <v>0</v>
      </c>
      <c r="BG223" s="784"/>
      <c r="BH223" s="783">
        <f t="shared" si="437"/>
        <v>0</v>
      </c>
      <c r="BI223" s="784"/>
      <c r="BJ223" s="299">
        <f t="shared" si="438"/>
        <v>0</v>
      </c>
      <c r="BK223" s="849"/>
      <c r="BL223" s="850"/>
      <c r="BM223" s="849"/>
      <c r="BN223" s="850"/>
      <c r="BO223" s="849"/>
      <c r="BP223" s="850"/>
      <c r="BQ223" s="849"/>
      <c r="BR223" s="850"/>
      <c r="BS223" s="849"/>
      <c r="BT223" s="850"/>
      <c r="BU223" s="365"/>
      <c r="BV223" s="973"/>
      <c r="BW223" s="974"/>
      <c r="BX223" s="973"/>
      <c r="BY223" s="974"/>
      <c r="BZ223" s="973"/>
      <c r="CA223" s="974"/>
      <c r="CB223" s="973"/>
      <c r="CC223" s="974"/>
      <c r="CD223" s="973"/>
      <c r="CE223" s="974"/>
      <c r="CF223" s="366"/>
      <c r="CG223" s="969"/>
      <c r="CH223" s="970"/>
      <c r="CI223" s="969"/>
      <c r="CJ223" s="970"/>
      <c r="CK223" s="969"/>
      <c r="CL223" s="970"/>
      <c r="CM223" s="969"/>
      <c r="CN223" s="970"/>
      <c r="CO223" s="969"/>
      <c r="CP223" s="970"/>
      <c r="CQ223" s="367"/>
      <c r="CR223" s="967"/>
      <c r="CS223" s="968"/>
      <c r="CT223" s="967"/>
      <c r="CU223" s="968"/>
      <c r="CV223" s="967"/>
      <c r="CW223" s="968"/>
      <c r="CX223" s="967"/>
      <c r="CY223" s="968"/>
      <c r="CZ223" s="967"/>
      <c r="DA223" s="968"/>
      <c r="DB223" s="368"/>
      <c r="DC223" s="971"/>
      <c r="DD223" s="972"/>
      <c r="DE223" s="971"/>
      <c r="DF223" s="972"/>
      <c r="DG223" s="971"/>
      <c r="DH223" s="972"/>
      <c r="DI223" s="971"/>
      <c r="DJ223" s="972"/>
      <c r="DK223" s="971"/>
      <c r="DL223" s="972"/>
      <c r="DM223" s="369"/>
      <c r="DN223" s="977"/>
      <c r="DO223" s="978"/>
      <c r="DP223" s="977"/>
      <c r="DQ223" s="978"/>
      <c r="DR223" s="977"/>
      <c r="DS223" s="978"/>
      <c r="DT223" s="977"/>
      <c r="DU223" s="978"/>
      <c r="DV223" s="977"/>
      <c r="DW223" s="978"/>
      <c r="DX223" s="370"/>
      <c r="DY223" s="374">
        <f t="shared" si="428"/>
        <v>0</v>
      </c>
      <c r="DZ223" s="374">
        <f t="shared" si="429"/>
        <v>0</v>
      </c>
      <c r="EA223" s="374">
        <f t="shared" si="430"/>
        <v>0</v>
      </c>
      <c r="EB223" s="374">
        <f t="shared" si="431"/>
        <v>0</v>
      </c>
      <c r="EC223" s="374">
        <f t="shared" si="432"/>
        <v>0</v>
      </c>
      <c r="ED223" s="327">
        <f t="shared" si="433"/>
        <v>0</v>
      </c>
    </row>
    <row r="224" spans="1:134" s="51" customFormat="1" ht="15" customHeight="1">
      <c r="A224" s="78"/>
      <c r="B224" s="78"/>
      <c r="C224" s="77" t="s">
        <v>264</v>
      </c>
      <c r="D224" s="700"/>
      <c r="E224" s="72"/>
      <c r="F224" s="72"/>
      <c r="G224" s="72"/>
      <c r="H224" s="72"/>
      <c r="I224" s="72"/>
      <c r="J224" s="72"/>
      <c r="K224" s="72"/>
      <c r="L224" s="72"/>
      <c r="M224" s="72"/>
      <c r="N224" s="72"/>
      <c r="O224" s="616"/>
      <c r="P224" s="72"/>
      <c r="Q224" s="146"/>
      <c r="R224" s="70">
        <f t="shared" si="426"/>
        <v>1</v>
      </c>
      <c r="S224" s="847"/>
      <c r="T224" s="848"/>
      <c r="U224" s="847"/>
      <c r="V224" s="848"/>
      <c r="W224" s="847"/>
      <c r="X224" s="848"/>
      <c r="Y224" s="847"/>
      <c r="Z224" s="848"/>
      <c r="AA224" s="847"/>
      <c r="AB224" s="848"/>
      <c r="AC224" s="373"/>
      <c r="AD224" s="804"/>
      <c r="AE224" s="805"/>
      <c r="AF224" s="804"/>
      <c r="AG224" s="805"/>
      <c r="AH224" s="804"/>
      <c r="AI224" s="805"/>
      <c r="AJ224" s="804"/>
      <c r="AK224" s="805"/>
      <c r="AL224" s="804"/>
      <c r="AM224" s="805"/>
      <c r="AN224" s="362"/>
      <c r="AO224" s="812"/>
      <c r="AP224" s="813"/>
      <c r="AQ224" s="812"/>
      <c r="AR224" s="813"/>
      <c r="AS224" s="812"/>
      <c r="AT224" s="813"/>
      <c r="AU224" s="812"/>
      <c r="AV224" s="813"/>
      <c r="AW224" s="812"/>
      <c r="AX224" s="813"/>
      <c r="AY224" s="363"/>
      <c r="AZ224" s="783">
        <f t="shared" si="434"/>
        <v>0</v>
      </c>
      <c r="BA224" s="784"/>
      <c r="BB224" s="783">
        <f t="shared" si="435"/>
        <v>0</v>
      </c>
      <c r="BC224" s="784"/>
      <c r="BD224" s="783">
        <f t="shared" si="427"/>
        <v>0</v>
      </c>
      <c r="BE224" s="784"/>
      <c r="BF224" s="783">
        <f t="shared" si="436"/>
        <v>0</v>
      </c>
      <c r="BG224" s="784"/>
      <c r="BH224" s="783">
        <f t="shared" si="437"/>
        <v>0</v>
      </c>
      <c r="BI224" s="784"/>
      <c r="BJ224" s="299">
        <f t="shared" si="438"/>
        <v>0</v>
      </c>
      <c r="BK224" s="849"/>
      <c r="BL224" s="850"/>
      <c r="BM224" s="849"/>
      <c r="BN224" s="850"/>
      <c r="BO224" s="849"/>
      <c r="BP224" s="850"/>
      <c r="BQ224" s="849"/>
      <c r="BR224" s="850"/>
      <c r="BS224" s="849"/>
      <c r="BT224" s="850"/>
      <c r="BU224" s="365"/>
      <c r="BV224" s="973"/>
      <c r="BW224" s="974"/>
      <c r="BX224" s="973"/>
      <c r="BY224" s="974"/>
      <c r="BZ224" s="973"/>
      <c r="CA224" s="974"/>
      <c r="CB224" s="973"/>
      <c r="CC224" s="974"/>
      <c r="CD224" s="973"/>
      <c r="CE224" s="974"/>
      <c r="CF224" s="366"/>
      <c r="CG224" s="969"/>
      <c r="CH224" s="970"/>
      <c r="CI224" s="969"/>
      <c r="CJ224" s="970"/>
      <c r="CK224" s="969"/>
      <c r="CL224" s="970"/>
      <c r="CM224" s="969"/>
      <c r="CN224" s="970"/>
      <c r="CO224" s="969"/>
      <c r="CP224" s="970"/>
      <c r="CQ224" s="367"/>
      <c r="CR224" s="967"/>
      <c r="CS224" s="968"/>
      <c r="CT224" s="967"/>
      <c r="CU224" s="968"/>
      <c r="CV224" s="967"/>
      <c r="CW224" s="968"/>
      <c r="CX224" s="967"/>
      <c r="CY224" s="968"/>
      <c r="CZ224" s="967"/>
      <c r="DA224" s="968"/>
      <c r="DB224" s="368"/>
      <c r="DC224" s="971"/>
      <c r="DD224" s="972"/>
      <c r="DE224" s="971"/>
      <c r="DF224" s="972"/>
      <c r="DG224" s="971"/>
      <c r="DH224" s="972"/>
      <c r="DI224" s="971"/>
      <c r="DJ224" s="972"/>
      <c r="DK224" s="971"/>
      <c r="DL224" s="972"/>
      <c r="DM224" s="369"/>
      <c r="DN224" s="977"/>
      <c r="DO224" s="978"/>
      <c r="DP224" s="977"/>
      <c r="DQ224" s="978"/>
      <c r="DR224" s="977"/>
      <c r="DS224" s="978"/>
      <c r="DT224" s="977"/>
      <c r="DU224" s="978"/>
      <c r="DV224" s="977"/>
      <c r="DW224" s="978"/>
      <c r="DX224" s="370"/>
      <c r="DY224" s="374">
        <f t="shared" si="428"/>
        <v>0</v>
      </c>
      <c r="DZ224" s="374">
        <f t="shared" si="429"/>
        <v>0</v>
      </c>
      <c r="EA224" s="374">
        <f t="shared" si="430"/>
        <v>0</v>
      </c>
      <c r="EB224" s="374">
        <f t="shared" si="431"/>
        <v>0</v>
      </c>
      <c r="EC224" s="374">
        <f t="shared" si="432"/>
        <v>0</v>
      </c>
      <c r="ED224" s="327">
        <f t="shared" si="433"/>
        <v>0</v>
      </c>
    </row>
    <row r="225" spans="1:134" s="51" customFormat="1" ht="15" customHeight="1">
      <c r="A225" s="78"/>
      <c r="B225" s="78"/>
      <c r="C225" s="77" t="s">
        <v>28</v>
      </c>
      <c r="D225" s="700"/>
      <c r="E225" s="72"/>
      <c r="F225" s="72"/>
      <c r="G225" s="72"/>
      <c r="H225" s="72"/>
      <c r="I225" s="72"/>
      <c r="J225" s="72"/>
      <c r="K225" s="72"/>
      <c r="L225" s="72"/>
      <c r="M225" s="72"/>
      <c r="N225" s="72"/>
      <c r="O225" s="616"/>
      <c r="P225" s="72"/>
      <c r="Q225" s="146"/>
      <c r="R225" s="70">
        <f t="shared" si="426"/>
        <v>1</v>
      </c>
      <c r="S225" s="847"/>
      <c r="T225" s="848"/>
      <c r="U225" s="847"/>
      <c r="V225" s="848"/>
      <c r="W225" s="847"/>
      <c r="X225" s="848"/>
      <c r="Y225" s="847"/>
      <c r="Z225" s="848"/>
      <c r="AA225" s="847"/>
      <c r="AB225" s="848"/>
      <c r="AC225" s="373"/>
      <c r="AD225" s="804"/>
      <c r="AE225" s="805"/>
      <c r="AF225" s="804"/>
      <c r="AG225" s="805"/>
      <c r="AH225" s="804"/>
      <c r="AI225" s="805"/>
      <c r="AJ225" s="804"/>
      <c r="AK225" s="805"/>
      <c r="AL225" s="804"/>
      <c r="AM225" s="805"/>
      <c r="AN225" s="362"/>
      <c r="AO225" s="812"/>
      <c r="AP225" s="813"/>
      <c r="AQ225" s="812"/>
      <c r="AR225" s="813"/>
      <c r="AS225" s="812"/>
      <c r="AT225" s="813"/>
      <c r="AU225" s="812"/>
      <c r="AV225" s="813"/>
      <c r="AW225" s="812"/>
      <c r="AX225" s="813"/>
      <c r="AY225" s="363"/>
      <c r="AZ225" s="783">
        <f t="shared" si="434"/>
        <v>0</v>
      </c>
      <c r="BA225" s="784"/>
      <c r="BB225" s="783">
        <f t="shared" si="435"/>
        <v>0</v>
      </c>
      <c r="BC225" s="784"/>
      <c r="BD225" s="783">
        <f t="shared" si="427"/>
        <v>0</v>
      </c>
      <c r="BE225" s="784"/>
      <c r="BF225" s="783">
        <f t="shared" si="436"/>
        <v>0</v>
      </c>
      <c r="BG225" s="784"/>
      <c r="BH225" s="783">
        <f t="shared" si="437"/>
        <v>0</v>
      </c>
      <c r="BI225" s="784"/>
      <c r="BJ225" s="299">
        <f t="shared" si="438"/>
        <v>0</v>
      </c>
      <c r="BK225" s="849"/>
      <c r="BL225" s="850"/>
      <c r="BM225" s="849"/>
      <c r="BN225" s="850"/>
      <c r="BO225" s="849"/>
      <c r="BP225" s="850"/>
      <c r="BQ225" s="849"/>
      <c r="BR225" s="850"/>
      <c r="BS225" s="849"/>
      <c r="BT225" s="850"/>
      <c r="BU225" s="365"/>
      <c r="BV225" s="973"/>
      <c r="BW225" s="974"/>
      <c r="BX225" s="973"/>
      <c r="BY225" s="974"/>
      <c r="BZ225" s="973"/>
      <c r="CA225" s="974"/>
      <c r="CB225" s="973"/>
      <c r="CC225" s="974"/>
      <c r="CD225" s="973"/>
      <c r="CE225" s="974"/>
      <c r="CF225" s="366"/>
      <c r="CG225" s="969"/>
      <c r="CH225" s="970"/>
      <c r="CI225" s="969"/>
      <c r="CJ225" s="970"/>
      <c r="CK225" s="969"/>
      <c r="CL225" s="970"/>
      <c r="CM225" s="969"/>
      <c r="CN225" s="970"/>
      <c r="CO225" s="969"/>
      <c r="CP225" s="970"/>
      <c r="CQ225" s="367"/>
      <c r="CR225" s="967"/>
      <c r="CS225" s="968"/>
      <c r="CT225" s="967"/>
      <c r="CU225" s="968"/>
      <c r="CV225" s="967"/>
      <c r="CW225" s="968"/>
      <c r="CX225" s="967"/>
      <c r="CY225" s="968"/>
      <c r="CZ225" s="967"/>
      <c r="DA225" s="968"/>
      <c r="DB225" s="368"/>
      <c r="DC225" s="971"/>
      <c r="DD225" s="972"/>
      <c r="DE225" s="971"/>
      <c r="DF225" s="972"/>
      <c r="DG225" s="971"/>
      <c r="DH225" s="972"/>
      <c r="DI225" s="971"/>
      <c r="DJ225" s="972"/>
      <c r="DK225" s="971"/>
      <c r="DL225" s="972"/>
      <c r="DM225" s="369"/>
      <c r="DN225" s="977"/>
      <c r="DO225" s="978"/>
      <c r="DP225" s="977"/>
      <c r="DQ225" s="978"/>
      <c r="DR225" s="977"/>
      <c r="DS225" s="978"/>
      <c r="DT225" s="977"/>
      <c r="DU225" s="978"/>
      <c r="DV225" s="977"/>
      <c r="DW225" s="978"/>
      <c r="DX225" s="370"/>
      <c r="DY225" s="374">
        <f t="shared" si="428"/>
        <v>0</v>
      </c>
      <c r="DZ225" s="374">
        <f t="shared" si="429"/>
        <v>0</v>
      </c>
      <c r="EA225" s="374">
        <f t="shared" si="430"/>
        <v>0</v>
      </c>
      <c r="EB225" s="374">
        <f t="shared" si="431"/>
        <v>0</v>
      </c>
      <c r="EC225" s="374">
        <f t="shared" si="432"/>
        <v>0</v>
      </c>
      <c r="ED225" s="327">
        <f t="shared" si="433"/>
        <v>0</v>
      </c>
    </row>
    <row r="226" spans="1:134" s="51" customFormat="1" ht="15" customHeight="1">
      <c r="A226" s="78"/>
      <c r="B226" s="78"/>
      <c r="C226" s="77" t="s">
        <v>54</v>
      </c>
      <c r="D226" s="700"/>
      <c r="E226" s="72"/>
      <c r="F226" s="72"/>
      <c r="G226" s="72"/>
      <c r="H226" s="72"/>
      <c r="I226" s="72"/>
      <c r="J226" s="72"/>
      <c r="K226" s="72"/>
      <c r="L226" s="72"/>
      <c r="M226" s="72"/>
      <c r="N226" s="72"/>
      <c r="O226" s="616"/>
      <c r="P226" s="72"/>
      <c r="Q226" s="146"/>
      <c r="R226" s="70">
        <f t="shared" si="426"/>
        <v>1.1000000000000001</v>
      </c>
      <c r="S226" s="847"/>
      <c r="T226" s="848"/>
      <c r="U226" s="847"/>
      <c r="V226" s="848"/>
      <c r="W226" s="847"/>
      <c r="X226" s="848"/>
      <c r="Y226" s="847"/>
      <c r="Z226" s="848"/>
      <c r="AA226" s="847"/>
      <c r="AB226" s="848"/>
      <c r="AC226" s="373"/>
      <c r="AD226" s="804"/>
      <c r="AE226" s="805"/>
      <c r="AF226" s="804"/>
      <c r="AG226" s="805"/>
      <c r="AH226" s="804"/>
      <c r="AI226" s="805"/>
      <c r="AJ226" s="804"/>
      <c r="AK226" s="805"/>
      <c r="AL226" s="804"/>
      <c r="AM226" s="805"/>
      <c r="AN226" s="362"/>
      <c r="AO226" s="812"/>
      <c r="AP226" s="813"/>
      <c r="AQ226" s="812"/>
      <c r="AR226" s="813"/>
      <c r="AS226" s="812"/>
      <c r="AT226" s="813"/>
      <c r="AU226" s="812"/>
      <c r="AV226" s="813"/>
      <c r="AW226" s="812"/>
      <c r="AX226" s="813"/>
      <c r="AY226" s="363"/>
      <c r="AZ226" s="783">
        <f t="shared" si="434"/>
        <v>0</v>
      </c>
      <c r="BA226" s="784"/>
      <c r="BB226" s="783">
        <f t="shared" si="435"/>
        <v>0</v>
      </c>
      <c r="BC226" s="784"/>
      <c r="BD226" s="783">
        <f t="shared" si="427"/>
        <v>0</v>
      </c>
      <c r="BE226" s="784"/>
      <c r="BF226" s="783">
        <f t="shared" si="436"/>
        <v>0</v>
      </c>
      <c r="BG226" s="784"/>
      <c r="BH226" s="783">
        <f t="shared" si="437"/>
        <v>0</v>
      </c>
      <c r="BI226" s="784"/>
      <c r="BJ226" s="299">
        <f t="shared" si="438"/>
        <v>0</v>
      </c>
      <c r="BK226" s="849"/>
      <c r="BL226" s="850"/>
      <c r="BM226" s="849"/>
      <c r="BN226" s="850"/>
      <c r="BO226" s="849"/>
      <c r="BP226" s="850"/>
      <c r="BQ226" s="849"/>
      <c r="BR226" s="850"/>
      <c r="BS226" s="849"/>
      <c r="BT226" s="850"/>
      <c r="BU226" s="365"/>
      <c r="BV226" s="973"/>
      <c r="BW226" s="974"/>
      <c r="BX226" s="973"/>
      <c r="BY226" s="974"/>
      <c r="BZ226" s="973"/>
      <c r="CA226" s="974"/>
      <c r="CB226" s="973"/>
      <c r="CC226" s="974"/>
      <c r="CD226" s="973"/>
      <c r="CE226" s="974"/>
      <c r="CF226" s="366"/>
      <c r="CG226" s="969"/>
      <c r="CH226" s="970"/>
      <c r="CI226" s="969"/>
      <c r="CJ226" s="970"/>
      <c r="CK226" s="969"/>
      <c r="CL226" s="970"/>
      <c r="CM226" s="969"/>
      <c r="CN226" s="970"/>
      <c r="CO226" s="969"/>
      <c r="CP226" s="970"/>
      <c r="CQ226" s="367"/>
      <c r="CR226" s="967"/>
      <c r="CS226" s="968"/>
      <c r="CT226" s="967"/>
      <c r="CU226" s="968"/>
      <c r="CV226" s="967"/>
      <c r="CW226" s="968"/>
      <c r="CX226" s="967"/>
      <c r="CY226" s="968"/>
      <c r="CZ226" s="967"/>
      <c r="DA226" s="968"/>
      <c r="DB226" s="368"/>
      <c r="DC226" s="971"/>
      <c r="DD226" s="972"/>
      <c r="DE226" s="971"/>
      <c r="DF226" s="972"/>
      <c r="DG226" s="971"/>
      <c r="DH226" s="972"/>
      <c r="DI226" s="971"/>
      <c r="DJ226" s="972"/>
      <c r="DK226" s="971"/>
      <c r="DL226" s="972"/>
      <c r="DM226" s="369"/>
      <c r="DN226" s="977"/>
      <c r="DO226" s="978"/>
      <c r="DP226" s="977"/>
      <c r="DQ226" s="978"/>
      <c r="DR226" s="977"/>
      <c r="DS226" s="978"/>
      <c r="DT226" s="977"/>
      <c r="DU226" s="978"/>
      <c r="DV226" s="977"/>
      <c r="DW226" s="978"/>
      <c r="DX226" s="370"/>
      <c r="DY226" s="374">
        <f t="shared" si="428"/>
        <v>0</v>
      </c>
      <c r="DZ226" s="374">
        <f t="shared" si="429"/>
        <v>0</v>
      </c>
      <c r="EA226" s="374">
        <f t="shared" si="430"/>
        <v>0</v>
      </c>
      <c r="EB226" s="374">
        <f t="shared" si="431"/>
        <v>0</v>
      </c>
      <c r="EC226" s="374">
        <f t="shared" si="432"/>
        <v>0</v>
      </c>
      <c r="ED226" s="327">
        <f t="shared" si="433"/>
        <v>0</v>
      </c>
    </row>
    <row r="227" spans="1:134" s="51" customFormat="1" ht="15" customHeight="1">
      <c r="A227" s="78"/>
      <c r="B227" s="78"/>
      <c r="C227" s="77" t="s">
        <v>353</v>
      </c>
      <c r="D227" s="700" t="s">
        <v>378</v>
      </c>
      <c r="E227" s="72"/>
      <c r="F227" s="72"/>
      <c r="G227" s="72"/>
      <c r="H227" s="72"/>
      <c r="I227" s="72"/>
      <c r="J227" s="72"/>
      <c r="K227" s="72"/>
      <c r="L227" s="72"/>
      <c r="M227" s="72"/>
      <c r="N227" s="72"/>
      <c r="O227" s="616"/>
      <c r="P227" s="72"/>
      <c r="Q227" s="146"/>
      <c r="R227" s="70">
        <f t="shared" si="426"/>
        <v>1.1000000000000001</v>
      </c>
      <c r="S227" s="847"/>
      <c r="T227" s="848"/>
      <c r="U227" s="847"/>
      <c r="V227" s="848"/>
      <c r="W227" s="847"/>
      <c r="X227" s="848"/>
      <c r="Y227" s="847"/>
      <c r="Z227" s="848"/>
      <c r="AA227" s="847"/>
      <c r="AB227" s="848"/>
      <c r="AC227" s="373"/>
      <c r="AD227" s="804"/>
      <c r="AE227" s="805"/>
      <c r="AF227" s="804"/>
      <c r="AG227" s="805"/>
      <c r="AH227" s="804"/>
      <c r="AI227" s="805"/>
      <c r="AJ227" s="804"/>
      <c r="AK227" s="805"/>
      <c r="AL227" s="804"/>
      <c r="AM227" s="805"/>
      <c r="AN227" s="362"/>
      <c r="AO227" s="812"/>
      <c r="AP227" s="813"/>
      <c r="AQ227" s="812"/>
      <c r="AR227" s="813"/>
      <c r="AS227" s="812"/>
      <c r="AT227" s="813"/>
      <c r="AU227" s="812"/>
      <c r="AV227" s="813"/>
      <c r="AW227" s="812"/>
      <c r="AX227" s="813"/>
      <c r="AY227" s="363"/>
      <c r="AZ227" s="783">
        <f t="shared" si="434"/>
        <v>0</v>
      </c>
      <c r="BA227" s="784"/>
      <c r="BB227" s="783">
        <f t="shared" si="435"/>
        <v>0</v>
      </c>
      <c r="BC227" s="784"/>
      <c r="BD227" s="783">
        <f t="shared" si="427"/>
        <v>0</v>
      </c>
      <c r="BE227" s="784"/>
      <c r="BF227" s="783">
        <f t="shared" si="436"/>
        <v>0</v>
      </c>
      <c r="BG227" s="784"/>
      <c r="BH227" s="783">
        <f t="shared" si="437"/>
        <v>0</v>
      </c>
      <c r="BI227" s="784"/>
      <c r="BJ227" s="299">
        <f t="shared" si="438"/>
        <v>0</v>
      </c>
      <c r="BK227" s="849"/>
      <c r="BL227" s="850"/>
      <c r="BM227" s="849"/>
      <c r="BN227" s="850"/>
      <c r="BO227" s="849"/>
      <c r="BP227" s="850"/>
      <c r="BQ227" s="849"/>
      <c r="BR227" s="850"/>
      <c r="BS227" s="849"/>
      <c r="BT227" s="850"/>
      <c r="BU227" s="365"/>
      <c r="BV227" s="973"/>
      <c r="BW227" s="974"/>
      <c r="BX227" s="973"/>
      <c r="BY227" s="974"/>
      <c r="BZ227" s="973"/>
      <c r="CA227" s="974"/>
      <c r="CB227" s="973"/>
      <c r="CC227" s="974"/>
      <c r="CD227" s="973"/>
      <c r="CE227" s="974"/>
      <c r="CF227" s="366"/>
      <c r="CG227" s="969"/>
      <c r="CH227" s="970"/>
      <c r="CI227" s="969"/>
      <c r="CJ227" s="970"/>
      <c r="CK227" s="969"/>
      <c r="CL227" s="970"/>
      <c r="CM227" s="969"/>
      <c r="CN227" s="970"/>
      <c r="CO227" s="969"/>
      <c r="CP227" s="970"/>
      <c r="CQ227" s="367"/>
      <c r="CR227" s="967"/>
      <c r="CS227" s="968"/>
      <c r="CT227" s="967"/>
      <c r="CU227" s="968"/>
      <c r="CV227" s="967"/>
      <c r="CW227" s="968"/>
      <c r="CX227" s="967"/>
      <c r="CY227" s="968"/>
      <c r="CZ227" s="967"/>
      <c r="DA227" s="968"/>
      <c r="DB227" s="368"/>
      <c r="DC227" s="971"/>
      <c r="DD227" s="972"/>
      <c r="DE227" s="971"/>
      <c r="DF227" s="972"/>
      <c r="DG227" s="971"/>
      <c r="DH227" s="972"/>
      <c r="DI227" s="971"/>
      <c r="DJ227" s="972"/>
      <c r="DK227" s="971"/>
      <c r="DL227" s="972"/>
      <c r="DM227" s="369"/>
      <c r="DN227" s="977"/>
      <c r="DO227" s="978"/>
      <c r="DP227" s="977"/>
      <c r="DQ227" s="978"/>
      <c r="DR227" s="977"/>
      <c r="DS227" s="978"/>
      <c r="DT227" s="977"/>
      <c r="DU227" s="978"/>
      <c r="DV227" s="977"/>
      <c r="DW227" s="978"/>
      <c r="DX227" s="370"/>
      <c r="DY227" s="374">
        <f t="shared" si="428"/>
        <v>0</v>
      </c>
      <c r="DZ227" s="374">
        <f t="shared" si="429"/>
        <v>0</v>
      </c>
      <c r="EA227" s="374">
        <f t="shared" si="430"/>
        <v>0</v>
      </c>
      <c r="EB227" s="374">
        <f t="shared" si="431"/>
        <v>0</v>
      </c>
      <c r="EC227" s="374">
        <f t="shared" si="432"/>
        <v>0</v>
      </c>
      <c r="ED227" s="327">
        <f t="shared" si="433"/>
        <v>0</v>
      </c>
    </row>
    <row r="228" spans="1:134" s="51" customFormat="1" ht="15" customHeight="1">
      <c r="A228" s="78"/>
      <c r="B228" s="78"/>
      <c r="C228" s="77" t="s">
        <v>264</v>
      </c>
      <c r="D228" s="700"/>
      <c r="E228" s="72"/>
      <c r="F228" s="72"/>
      <c r="G228" s="72"/>
      <c r="H228" s="72"/>
      <c r="I228" s="72"/>
      <c r="J228" s="72"/>
      <c r="K228" s="72"/>
      <c r="L228" s="72"/>
      <c r="M228" s="72"/>
      <c r="N228" s="72"/>
      <c r="O228" s="616"/>
      <c r="P228" s="72"/>
      <c r="Q228" s="146"/>
      <c r="R228" s="70">
        <f t="shared" si="426"/>
        <v>1</v>
      </c>
      <c r="S228" s="847"/>
      <c r="T228" s="848"/>
      <c r="U228" s="847"/>
      <c r="V228" s="848"/>
      <c r="W228" s="847"/>
      <c r="X228" s="848"/>
      <c r="Y228" s="847"/>
      <c r="Z228" s="848"/>
      <c r="AA228" s="847"/>
      <c r="AB228" s="848"/>
      <c r="AC228" s="373"/>
      <c r="AD228" s="804"/>
      <c r="AE228" s="805"/>
      <c r="AF228" s="804"/>
      <c r="AG228" s="805"/>
      <c r="AH228" s="804"/>
      <c r="AI228" s="805"/>
      <c r="AJ228" s="804"/>
      <c r="AK228" s="805"/>
      <c r="AL228" s="804"/>
      <c r="AM228" s="805"/>
      <c r="AN228" s="362"/>
      <c r="AO228" s="812"/>
      <c r="AP228" s="813"/>
      <c r="AQ228" s="812"/>
      <c r="AR228" s="813"/>
      <c r="AS228" s="812"/>
      <c r="AT228" s="813"/>
      <c r="AU228" s="812"/>
      <c r="AV228" s="813"/>
      <c r="AW228" s="812"/>
      <c r="AX228" s="813"/>
      <c r="AY228" s="363"/>
      <c r="AZ228" s="783">
        <f t="shared" si="434"/>
        <v>0</v>
      </c>
      <c r="BA228" s="784"/>
      <c r="BB228" s="783">
        <f t="shared" si="435"/>
        <v>0</v>
      </c>
      <c r="BC228" s="784"/>
      <c r="BD228" s="783">
        <f t="shared" si="427"/>
        <v>0</v>
      </c>
      <c r="BE228" s="784"/>
      <c r="BF228" s="783">
        <f t="shared" si="436"/>
        <v>0</v>
      </c>
      <c r="BG228" s="784"/>
      <c r="BH228" s="783">
        <f t="shared" si="437"/>
        <v>0</v>
      </c>
      <c r="BI228" s="784"/>
      <c r="BJ228" s="299">
        <f t="shared" si="438"/>
        <v>0</v>
      </c>
      <c r="BK228" s="849"/>
      <c r="BL228" s="850"/>
      <c r="BM228" s="849"/>
      <c r="BN228" s="850"/>
      <c r="BO228" s="849"/>
      <c r="BP228" s="850"/>
      <c r="BQ228" s="849"/>
      <c r="BR228" s="850"/>
      <c r="BS228" s="849"/>
      <c r="BT228" s="850"/>
      <c r="BU228" s="365"/>
      <c r="BV228" s="973"/>
      <c r="BW228" s="974"/>
      <c r="BX228" s="973"/>
      <c r="BY228" s="974"/>
      <c r="BZ228" s="973"/>
      <c r="CA228" s="974"/>
      <c r="CB228" s="973"/>
      <c r="CC228" s="974"/>
      <c r="CD228" s="973"/>
      <c r="CE228" s="974"/>
      <c r="CF228" s="366"/>
      <c r="CG228" s="969"/>
      <c r="CH228" s="970"/>
      <c r="CI228" s="969"/>
      <c r="CJ228" s="970"/>
      <c r="CK228" s="969"/>
      <c r="CL228" s="970"/>
      <c r="CM228" s="969"/>
      <c r="CN228" s="970"/>
      <c r="CO228" s="969"/>
      <c r="CP228" s="970"/>
      <c r="CQ228" s="367"/>
      <c r="CR228" s="967"/>
      <c r="CS228" s="968"/>
      <c r="CT228" s="967"/>
      <c r="CU228" s="968"/>
      <c r="CV228" s="967"/>
      <c r="CW228" s="968"/>
      <c r="CX228" s="967"/>
      <c r="CY228" s="968"/>
      <c r="CZ228" s="967"/>
      <c r="DA228" s="968"/>
      <c r="DB228" s="368"/>
      <c r="DC228" s="971"/>
      <c r="DD228" s="972"/>
      <c r="DE228" s="971"/>
      <c r="DF228" s="972"/>
      <c r="DG228" s="971"/>
      <c r="DH228" s="972"/>
      <c r="DI228" s="971"/>
      <c r="DJ228" s="972"/>
      <c r="DK228" s="971"/>
      <c r="DL228" s="972"/>
      <c r="DM228" s="369"/>
      <c r="DN228" s="977"/>
      <c r="DO228" s="978"/>
      <c r="DP228" s="977"/>
      <c r="DQ228" s="978"/>
      <c r="DR228" s="977"/>
      <c r="DS228" s="978"/>
      <c r="DT228" s="977"/>
      <c r="DU228" s="978"/>
      <c r="DV228" s="977"/>
      <c r="DW228" s="978"/>
      <c r="DX228" s="370"/>
      <c r="DY228" s="374">
        <f t="shared" si="428"/>
        <v>0</v>
      </c>
      <c r="DZ228" s="374">
        <f t="shared" si="429"/>
        <v>0</v>
      </c>
      <c r="EA228" s="374">
        <f t="shared" si="430"/>
        <v>0</v>
      </c>
      <c r="EB228" s="374">
        <f t="shared" si="431"/>
        <v>0</v>
      </c>
      <c r="EC228" s="374">
        <f t="shared" si="432"/>
        <v>0</v>
      </c>
      <c r="ED228" s="327">
        <f t="shared" si="433"/>
        <v>0</v>
      </c>
    </row>
    <row r="229" spans="1:134" s="51" customFormat="1" ht="15" customHeight="1">
      <c r="A229" s="78"/>
      <c r="B229" s="78"/>
      <c r="C229" s="77" t="s">
        <v>28</v>
      </c>
      <c r="D229" s="700"/>
      <c r="E229" s="72"/>
      <c r="F229" s="72"/>
      <c r="G229" s="72"/>
      <c r="H229" s="72"/>
      <c r="I229" s="72"/>
      <c r="J229" s="72"/>
      <c r="K229" s="72"/>
      <c r="L229" s="72"/>
      <c r="M229" s="72"/>
      <c r="N229" s="72"/>
      <c r="O229" s="616"/>
      <c r="P229" s="72"/>
      <c r="Q229" s="146"/>
      <c r="R229" s="70">
        <f t="shared" si="426"/>
        <v>1</v>
      </c>
      <c r="S229" s="847"/>
      <c r="T229" s="848"/>
      <c r="U229" s="847"/>
      <c r="V229" s="848"/>
      <c r="W229" s="847"/>
      <c r="X229" s="848"/>
      <c r="Y229" s="847"/>
      <c r="Z229" s="848"/>
      <c r="AA229" s="847"/>
      <c r="AB229" s="848"/>
      <c r="AC229" s="373"/>
      <c r="AD229" s="804"/>
      <c r="AE229" s="805"/>
      <c r="AF229" s="804"/>
      <c r="AG229" s="805"/>
      <c r="AH229" s="804"/>
      <c r="AI229" s="805"/>
      <c r="AJ229" s="804"/>
      <c r="AK229" s="805"/>
      <c r="AL229" s="804"/>
      <c r="AM229" s="805"/>
      <c r="AN229" s="362"/>
      <c r="AO229" s="812"/>
      <c r="AP229" s="813"/>
      <c r="AQ229" s="812"/>
      <c r="AR229" s="813"/>
      <c r="AS229" s="812"/>
      <c r="AT229" s="813"/>
      <c r="AU229" s="812"/>
      <c r="AV229" s="813"/>
      <c r="AW229" s="812"/>
      <c r="AX229" s="813"/>
      <c r="AY229" s="363"/>
      <c r="AZ229" s="783">
        <f t="shared" si="434"/>
        <v>0</v>
      </c>
      <c r="BA229" s="784"/>
      <c r="BB229" s="783">
        <f t="shared" si="435"/>
        <v>0</v>
      </c>
      <c r="BC229" s="784"/>
      <c r="BD229" s="783">
        <f t="shared" si="427"/>
        <v>0</v>
      </c>
      <c r="BE229" s="784"/>
      <c r="BF229" s="783">
        <f t="shared" si="436"/>
        <v>0</v>
      </c>
      <c r="BG229" s="784"/>
      <c r="BH229" s="783">
        <f t="shared" si="437"/>
        <v>0</v>
      </c>
      <c r="BI229" s="784"/>
      <c r="BJ229" s="299">
        <f t="shared" si="438"/>
        <v>0</v>
      </c>
      <c r="BK229" s="849"/>
      <c r="BL229" s="850"/>
      <c r="BM229" s="849"/>
      <c r="BN229" s="850"/>
      <c r="BO229" s="849"/>
      <c r="BP229" s="850"/>
      <c r="BQ229" s="849"/>
      <c r="BR229" s="850"/>
      <c r="BS229" s="849"/>
      <c r="BT229" s="850"/>
      <c r="BU229" s="365"/>
      <c r="BV229" s="973"/>
      <c r="BW229" s="974"/>
      <c r="BX229" s="973"/>
      <c r="BY229" s="974"/>
      <c r="BZ229" s="973"/>
      <c r="CA229" s="974"/>
      <c r="CB229" s="973"/>
      <c r="CC229" s="974"/>
      <c r="CD229" s="973"/>
      <c r="CE229" s="974"/>
      <c r="CF229" s="366"/>
      <c r="CG229" s="969"/>
      <c r="CH229" s="970"/>
      <c r="CI229" s="969"/>
      <c r="CJ229" s="970"/>
      <c r="CK229" s="969"/>
      <c r="CL229" s="970"/>
      <c r="CM229" s="969"/>
      <c r="CN229" s="970"/>
      <c r="CO229" s="969"/>
      <c r="CP229" s="970"/>
      <c r="CQ229" s="367"/>
      <c r="CR229" s="967"/>
      <c r="CS229" s="968"/>
      <c r="CT229" s="967"/>
      <c r="CU229" s="968"/>
      <c r="CV229" s="967"/>
      <c r="CW229" s="968"/>
      <c r="CX229" s="967"/>
      <c r="CY229" s="968"/>
      <c r="CZ229" s="967"/>
      <c r="DA229" s="968"/>
      <c r="DB229" s="368"/>
      <c r="DC229" s="971"/>
      <c r="DD229" s="972"/>
      <c r="DE229" s="971"/>
      <c r="DF229" s="972"/>
      <c r="DG229" s="971"/>
      <c r="DH229" s="972"/>
      <c r="DI229" s="971"/>
      <c r="DJ229" s="972"/>
      <c r="DK229" s="971"/>
      <c r="DL229" s="972"/>
      <c r="DM229" s="369"/>
      <c r="DN229" s="977"/>
      <c r="DO229" s="978"/>
      <c r="DP229" s="977"/>
      <c r="DQ229" s="978"/>
      <c r="DR229" s="977"/>
      <c r="DS229" s="978"/>
      <c r="DT229" s="977"/>
      <c r="DU229" s="978"/>
      <c r="DV229" s="977"/>
      <c r="DW229" s="978"/>
      <c r="DX229" s="370"/>
      <c r="DY229" s="374">
        <f t="shared" si="428"/>
        <v>0</v>
      </c>
      <c r="DZ229" s="374">
        <f t="shared" si="429"/>
        <v>0</v>
      </c>
      <c r="EA229" s="374">
        <f t="shared" si="430"/>
        <v>0</v>
      </c>
      <c r="EB229" s="374">
        <f t="shared" si="431"/>
        <v>0</v>
      </c>
      <c r="EC229" s="374">
        <f t="shared" si="432"/>
        <v>0</v>
      </c>
      <c r="ED229" s="327">
        <f t="shared" si="433"/>
        <v>0</v>
      </c>
    </row>
    <row r="230" spans="1:134" s="51" customFormat="1" ht="15" customHeight="1">
      <c r="A230" s="78"/>
      <c r="B230" s="78"/>
      <c r="C230" s="77" t="s">
        <v>54</v>
      </c>
      <c r="D230" s="700"/>
      <c r="E230" s="72"/>
      <c r="F230" s="72"/>
      <c r="G230" s="72"/>
      <c r="H230" s="72"/>
      <c r="I230" s="72"/>
      <c r="J230" s="72"/>
      <c r="K230" s="72"/>
      <c r="L230" s="72"/>
      <c r="M230" s="72"/>
      <c r="N230" s="72"/>
      <c r="O230" s="616"/>
      <c r="P230" s="72"/>
      <c r="Q230" s="146"/>
      <c r="R230" s="70">
        <f t="shared" si="426"/>
        <v>1.1000000000000001</v>
      </c>
      <c r="S230" s="847"/>
      <c r="T230" s="848"/>
      <c r="U230" s="847"/>
      <c r="V230" s="848"/>
      <c r="W230" s="847"/>
      <c r="X230" s="848"/>
      <c r="Y230" s="847"/>
      <c r="Z230" s="848"/>
      <c r="AA230" s="847"/>
      <c r="AB230" s="848"/>
      <c r="AC230" s="373"/>
      <c r="AD230" s="804"/>
      <c r="AE230" s="805"/>
      <c r="AF230" s="804"/>
      <c r="AG230" s="805"/>
      <c r="AH230" s="804"/>
      <c r="AI230" s="805"/>
      <c r="AJ230" s="804"/>
      <c r="AK230" s="805"/>
      <c r="AL230" s="804"/>
      <c r="AM230" s="805"/>
      <c r="AN230" s="362"/>
      <c r="AO230" s="812"/>
      <c r="AP230" s="813"/>
      <c r="AQ230" s="812"/>
      <c r="AR230" s="813"/>
      <c r="AS230" s="812"/>
      <c r="AT230" s="813"/>
      <c r="AU230" s="812"/>
      <c r="AV230" s="813"/>
      <c r="AW230" s="812"/>
      <c r="AX230" s="813"/>
      <c r="AY230" s="363"/>
      <c r="AZ230" s="783">
        <f t="shared" si="434"/>
        <v>0</v>
      </c>
      <c r="BA230" s="784"/>
      <c r="BB230" s="783">
        <f t="shared" si="435"/>
        <v>0</v>
      </c>
      <c r="BC230" s="784"/>
      <c r="BD230" s="783">
        <f t="shared" si="427"/>
        <v>0</v>
      </c>
      <c r="BE230" s="784"/>
      <c r="BF230" s="783">
        <f t="shared" si="436"/>
        <v>0</v>
      </c>
      <c r="BG230" s="784"/>
      <c r="BH230" s="783">
        <f t="shared" si="437"/>
        <v>0</v>
      </c>
      <c r="BI230" s="784"/>
      <c r="BJ230" s="299">
        <f t="shared" si="438"/>
        <v>0</v>
      </c>
      <c r="BK230" s="849"/>
      <c r="BL230" s="850"/>
      <c r="BM230" s="849"/>
      <c r="BN230" s="850"/>
      <c r="BO230" s="849"/>
      <c r="BP230" s="850"/>
      <c r="BQ230" s="849"/>
      <c r="BR230" s="850"/>
      <c r="BS230" s="849"/>
      <c r="BT230" s="850"/>
      <c r="BU230" s="365"/>
      <c r="BV230" s="973"/>
      <c r="BW230" s="974"/>
      <c r="BX230" s="973"/>
      <c r="BY230" s="974"/>
      <c r="BZ230" s="973"/>
      <c r="CA230" s="974"/>
      <c r="CB230" s="973"/>
      <c r="CC230" s="974"/>
      <c r="CD230" s="973"/>
      <c r="CE230" s="974"/>
      <c r="CF230" s="366"/>
      <c r="CG230" s="969"/>
      <c r="CH230" s="970"/>
      <c r="CI230" s="969"/>
      <c r="CJ230" s="970"/>
      <c r="CK230" s="969"/>
      <c r="CL230" s="970"/>
      <c r="CM230" s="969"/>
      <c r="CN230" s="970"/>
      <c r="CO230" s="969"/>
      <c r="CP230" s="970"/>
      <c r="CQ230" s="367"/>
      <c r="CR230" s="967"/>
      <c r="CS230" s="968"/>
      <c r="CT230" s="967"/>
      <c r="CU230" s="968"/>
      <c r="CV230" s="967"/>
      <c r="CW230" s="968"/>
      <c r="CX230" s="967"/>
      <c r="CY230" s="968"/>
      <c r="CZ230" s="967"/>
      <c r="DA230" s="968"/>
      <c r="DB230" s="368"/>
      <c r="DC230" s="971"/>
      <c r="DD230" s="972"/>
      <c r="DE230" s="971"/>
      <c r="DF230" s="972"/>
      <c r="DG230" s="971"/>
      <c r="DH230" s="972"/>
      <c r="DI230" s="971"/>
      <c r="DJ230" s="972"/>
      <c r="DK230" s="971"/>
      <c r="DL230" s="972"/>
      <c r="DM230" s="369"/>
      <c r="DN230" s="977"/>
      <c r="DO230" s="978"/>
      <c r="DP230" s="977"/>
      <c r="DQ230" s="978"/>
      <c r="DR230" s="977"/>
      <c r="DS230" s="978"/>
      <c r="DT230" s="977"/>
      <c r="DU230" s="978"/>
      <c r="DV230" s="977"/>
      <c r="DW230" s="978"/>
      <c r="DX230" s="370"/>
      <c r="DY230" s="374">
        <f t="shared" si="428"/>
        <v>0</v>
      </c>
      <c r="DZ230" s="374">
        <f t="shared" si="429"/>
        <v>0</v>
      </c>
      <c r="EA230" s="374">
        <f t="shared" si="430"/>
        <v>0</v>
      </c>
      <c r="EB230" s="374">
        <f t="shared" si="431"/>
        <v>0</v>
      </c>
      <c r="EC230" s="374">
        <f t="shared" si="432"/>
        <v>0</v>
      </c>
      <c r="ED230" s="327">
        <f t="shared" si="433"/>
        <v>0</v>
      </c>
    </row>
    <row r="231" spans="1:134" s="51" customFormat="1" ht="15" customHeight="1">
      <c r="A231" s="78"/>
      <c r="B231" s="78"/>
      <c r="C231" s="144"/>
      <c r="D231" s="48"/>
      <c r="E231" s="88"/>
      <c r="F231" s="88"/>
      <c r="G231" s="88"/>
      <c r="H231" s="88"/>
      <c r="I231" s="88"/>
      <c r="J231" s="88"/>
      <c r="K231" s="88"/>
      <c r="L231" s="88"/>
      <c r="M231" s="88"/>
      <c r="N231" s="90"/>
      <c r="O231" s="648" t="s">
        <v>186</v>
      </c>
      <c r="P231" s="649"/>
      <c r="Q231" s="649"/>
      <c r="R231" s="650"/>
      <c r="S231" s="614"/>
      <c r="T231" s="615"/>
      <c r="U231" s="614"/>
      <c r="V231" s="615"/>
      <c r="W231" s="614"/>
      <c r="X231" s="615"/>
      <c r="Y231" s="614"/>
      <c r="Z231" s="615"/>
      <c r="AA231" s="614"/>
      <c r="AB231" s="615"/>
      <c r="AC231" s="130"/>
      <c r="AD231" s="614"/>
      <c r="AE231" s="615"/>
      <c r="AF231" s="614"/>
      <c r="AG231" s="615"/>
      <c r="AH231" s="614"/>
      <c r="AI231" s="615"/>
      <c r="AJ231" s="614"/>
      <c r="AK231" s="615"/>
      <c r="AL231" s="614"/>
      <c r="AM231" s="615"/>
      <c r="AN231" s="130"/>
      <c r="AO231" s="614"/>
      <c r="AP231" s="615"/>
      <c r="AQ231" s="614"/>
      <c r="AR231" s="615"/>
      <c r="AS231" s="614"/>
      <c r="AT231" s="615"/>
      <c r="AU231" s="614"/>
      <c r="AV231" s="615"/>
      <c r="AW231" s="614"/>
      <c r="AX231" s="615"/>
      <c r="AY231" s="130"/>
      <c r="AZ231" s="614">
        <f>SUM(AZ211:AZ230)</f>
        <v>0</v>
      </c>
      <c r="BA231" s="615"/>
      <c r="BB231" s="614">
        <f>SUM(BB211:BB230)</f>
        <v>0</v>
      </c>
      <c r="BC231" s="615"/>
      <c r="BD231" s="614">
        <f>SUM(BD211:BD230)</f>
        <v>0</v>
      </c>
      <c r="BE231" s="615"/>
      <c r="BF231" s="614">
        <f>SUM(BF211:BF230)</f>
        <v>0</v>
      </c>
      <c r="BG231" s="615"/>
      <c r="BH231" s="614">
        <f>SUM(BH211:BH230)</f>
        <v>0</v>
      </c>
      <c r="BI231" s="615"/>
      <c r="BJ231" s="130">
        <f>SUM(AZ231:BI231)</f>
        <v>0</v>
      </c>
      <c r="BK231" s="614"/>
      <c r="BL231" s="615"/>
      <c r="BM231" s="614"/>
      <c r="BN231" s="615"/>
      <c r="BO231" s="614"/>
      <c r="BP231" s="615"/>
      <c r="BQ231" s="614"/>
      <c r="BR231" s="615"/>
      <c r="BS231" s="614"/>
      <c r="BT231" s="615"/>
      <c r="BU231" s="130"/>
      <c r="BV231" s="614"/>
      <c r="BW231" s="615"/>
      <c r="BX231" s="614"/>
      <c r="BY231" s="615"/>
      <c r="BZ231" s="614"/>
      <c r="CA231" s="615"/>
      <c r="CB231" s="614"/>
      <c r="CC231" s="615"/>
      <c r="CD231" s="614"/>
      <c r="CE231" s="615"/>
      <c r="CF231" s="130"/>
      <c r="CG231" s="614"/>
      <c r="CH231" s="615"/>
      <c r="CI231" s="614"/>
      <c r="CJ231" s="615"/>
      <c r="CK231" s="614"/>
      <c r="CL231" s="615"/>
      <c r="CM231" s="614"/>
      <c r="CN231" s="615"/>
      <c r="CO231" s="614"/>
      <c r="CP231" s="615"/>
      <c r="CQ231" s="130"/>
      <c r="CR231" s="614"/>
      <c r="CS231" s="615"/>
      <c r="CT231" s="614"/>
      <c r="CU231" s="615"/>
      <c r="CV231" s="614"/>
      <c r="CW231" s="615"/>
      <c r="CX231" s="614"/>
      <c r="CY231" s="615"/>
      <c r="CZ231" s="614"/>
      <c r="DA231" s="615"/>
      <c r="DB231" s="130"/>
      <c r="DC231" s="614"/>
      <c r="DD231" s="615"/>
      <c r="DE231" s="614"/>
      <c r="DF231" s="615"/>
      <c r="DG231" s="614"/>
      <c r="DH231" s="615"/>
      <c r="DI231" s="614"/>
      <c r="DJ231" s="615"/>
      <c r="DK231" s="614"/>
      <c r="DL231" s="615"/>
      <c r="DM231" s="130"/>
      <c r="DN231" s="614"/>
      <c r="DO231" s="615"/>
      <c r="DP231" s="614"/>
      <c r="DQ231" s="615"/>
      <c r="DR231" s="614"/>
      <c r="DS231" s="615"/>
      <c r="DT231" s="614"/>
      <c r="DU231" s="615"/>
      <c r="DV231" s="614"/>
      <c r="DW231" s="615"/>
      <c r="DX231" s="130"/>
      <c r="DY231" s="340">
        <f>SUM(DY211:DY230)</f>
        <v>0</v>
      </c>
      <c r="DZ231" s="340">
        <f>SUM(DZ211:DZ230)</f>
        <v>0</v>
      </c>
      <c r="EA231" s="340">
        <f>SUM(EA211:EA230)</f>
        <v>0</v>
      </c>
      <c r="EB231" s="340">
        <f>SUM(EB211:EB230)</f>
        <v>0</v>
      </c>
      <c r="EC231" s="340">
        <f>SUM(EC211:EC230)</f>
        <v>0</v>
      </c>
      <c r="ED231" s="340">
        <f t="shared" si="433"/>
        <v>0</v>
      </c>
    </row>
    <row r="232" spans="1:134" s="51" customFormat="1" ht="25.5" customHeight="1">
      <c r="A232" s="78"/>
      <c r="B232" s="78"/>
      <c r="C232" s="144"/>
      <c r="D232" s="48"/>
      <c r="E232" s="651" t="s">
        <v>221</v>
      </c>
      <c r="F232" s="651"/>
      <c r="G232" s="651"/>
      <c r="H232" s="651"/>
      <c r="I232" s="651"/>
      <c r="J232" s="651"/>
      <c r="K232" s="651"/>
      <c r="L232" s="651"/>
      <c r="M232" s="651"/>
      <c r="N232" s="651"/>
      <c r="O232" s="48"/>
      <c r="P232" s="48"/>
      <c r="Q232" s="371"/>
      <c r="R232" s="172"/>
      <c r="S232" s="173"/>
      <c r="T232" s="174"/>
      <c r="U232" s="173"/>
      <c r="V232" s="174"/>
      <c r="W232" s="173"/>
      <c r="X232" s="174"/>
      <c r="Y232" s="173"/>
      <c r="Z232" s="174"/>
      <c r="AA232" s="173"/>
      <c r="AB232" s="174"/>
      <c r="AC232" s="175"/>
      <c r="AD232" s="173"/>
      <c r="AE232" s="174"/>
      <c r="AF232" s="173"/>
      <c r="AG232" s="174"/>
      <c r="AH232" s="173"/>
      <c r="AI232" s="174"/>
      <c r="AJ232" s="173"/>
      <c r="AK232" s="174"/>
      <c r="AL232" s="173"/>
      <c r="AM232" s="174"/>
      <c r="AN232" s="175"/>
      <c r="AO232" s="173"/>
      <c r="AP232" s="174"/>
      <c r="AQ232" s="173"/>
      <c r="AR232" s="174"/>
      <c r="AS232" s="173"/>
      <c r="AT232" s="174"/>
      <c r="AU232" s="173"/>
      <c r="AV232" s="174"/>
      <c r="AW232" s="173"/>
      <c r="AX232" s="174"/>
      <c r="AY232" s="175"/>
      <c r="AZ232" s="173"/>
      <c r="BA232" s="174"/>
      <c r="BB232" s="173"/>
      <c r="BC232" s="174"/>
      <c r="BD232" s="173"/>
      <c r="BE232" s="174"/>
      <c r="BF232" s="173"/>
      <c r="BG232" s="174"/>
      <c r="BH232" s="173"/>
      <c r="BI232" s="174"/>
      <c r="BJ232" s="175"/>
      <c r="BK232" s="173"/>
      <c r="BL232" s="174"/>
      <c r="BM232" s="173"/>
      <c r="BN232" s="174"/>
      <c r="BO232" s="173"/>
      <c r="BP232" s="174"/>
      <c r="BQ232" s="173"/>
      <c r="BR232" s="174"/>
      <c r="BS232" s="173"/>
      <c r="BT232" s="174"/>
      <c r="BU232" s="175"/>
      <c r="BV232" s="173"/>
      <c r="BW232" s="174"/>
      <c r="BX232" s="173"/>
      <c r="BY232" s="174"/>
      <c r="BZ232" s="173"/>
      <c r="CA232" s="174"/>
      <c r="CB232" s="173"/>
      <c r="CC232" s="174"/>
      <c r="CD232" s="173"/>
      <c r="CE232" s="174"/>
      <c r="CF232" s="175"/>
      <c r="CG232" s="173"/>
      <c r="CH232" s="174"/>
      <c r="CI232" s="173"/>
      <c r="CJ232" s="174"/>
      <c r="CK232" s="173"/>
      <c r="CL232" s="174"/>
      <c r="CM232" s="173"/>
      <c r="CN232" s="174"/>
      <c r="CO232" s="173"/>
      <c r="CP232" s="174"/>
      <c r="CQ232" s="175"/>
      <c r="CR232" s="173"/>
      <c r="CS232" s="174"/>
      <c r="CT232" s="173"/>
      <c r="CU232" s="174"/>
      <c r="CV232" s="173"/>
      <c r="CW232" s="174"/>
      <c r="CX232" s="173"/>
      <c r="CY232" s="174"/>
      <c r="CZ232" s="173"/>
      <c r="DA232" s="174"/>
      <c r="DB232" s="175"/>
      <c r="DC232" s="173"/>
      <c r="DD232" s="174"/>
      <c r="DE232" s="173"/>
      <c r="DF232" s="174"/>
      <c r="DG232" s="173"/>
      <c r="DH232" s="174"/>
      <c r="DI232" s="173"/>
      <c r="DJ232" s="174"/>
      <c r="DK232" s="173"/>
      <c r="DL232" s="174"/>
      <c r="DM232" s="175"/>
      <c r="DN232" s="173"/>
      <c r="DO232" s="174"/>
      <c r="DP232" s="173"/>
      <c r="DQ232" s="174"/>
      <c r="DR232" s="173"/>
      <c r="DS232" s="174"/>
      <c r="DT232" s="173"/>
      <c r="DU232" s="174"/>
      <c r="DV232" s="173"/>
      <c r="DW232" s="174"/>
      <c r="DX232" s="175"/>
      <c r="DY232" s="372"/>
      <c r="DZ232" s="372"/>
      <c r="EA232" s="372"/>
      <c r="EB232" s="372"/>
      <c r="EC232" s="372"/>
      <c r="ED232" s="342"/>
    </row>
    <row r="233" spans="1:134" s="51" customFormat="1" ht="36" customHeight="1">
      <c r="A233" s="78"/>
      <c r="B233" s="78"/>
      <c r="C233" s="131" t="s">
        <v>77</v>
      </c>
      <c r="D233" s="79" t="s">
        <v>184</v>
      </c>
      <c r="E233" s="525" t="str">
        <f>AZ9</f>
        <v>Year 1</v>
      </c>
      <c r="F233" s="525" t="str">
        <f>BB9</f>
        <v>Year 2</v>
      </c>
      <c r="G233" s="525" t="str">
        <f>BD9</f>
        <v>Year 3</v>
      </c>
      <c r="H233" s="525" t="str">
        <f>BF9</f>
        <v>Year 4</v>
      </c>
      <c r="I233" s="525" t="str">
        <f>BH9</f>
        <v>Year 5</v>
      </c>
      <c r="J233" s="83"/>
      <c r="K233" s="83"/>
      <c r="L233" s="83"/>
      <c r="M233" s="83"/>
      <c r="N233" s="83"/>
      <c r="O233" s="81" t="s">
        <v>376</v>
      </c>
      <c r="P233" s="81" t="s">
        <v>377</v>
      </c>
      <c r="Q233" s="81" t="s">
        <v>76</v>
      </c>
      <c r="R233" s="81" t="s">
        <v>355</v>
      </c>
      <c r="S233" s="170"/>
      <c r="T233" s="139"/>
      <c r="U233" s="170"/>
      <c r="V233" s="139"/>
      <c r="W233" s="170"/>
      <c r="X233" s="139"/>
      <c r="Y233" s="170"/>
      <c r="Z233" s="139"/>
      <c r="AA233" s="170"/>
      <c r="AB233" s="139"/>
      <c r="AC233" s="140"/>
      <c r="AD233" s="170"/>
      <c r="AE233" s="139"/>
      <c r="AF233" s="170"/>
      <c r="AG233" s="139"/>
      <c r="AH233" s="170"/>
      <c r="AI233" s="139"/>
      <c r="AJ233" s="170"/>
      <c r="AK233" s="139"/>
      <c r="AL233" s="170"/>
      <c r="AM233" s="139"/>
      <c r="AN233" s="140"/>
      <c r="AO233" s="170"/>
      <c r="AP233" s="139"/>
      <c r="AQ233" s="170"/>
      <c r="AR233" s="139"/>
      <c r="AS233" s="170"/>
      <c r="AT233" s="139"/>
      <c r="AU233" s="170"/>
      <c r="AV233" s="139"/>
      <c r="AW233" s="170"/>
      <c r="AX233" s="139"/>
      <c r="AY233" s="140"/>
      <c r="AZ233" s="170"/>
      <c r="BA233" s="139"/>
      <c r="BB233" s="170"/>
      <c r="BC233" s="139"/>
      <c r="BD233" s="170"/>
      <c r="BE233" s="139"/>
      <c r="BF233" s="170"/>
      <c r="BG233" s="139"/>
      <c r="BH233" s="170"/>
      <c r="BI233" s="139"/>
      <c r="BJ233" s="140"/>
      <c r="BK233" s="170"/>
      <c r="BL233" s="139"/>
      <c r="BM233" s="170"/>
      <c r="BN233" s="139"/>
      <c r="BO233" s="170"/>
      <c r="BP233" s="139"/>
      <c r="BQ233" s="170"/>
      <c r="BR233" s="139"/>
      <c r="BS233" s="170"/>
      <c r="BT233" s="139"/>
      <c r="BU233" s="140"/>
      <c r="BV233" s="170"/>
      <c r="BW233" s="139"/>
      <c r="BX233" s="170"/>
      <c r="BY233" s="139"/>
      <c r="BZ233" s="170"/>
      <c r="CA233" s="139"/>
      <c r="CB233" s="170"/>
      <c r="CC233" s="139"/>
      <c r="CD233" s="170"/>
      <c r="CE233" s="139"/>
      <c r="CF233" s="140"/>
      <c r="CG233" s="170"/>
      <c r="CH233" s="139"/>
      <c r="CI233" s="170"/>
      <c r="CJ233" s="139"/>
      <c r="CK233" s="170"/>
      <c r="CL233" s="139"/>
      <c r="CM233" s="170"/>
      <c r="CN233" s="139"/>
      <c r="CO233" s="170"/>
      <c r="CP233" s="139"/>
      <c r="CQ233" s="140"/>
      <c r="CR233" s="170"/>
      <c r="CS233" s="139"/>
      <c r="CT233" s="170"/>
      <c r="CU233" s="139"/>
      <c r="CV233" s="170"/>
      <c r="CW233" s="139"/>
      <c r="CX233" s="170"/>
      <c r="CY233" s="139"/>
      <c r="CZ233" s="170"/>
      <c r="DA233" s="139"/>
      <c r="DB233" s="140"/>
      <c r="DC233" s="170"/>
      <c r="DD233" s="139"/>
      <c r="DE233" s="170"/>
      <c r="DF233" s="139"/>
      <c r="DG233" s="170"/>
      <c r="DH233" s="139"/>
      <c r="DI233" s="170"/>
      <c r="DJ233" s="139"/>
      <c r="DK233" s="170"/>
      <c r="DL233" s="139"/>
      <c r="DM233" s="140"/>
      <c r="DN233" s="170"/>
      <c r="DO233" s="139"/>
      <c r="DP233" s="170"/>
      <c r="DQ233" s="139"/>
      <c r="DR233" s="170"/>
      <c r="DS233" s="139"/>
      <c r="DT233" s="170"/>
      <c r="DU233" s="139"/>
      <c r="DV233" s="170"/>
      <c r="DW233" s="139"/>
      <c r="DX233" s="140"/>
      <c r="DY233" s="372"/>
      <c r="DZ233" s="372"/>
      <c r="EA233" s="372"/>
      <c r="EB233" s="372"/>
      <c r="EC233" s="372"/>
      <c r="ED233" s="342"/>
    </row>
    <row r="234" spans="1:134" ht="15" customHeight="1">
      <c r="C234" s="77" t="s">
        <v>353</v>
      </c>
      <c r="D234" s="700" t="s">
        <v>378</v>
      </c>
      <c r="E234" s="72"/>
      <c r="F234" s="72"/>
      <c r="G234" s="72"/>
      <c r="H234" s="72"/>
      <c r="I234" s="72"/>
      <c r="J234" s="72"/>
      <c r="K234" s="72"/>
      <c r="L234" s="72"/>
      <c r="M234" s="72"/>
      <c r="N234" s="72"/>
      <c r="O234" s="616"/>
      <c r="P234" s="72"/>
      <c r="Q234" s="146"/>
      <c r="R234" s="70">
        <f t="shared" ref="R234:R257" si="439">VLOOKUP(C234,TravelIncrease,2,0)</f>
        <v>1.1000000000000001</v>
      </c>
      <c r="S234" s="847"/>
      <c r="T234" s="848"/>
      <c r="U234" s="847"/>
      <c r="V234" s="848"/>
      <c r="W234" s="847"/>
      <c r="X234" s="848"/>
      <c r="Y234" s="847"/>
      <c r="Z234" s="848"/>
      <c r="AA234" s="847"/>
      <c r="AB234" s="848"/>
      <c r="AC234" s="373"/>
      <c r="AD234" s="804"/>
      <c r="AE234" s="805"/>
      <c r="AF234" s="804"/>
      <c r="AG234" s="805"/>
      <c r="AH234" s="804"/>
      <c r="AI234" s="805"/>
      <c r="AJ234" s="804"/>
      <c r="AK234" s="805"/>
      <c r="AL234" s="804"/>
      <c r="AM234" s="805"/>
      <c r="AN234" s="362"/>
      <c r="AO234" s="812"/>
      <c r="AP234" s="813"/>
      <c r="AQ234" s="812"/>
      <c r="AR234" s="813"/>
      <c r="AS234" s="812"/>
      <c r="AT234" s="813"/>
      <c r="AU234" s="812"/>
      <c r="AV234" s="813"/>
      <c r="AW234" s="812"/>
      <c r="AX234" s="813"/>
      <c r="AY234" s="363"/>
      <c r="AZ234" s="783">
        <f>$E234*$P234*$Q234</f>
        <v>0</v>
      </c>
      <c r="BA234" s="784"/>
      <c r="BB234" s="783">
        <f>$F234*$P234*$Q234*$R234</f>
        <v>0</v>
      </c>
      <c r="BC234" s="784"/>
      <c r="BD234" s="783">
        <f>$G234*$P234*$Q234*($R234^2)</f>
        <v>0</v>
      </c>
      <c r="BE234" s="784"/>
      <c r="BF234" s="783">
        <f>$H234*$P234*$Q234*($R234^3)</f>
        <v>0</v>
      </c>
      <c r="BG234" s="784"/>
      <c r="BH234" s="783">
        <f>$I234*$P234*$Q234*($R234^4)</f>
        <v>0</v>
      </c>
      <c r="BI234" s="784"/>
      <c r="BJ234" s="299">
        <f>SUM(AZ234+BB234+BD234+BF234+BH234)</f>
        <v>0</v>
      </c>
      <c r="BK234" s="849"/>
      <c r="BL234" s="850"/>
      <c r="BM234" s="849"/>
      <c r="BN234" s="850"/>
      <c r="BO234" s="849"/>
      <c r="BP234" s="850"/>
      <c r="BQ234" s="849"/>
      <c r="BR234" s="850"/>
      <c r="BS234" s="849"/>
      <c r="BT234" s="850"/>
      <c r="BU234" s="365"/>
      <c r="BV234" s="973"/>
      <c r="BW234" s="974"/>
      <c r="BX234" s="973"/>
      <c r="BY234" s="974"/>
      <c r="BZ234" s="973"/>
      <c r="CA234" s="974"/>
      <c r="CB234" s="973"/>
      <c r="CC234" s="974"/>
      <c r="CD234" s="973"/>
      <c r="CE234" s="974"/>
      <c r="CF234" s="366"/>
      <c r="CG234" s="969"/>
      <c r="CH234" s="970"/>
      <c r="CI234" s="969"/>
      <c r="CJ234" s="970"/>
      <c r="CK234" s="969"/>
      <c r="CL234" s="970"/>
      <c r="CM234" s="969"/>
      <c r="CN234" s="970"/>
      <c r="CO234" s="969"/>
      <c r="CP234" s="970"/>
      <c r="CQ234" s="367"/>
      <c r="CR234" s="967"/>
      <c r="CS234" s="968"/>
      <c r="CT234" s="967"/>
      <c r="CU234" s="968"/>
      <c r="CV234" s="967"/>
      <c r="CW234" s="968"/>
      <c r="CX234" s="967"/>
      <c r="CY234" s="968"/>
      <c r="CZ234" s="967"/>
      <c r="DA234" s="968"/>
      <c r="DB234" s="368"/>
      <c r="DC234" s="971"/>
      <c r="DD234" s="972"/>
      <c r="DE234" s="971"/>
      <c r="DF234" s="972"/>
      <c r="DG234" s="971"/>
      <c r="DH234" s="972"/>
      <c r="DI234" s="971"/>
      <c r="DJ234" s="972"/>
      <c r="DK234" s="971"/>
      <c r="DL234" s="972"/>
      <c r="DM234" s="369"/>
      <c r="DN234" s="977"/>
      <c r="DO234" s="978"/>
      <c r="DP234" s="977"/>
      <c r="DQ234" s="978"/>
      <c r="DR234" s="977"/>
      <c r="DS234" s="978"/>
      <c r="DT234" s="977"/>
      <c r="DU234" s="978"/>
      <c r="DV234" s="977"/>
      <c r="DW234" s="978"/>
      <c r="DX234" s="370"/>
      <c r="DY234" s="374">
        <f t="shared" ref="DY234:DY257" si="440">AZ234</f>
        <v>0</v>
      </c>
      <c r="DZ234" s="374">
        <f t="shared" ref="DZ234:DZ257" si="441">BB234</f>
        <v>0</v>
      </c>
      <c r="EA234" s="374">
        <f t="shared" ref="EA234:EA257" si="442">BD234</f>
        <v>0</v>
      </c>
      <c r="EB234" s="374">
        <f t="shared" ref="EB234:EB257" si="443">BF234</f>
        <v>0</v>
      </c>
      <c r="EC234" s="374">
        <f t="shared" ref="EC234:EC257" si="444">BH234</f>
        <v>0</v>
      </c>
      <c r="ED234" s="327">
        <f t="shared" ref="ED234:ED258" si="445">SUM(DY234:EC234)</f>
        <v>0</v>
      </c>
    </row>
    <row r="235" spans="1:134" ht="15" customHeight="1">
      <c r="C235" s="77" t="s">
        <v>264</v>
      </c>
      <c r="D235" s="700"/>
      <c r="E235" s="72"/>
      <c r="F235" s="72"/>
      <c r="G235" s="72"/>
      <c r="H235" s="72"/>
      <c r="I235" s="72"/>
      <c r="J235" s="72"/>
      <c r="K235" s="72"/>
      <c r="L235" s="72"/>
      <c r="M235" s="72"/>
      <c r="N235" s="72"/>
      <c r="O235" s="616"/>
      <c r="P235" s="72"/>
      <c r="Q235" s="146"/>
      <c r="R235" s="70">
        <f t="shared" si="439"/>
        <v>1</v>
      </c>
      <c r="S235" s="847"/>
      <c r="T235" s="848"/>
      <c r="U235" s="847"/>
      <c r="V235" s="848"/>
      <c r="W235" s="847"/>
      <c r="X235" s="848"/>
      <c r="Y235" s="847"/>
      <c r="Z235" s="848"/>
      <c r="AA235" s="847"/>
      <c r="AB235" s="848"/>
      <c r="AC235" s="373"/>
      <c r="AD235" s="804"/>
      <c r="AE235" s="805"/>
      <c r="AF235" s="804"/>
      <c r="AG235" s="805"/>
      <c r="AH235" s="804"/>
      <c r="AI235" s="805"/>
      <c r="AJ235" s="804"/>
      <c r="AK235" s="805"/>
      <c r="AL235" s="804"/>
      <c r="AM235" s="805"/>
      <c r="AN235" s="362"/>
      <c r="AO235" s="812"/>
      <c r="AP235" s="813"/>
      <c r="AQ235" s="812"/>
      <c r="AR235" s="813"/>
      <c r="AS235" s="812"/>
      <c r="AT235" s="813"/>
      <c r="AU235" s="812"/>
      <c r="AV235" s="813"/>
      <c r="AW235" s="812"/>
      <c r="AX235" s="813"/>
      <c r="AY235" s="363"/>
      <c r="AZ235" s="783">
        <f t="shared" ref="AZ235:AZ257" si="446">$E235*$P235*$Q235</f>
        <v>0</v>
      </c>
      <c r="BA235" s="784"/>
      <c r="BB235" s="783">
        <f t="shared" ref="BB235:BB257" si="447">$F235*$P235*$Q235*$R235</f>
        <v>0</v>
      </c>
      <c r="BC235" s="784"/>
      <c r="BD235" s="783">
        <f t="shared" ref="BD235:BD257" si="448">$G235*$P235*$Q235*($R235^2)</f>
        <v>0</v>
      </c>
      <c r="BE235" s="784"/>
      <c r="BF235" s="783">
        <f t="shared" ref="BF235:BF257" si="449">$H235*$P235*$Q235*($R235^3)</f>
        <v>0</v>
      </c>
      <c r="BG235" s="784"/>
      <c r="BH235" s="783">
        <f t="shared" ref="BH235:BH257" si="450">$I235*$P235*$Q235*($R235^4)</f>
        <v>0</v>
      </c>
      <c r="BI235" s="784"/>
      <c r="BJ235" s="299">
        <f t="shared" ref="BJ235:BJ257" si="451">SUM(AZ235+BB235+BD235+BF235+BH235)</f>
        <v>0</v>
      </c>
      <c r="BK235" s="849"/>
      <c r="BL235" s="850"/>
      <c r="BM235" s="849"/>
      <c r="BN235" s="850"/>
      <c r="BO235" s="849"/>
      <c r="BP235" s="850"/>
      <c r="BQ235" s="849"/>
      <c r="BR235" s="850"/>
      <c r="BS235" s="849"/>
      <c r="BT235" s="850"/>
      <c r="BU235" s="365"/>
      <c r="BV235" s="973"/>
      <c r="BW235" s="974"/>
      <c r="BX235" s="973"/>
      <c r="BY235" s="974"/>
      <c r="BZ235" s="973"/>
      <c r="CA235" s="974"/>
      <c r="CB235" s="973"/>
      <c r="CC235" s="974"/>
      <c r="CD235" s="973"/>
      <c r="CE235" s="974"/>
      <c r="CF235" s="366"/>
      <c r="CG235" s="969"/>
      <c r="CH235" s="970"/>
      <c r="CI235" s="969"/>
      <c r="CJ235" s="970"/>
      <c r="CK235" s="969"/>
      <c r="CL235" s="970"/>
      <c r="CM235" s="969"/>
      <c r="CN235" s="970"/>
      <c r="CO235" s="969"/>
      <c r="CP235" s="970"/>
      <c r="CQ235" s="367"/>
      <c r="CR235" s="967"/>
      <c r="CS235" s="968"/>
      <c r="CT235" s="967"/>
      <c r="CU235" s="968"/>
      <c r="CV235" s="967"/>
      <c r="CW235" s="968"/>
      <c r="CX235" s="967"/>
      <c r="CY235" s="968"/>
      <c r="CZ235" s="967"/>
      <c r="DA235" s="968"/>
      <c r="DB235" s="368"/>
      <c r="DC235" s="971"/>
      <c r="DD235" s="972"/>
      <c r="DE235" s="971"/>
      <c r="DF235" s="972"/>
      <c r="DG235" s="971"/>
      <c r="DH235" s="972"/>
      <c r="DI235" s="971"/>
      <c r="DJ235" s="972"/>
      <c r="DK235" s="971"/>
      <c r="DL235" s="972"/>
      <c r="DM235" s="369"/>
      <c r="DN235" s="977"/>
      <c r="DO235" s="978"/>
      <c r="DP235" s="977"/>
      <c r="DQ235" s="978"/>
      <c r="DR235" s="977"/>
      <c r="DS235" s="978"/>
      <c r="DT235" s="977"/>
      <c r="DU235" s="978"/>
      <c r="DV235" s="977"/>
      <c r="DW235" s="978"/>
      <c r="DX235" s="370"/>
      <c r="DY235" s="374">
        <f t="shared" si="440"/>
        <v>0</v>
      </c>
      <c r="DZ235" s="374">
        <f t="shared" si="441"/>
        <v>0</v>
      </c>
      <c r="EA235" s="374">
        <f t="shared" si="442"/>
        <v>0</v>
      </c>
      <c r="EB235" s="374">
        <f t="shared" si="443"/>
        <v>0</v>
      </c>
      <c r="EC235" s="374">
        <f t="shared" si="444"/>
        <v>0</v>
      </c>
      <c r="ED235" s="327">
        <f t="shared" si="445"/>
        <v>0</v>
      </c>
    </row>
    <row r="236" spans="1:134" ht="15" customHeight="1">
      <c r="C236" s="77" t="s">
        <v>28</v>
      </c>
      <c r="D236" s="700"/>
      <c r="E236" s="72"/>
      <c r="F236" s="72"/>
      <c r="G236" s="72"/>
      <c r="H236" s="72"/>
      <c r="I236" s="72"/>
      <c r="J236" s="72"/>
      <c r="K236" s="72"/>
      <c r="L236" s="72"/>
      <c r="M236" s="72"/>
      <c r="N236" s="72"/>
      <c r="O236" s="616"/>
      <c r="P236" s="72"/>
      <c r="Q236" s="146"/>
      <c r="R236" s="70">
        <f t="shared" si="439"/>
        <v>1</v>
      </c>
      <c r="S236" s="847"/>
      <c r="T236" s="848"/>
      <c r="U236" s="847"/>
      <c r="V236" s="848"/>
      <c r="W236" s="847"/>
      <c r="X236" s="848"/>
      <c r="Y236" s="847"/>
      <c r="Z236" s="848"/>
      <c r="AA236" s="847"/>
      <c r="AB236" s="848"/>
      <c r="AC236" s="373"/>
      <c r="AD236" s="804"/>
      <c r="AE236" s="805"/>
      <c r="AF236" s="804"/>
      <c r="AG236" s="805"/>
      <c r="AH236" s="804"/>
      <c r="AI236" s="805"/>
      <c r="AJ236" s="804"/>
      <c r="AK236" s="805"/>
      <c r="AL236" s="804"/>
      <c r="AM236" s="805"/>
      <c r="AN236" s="362"/>
      <c r="AO236" s="812"/>
      <c r="AP236" s="813"/>
      <c r="AQ236" s="812"/>
      <c r="AR236" s="813"/>
      <c r="AS236" s="812"/>
      <c r="AT236" s="813"/>
      <c r="AU236" s="812"/>
      <c r="AV236" s="813"/>
      <c r="AW236" s="812"/>
      <c r="AX236" s="813"/>
      <c r="AY236" s="363"/>
      <c r="AZ236" s="783">
        <f t="shared" si="446"/>
        <v>0</v>
      </c>
      <c r="BA236" s="784"/>
      <c r="BB236" s="783">
        <f t="shared" si="447"/>
        <v>0</v>
      </c>
      <c r="BC236" s="784"/>
      <c r="BD236" s="783">
        <f t="shared" si="448"/>
        <v>0</v>
      </c>
      <c r="BE236" s="784"/>
      <c r="BF236" s="783">
        <f t="shared" si="449"/>
        <v>0</v>
      </c>
      <c r="BG236" s="784"/>
      <c r="BH236" s="783">
        <f t="shared" si="450"/>
        <v>0</v>
      </c>
      <c r="BI236" s="784"/>
      <c r="BJ236" s="299">
        <f t="shared" si="451"/>
        <v>0</v>
      </c>
      <c r="BK236" s="849"/>
      <c r="BL236" s="850"/>
      <c r="BM236" s="849"/>
      <c r="BN236" s="850"/>
      <c r="BO236" s="849"/>
      <c r="BP236" s="850"/>
      <c r="BQ236" s="849"/>
      <c r="BR236" s="850"/>
      <c r="BS236" s="849"/>
      <c r="BT236" s="850"/>
      <c r="BU236" s="365"/>
      <c r="BV236" s="973"/>
      <c r="BW236" s="974"/>
      <c r="BX236" s="973"/>
      <c r="BY236" s="974"/>
      <c r="BZ236" s="973"/>
      <c r="CA236" s="974"/>
      <c r="CB236" s="973"/>
      <c r="CC236" s="974"/>
      <c r="CD236" s="973"/>
      <c r="CE236" s="974"/>
      <c r="CF236" s="366"/>
      <c r="CG236" s="969"/>
      <c r="CH236" s="970"/>
      <c r="CI236" s="969"/>
      <c r="CJ236" s="970"/>
      <c r="CK236" s="969"/>
      <c r="CL236" s="970"/>
      <c r="CM236" s="969"/>
      <c r="CN236" s="970"/>
      <c r="CO236" s="969"/>
      <c r="CP236" s="970"/>
      <c r="CQ236" s="367"/>
      <c r="CR236" s="967"/>
      <c r="CS236" s="968"/>
      <c r="CT236" s="967"/>
      <c r="CU236" s="968"/>
      <c r="CV236" s="967"/>
      <c r="CW236" s="968"/>
      <c r="CX236" s="967"/>
      <c r="CY236" s="968"/>
      <c r="CZ236" s="967"/>
      <c r="DA236" s="968"/>
      <c r="DB236" s="368"/>
      <c r="DC236" s="971"/>
      <c r="DD236" s="972"/>
      <c r="DE236" s="971"/>
      <c r="DF236" s="972"/>
      <c r="DG236" s="971"/>
      <c r="DH236" s="972"/>
      <c r="DI236" s="971"/>
      <c r="DJ236" s="972"/>
      <c r="DK236" s="971"/>
      <c r="DL236" s="972"/>
      <c r="DM236" s="369"/>
      <c r="DN236" s="977"/>
      <c r="DO236" s="978"/>
      <c r="DP236" s="977"/>
      <c r="DQ236" s="978"/>
      <c r="DR236" s="977"/>
      <c r="DS236" s="978"/>
      <c r="DT236" s="977"/>
      <c r="DU236" s="978"/>
      <c r="DV236" s="977"/>
      <c r="DW236" s="978"/>
      <c r="DX236" s="370"/>
      <c r="DY236" s="374">
        <f t="shared" si="440"/>
        <v>0</v>
      </c>
      <c r="DZ236" s="374">
        <f t="shared" si="441"/>
        <v>0</v>
      </c>
      <c r="EA236" s="374">
        <f t="shared" si="442"/>
        <v>0</v>
      </c>
      <c r="EB236" s="374">
        <f t="shared" si="443"/>
        <v>0</v>
      </c>
      <c r="EC236" s="374">
        <f t="shared" si="444"/>
        <v>0</v>
      </c>
      <c r="ED236" s="327">
        <f t="shared" si="445"/>
        <v>0</v>
      </c>
    </row>
    <row r="237" spans="1:134" ht="15" customHeight="1">
      <c r="C237" s="77" t="s">
        <v>54</v>
      </c>
      <c r="D237" s="700"/>
      <c r="E237" s="72"/>
      <c r="F237" s="72"/>
      <c r="G237" s="72"/>
      <c r="H237" s="72"/>
      <c r="I237" s="72"/>
      <c r="J237" s="72"/>
      <c r="K237" s="72"/>
      <c r="L237" s="72"/>
      <c r="M237" s="72"/>
      <c r="N237" s="72"/>
      <c r="O237" s="616"/>
      <c r="P237" s="72"/>
      <c r="Q237" s="146"/>
      <c r="R237" s="70">
        <f t="shared" si="439"/>
        <v>1.1000000000000001</v>
      </c>
      <c r="S237" s="847"/>
      <c r="T237" s="848"/>
      <c r="U237" s="847"/>
      <c r="V237" s="848"/>
      <c r="W237" s="847"/>
      <c r="X237" s="848"/>
      <c r="Y237" s="847"/>
      <c r="Z237" s="848"/>
      <c r="AA237" s="847"/>
      <c r="AB237" s="848"/>
      <c r="AC237" s="373"/>
      <c r="AD237" s="804"/>
      <c r="AE237" s="805"/>
      <c r="AF237" s="804"/>
      <c r="AG237" s="805"/>
      <c r="AH237" s="804"/>
      <c r="AI237" s="805"/>
      <c r="AJ237" s="804"/>
      <c r="AK237" s="805"/>
      <c r="AL237" s="804"/>
      <c r="AM237" s="805"/>
      <c r="AN237" s="362"/>
      <c r="AO237" s="812"/>
      <c r="AP237" s="813"/>
      <c r="AQ237" s="812"/>
      <c r="AR237" s="813"/>
      <c r="AS237" s="812"/>
      <c r="AT237" s="813"/>
      <c r="AU237" s="812"/>
      <c r="AV237" s="813"/>
      <c r="AW237" s="812"/>
      <c r="AX237" s="813"/>
      <c r="AY237" s="363"/>
      <c r="AZ237" s="783">
        <f t="shared" si="446"/>
        <v>0</v>
      </c>
      <c r="BA237" s="784"/>
      <c r="BB237" s="783">
        <f t="shared" si="447"/>
        <v>0</v>
      </c>
      <c r="BC237" s="784"/>
      <c r="BD237" s="783">
        <f t="shared" si="448"/>
        <v>0</v>
      </c>
      <c r="BE237" s="784"/>
      <c r="BF237" s="783">
        <f t="shared" si="449"/>
        <v>0</v>
      </c>
      <c r="BG237" s="784"/>
      <c r="BH237" s="783">
        <f t="shared" si="450"/>
        <v>0</v>
      </c>
      <c r="BI237" s="784"/>
      <c r="BJ237" s="299">
        <f t="shared" si="451"/>
        <v>0</v>
      </c>
      <c r="BK237" s="849"/>
      <c r="BL237" s="850"/>
      <c r="BM237" s="849"/>
      <c r="BN237" s="850"/>
      <c r="BO237" s="849"/>
      <c r="BP237" s="850"/>
      <c r="BQ237" s="849"/>
      <c r="BR237" s="850"/>
      <c r="BS237" s="849"/>
      <c r="BT237" s="850"/>
      <c r="BU237" s="365"/>
      <c r="BV237" s="973"/>
      <c r="BW237" s="974"/>
      <c r="BX237" s="973"/>
      <c r="BY237" s="974"/>
      <c r="BZ237" s="973"/>
      <c r="CA237" s="974"/>
      <c r="CB237" s="973"/>
      <c r="CC237" s="974"/>
      <c r="CD237" s="973"/>
      <c r="CE237" s="974"/>
      <c r="CF237" s="366"/>
      <c r="CG237" s="969"/>
      <c r="CH237" s="970"/>
      <c r="CI237" s="969"/>
      <c r="CJ237" s="970"/>
      <c r="CK237" s="969"/>
      <c r="CL237" s="970"/>
      <c r="CM237" s="969"/>
      <c r="CN237" s="970"/>
      <c r="CO237" s="969"/>
      <c r="CP237" s="970"/>
      <c r="CQ237" s="367"/>
      <c r="CR237" s="967"/>
      <c r="CS237" s="968"/>
      <c r="CT237" s="967"/>
      <c r="CU237" s="968"/>
      <c r="CV237" s="967"/>
      <c r="CW237" s="968"/>
      <c r="CX237" s="967"/>
      <c r="CY237" s="968"/>
      <c r="CZ237" s="967"/>
      <c r="DA237" s="968"/>
      <c r="DB237" s="368"/>
      <c r="DC237" s="971"/>
      <c r="DD237" s="972"/>
      <c r="DE237" s="971"/>
      <c r="DF237" s="972"/>
      <c r="DG237" s="971"/>
      <c r="DH237" s="972"/>
      <c r="DI237" s="971"/>
      <c r="DJ237" s="972"/>
      <c r="DK237" s="971"/>
      <c r="DL237" s="972"/>
      <c r="DM237" s="369"/>
      <c r="DN237" s="977"/>
      <c r="DO237" s="978"/>
      <c r="DP237" s="977"/>
      <c r="DQ237" s="978"/>
      <c r="DR237" s="977"/>
      <c r="DS237" s="978"/>
      <c r="DT237" s="977"/>
      <c r="DU237" s="978"/>
      <c r="DV237" s="977"/>
      <c r="DW237" s="978"/>
      <c r="DX237" s="370"/>
      <c r="DY237" s="374">
        <f t="shared" si="440"/>
        <v>0</v>
      </c>
      <c r="DZ237" s="374">
        <f t="shared" si="441"/>
        <v>0</v>
      </c>
      <c r="EA237" s="374">
        <f t="shared" si="442"/>
        <v>0</v>
      </c>
      <c r="EB237" s="374">
        <f t="shared" si="443"/>
        <v>0</v>
      </c>
      <c r="EC237" s="374">
        <f t="shared" si="444"/>
        <v>0</v>
      </c>
      <c r="ED237" s="327">
        <f t="shared" si="445"/>
        <v>0</v>
      </c>
    </row>
    <row r="238" spans="1:134" ht="15" customHeight="1">
      <c r="C238" s="77" t="s">
        <v>353</v>
      </c>
      <c r="D238" s="700" t="s">
        <v>378</v>
      </c>
      <c r="E238" s="72"/>
      <c r="F238" s="72"/>
      <c r="G238" s="72"/>
      <c r="H238" s="72"/>
      <c r="I238" s="72"/>
      <c r="J238" s="72"/>
      <c r="K238" s="72"/>
      <c r="L238" s="72"/>
      <c r="M238" s="72"/>
      <c r="N238" s="72"/>
      <c r="O238" s="616"/>
      <c r="P238" s="72"/>
      <c r="Q238" s="146"/>
      <c r="R238" s="70">
        <f t="shared" si="439"/>
        <v>1.1000000000000001</v>
      </c>
      <c r="S238" s="847"/>
      <c r="T238" s="848"/>
      <c r="U238" s="847"/>
      <c r="V238" s="848"/>
      <c r="W238" s="847"/>
      <c r="X238" s="848"/>
      <c r="Y238" s="847"/>
      <c r="Z238" s="848"/>
      <c r="AA238" s="847"/>
      <c r="AB238" s="848"/>
      <c r="AC238" s="373"/>
      <c r="AD238" s="804"/>
      <c r="AE238" s="805"/>
      <c r="AF238" s="804"/>
      <c r="AG238" s="805"/>
      <c r="AH238" s="804"/>
      <c r="AI238" s="805"/>
      <c r="AJ238" s="804"/>
      <c r="AK238" s="805"/>
      <c r="AL238" s="804"/>
      <c r="AM238" s="805"/>
      <c r="AN238" s="362"/>
      <c r="AO238" s="812"/>
      <c r="AP238" s="813"/>
      <c r="AQ238" s="812"/>
      <c r="AR238" s="813"/>
      <c r="AS238" s="812"/>
      <c r="AT238" s="813"/>
      <c r="AU238" s="812"/>
      <c r="AV238" s="813"/>
      <c r="AW238" s="812"/>
      <c r="AX238" s="813"/>
      <c r="AY238" s="363"/>
      <c r="AZ238" s="783">
        <f t="shared" si="446"/>
        <v>0</v>
      </c>
      <c r="BA238" s="784"/>
      <c r="BB238" s="783">
        <f t="shared" si="447"/>
        <v>0</v>
      </c>
      <c r="BC238" s="784"/>
      <c r="BD238" s="783">
        <f t="shared" si="448"/>
        <v>0</v>
      </c>
      <c r="BE238" s="784"/>
      <c r="BF238" s="783">
        <f t="shared" si="449"/>
        <v>0</v>
      </c>
      <c r="BG238" s="784"/>
      <c r="BH238" s="783">
        <f t="shared" si="450"/>
        <v>0</v>
      </c>
      <c r="BI238" s="784"/>
      <c r="BJ238" s="299">
        <f t="shared" si="451"/>
        <v>0</v>
      </c>
      <c r="BK238" s="849"/>
      <c r="BL238" s="850"/>
      <c r="BM238" s="849"/>
      <c r="BN238" s="850"/>
      <c r="BO238" s="849"/>
      <c r="BP238" s="850"/>
      <c r="BQ238" s="849"/>
      <c r="BR238" s="850"/>
      <c r="BS238" s="849"/>
      <c r="BT238" s="850"/>
      <c r="BU238" s="365"/>
      <c r="BV238" s="973"/>
      <c r="BW238" s="974"/>
      <c r="BX238" s="973"/>
      <c r="BY238" s="974"/>
      <c r="BZ238" s="973"/>
      <c r="CA238" s="974"/>
      <c r="CB238" s="973"/>
      <c r="CC238" s="974"/>
      <c r="CD238" s="973"/>
      <c r="CE238" s="974"/>
      <c r="CF238" s="366"/>
      <c r="CG238" s="969"/>
      <c r="CH238" s="970"/>
      <c r="CI238" s="969"/>
      <c r="CJ238" s="970"/>
      <c r="CK238" s="969"/>
      <c r="CL238" s="970"/>
      <c r="CM238" s="969"/>
      <c r="CN238" s="970"/>
      <c r="CO238" s="969"/>
      <c r="CP238" s="970"/>
      <c r="CQ238" s="367"/>
      <c r="CR238" s="967"/>
      <c r="CS238" s="968"/>
      <c r="CT238" s="967"/>
      <c r="CU238" s="968"/>
      <c r="CV238" s="967"/>
      <c r="CW238" s="968"/>
      <c r="CX238" s="967"/>
      <c r="CY238" s="968"/>
      <c r="CZ238" s="967"/>
      <c r="DA238" s="968"/>
      <c r="DB238" s="368"/>
      <c r="DC238" s="971"/>
      <c r="DD238" s="972"/>
      <c r="DE238" s="971"/>
      <c r="DF238" s="972"/>
      <c r="DG238" s="971"/>
      <c r="DH238" s="972"/>
      <c r="DI238" s="971"/>
      <c r="DJ238" s="972"/>
      <c r="DK238" s="971"/>
      <c r="DL238" s="972"/>
      <c r="DM238" s="369"/>
      <c r="DN238" s="977"/>
      <c r="DO238" s="978"/>
      <c r="DP238" s="977"/>
      <c r="DQ238" s="978"/>
      <c r="DR238" s="977"/>
      <c r="DS238" s="978"/>
      <c r="DT238" s="977"/>
      <c r="DU238" s="978"/>
      <c r="DV238" s="977"/>
      <c r="DW238" s="978"/>
      <c r="DX238" s="370"/>
      <c r="DY238" s="374">
        <f t="shared" si="440"/>
        <v>0</v>
      </c>
      <c r="DZ238" s="374">
        <f t="shared" si="441"/>
        <v>0</v>
      </c>
      <c r="EA238" s="374">
        <f t="shared" si="442"/>
        <v>0</v>
      </c>
      <c r="EB238" s="374">
        <f t="shared" si="443"/>
        <v>0</v>
      </c>
      <c r="EC238" s="374">
        <f t="shared" si="444"/>
        <v>0</v>
      </c>
      <c r="ED238" s="327">
        <f t="shared" si="445"/>
        <v>0</v>
      </c>
    </row>
    <row r="239" spans="1:134" ht="15" customHeight="1">
      <c r="C239" s="77" t="s">
        <v>264</v>
      </c>
      <c r="D239" s="700"/>
      <c r="E239" s="72"/>
      <c r="F239" s="72"/>
      <c r="G239" s="72"/>
      <c r="H239" s="72"/>
      <c r="I239" s="72"/>
      <c r="J239" s="72"/>
      <c r="K239" s="72"/>
      <c r="L239" s="72"/>
      <c r="M239" s="72"/>
      <c r="N239" s="72"/>
      <c r="O239" s="616"/>
      <c r="P239" s="72"/>
      <c r="Q239" s="146"/>
      <c r="R239" s="70">
        <f t="shared" si="439"/>
        <v>1</v>
      </c>
      <c r="S239" s="847"/>
      <c r="T239" s="848"/>
      <c r="U239" s="847"/>
      <c r="V239" s="848"/>
      <c r="W239" s="847"/>
      <c r="X239" s="848"/>
      <c r="Y239" s="847"/>
      <c r="Z239" s="848"/>
      <c r="AA239" s="847"/>
      <c r="AB239" s="848"/>
      <c r="AC239" s="373"/>
      <c r="AD239" s="804"/>
      <c r="AE239" s="805"/>
      <c r="AF239" s="804"/>
      <c r="AG239" s="805"/>
      <c r="AH239" s="804"/>
      <c r="AI239" s="805"/>
      <c r="AJ239" s="804"/>
      <c r="AK239" s="805"/>
      <c r="AL239" s="804"/>
      <c r="AM239" s="805"/>
      <c r="AN239" s="362"/>
      <c r="AO239" s="812"/>
      <c r="AP239" s="813"/>
      <c r="AQ239" s="812"/>
      <c r="AR239" s="813"/>
      <c r="AS239" s="812"/>
      <c r="AT239" s="813"/>
      <c r="AU239" s="812"/>
      <c r="AV239" s="813"/>
      <c r="AW239" s="812"/>
      <c r="AX239" s="813"/>
      <c r="AY239" s="363"/>
      <c r="AZ239" s="783">
        <f t="shared" si="446"/>
        <v>0</v>
      </c>
      <c r="BA239" s="784"/>
      <c r="BB239" s="783">
        <f t="shared" si="447"/>
        <v>0</v>
      </c>
      <c r="BC239" s="784"/>
      <c r="BD239" s="783">
        <f t="shared" si="448"/>
        <v>0</v>
      </c>
      <c r="BE239" s="784"/>
      <c r="BF239" s="783">
        <f t="shared" si="449"/>
        <v>0</v>
      </c>
      <c r="BG239" s="784"/>
      <c r="BH239" s="783">
        <f t="shared" si="450"/>
        <v>0</v>
      </c>
      <c r="BI239" s="784"/>
      <c r="BJ239" s="299">
        <f t="shared" si="451"/>
        <v>0</v>
      </c>
      <c r="BK239" s="849"/>
      <c r="BL239" s="850"/>
      <c r="BM239" s="849"/>
      <c r="BN239" s="850"/>
      <c r="BO239" s="849"/>
      <c r="BP239" s="850"/>
      <c r="BQ239" s="849"/>
      <c r="BR239" s="850"/>
      <c r="BS239" s="849"/>
      <c r="BT239" s="850"/>
      <c r="BU239" s="365"/>
      <c r="BV239" s="973"/>
      <c r="BW239" s="974"/>
      <c r="BX239" s="973"/>
      <c r="BY239" s="974"/>
      <c r="BZ239" s="973"/>
      <c r="CA239" s="974"/>
      <c r="CB239" s="973"/>
      <c r="CC239" s="974"/>
      <c r="CD239" s="973"/>
      <c r="CE239" s="974"/>
      <c r="CF239" s="366"/>
      <c r="CG239" s="969"/>
      <c r="CH239" s="970"/>
      <c r="CI239" s="969"/>
      <c r="CJ239" s="970"/>
      <c r="CK239" s="969"/>
      <c r="CL239" s="970"/>
      <c r="CM239" s="969"/>
      <c r="CN239" s="970"/>
      <c r="CO239" s="969"/>
      <c r="CP239" s="970"/>
      <c r="CQ239" s="367"/>
      <c r="CR239" s="967"/>
      <c r="CS239" s="968"/>
      <c r="CT239" s="967"/>
      <c r="CU239" s="968"/>
      <c r="CV239" s="967"/>
      <c r="CW239" s="968"/>
      <c r="CX239" s="967"/>
      <c r="CY239" s="968"/>
      <c r="CZ239" s="967"/>
      <c r="DA239" s="968"/>
      <c r="DB239" s="368"/>
      <c r="DC239" s="971"/>
      <c r="DD239" s="972"/>
      <c r="DE239" s="971"/>
      <c r="DF239" s="972"/>
      <c r="DG239" s="971"/>
      <c r="DH239" s="972"/>
      <c r="DI239" s="971"/>
      <c r="DJ239" s="972"/>
      <c r="DK239" s="971"/>
      <c r="DL239" s="972"/>
      <c r="DM239" s="369"/>
      <c r="DN239" s="977"/>
      <c r="DO239" s="978"/>
      <c r="DP239" s="977"/>
      <c r="DQ239" s="978"/>
      <c r="DR239" s="977"/>
      <c r="DS239" s="978"/>
      <c r="DT239" s="977"/>
      <c r="DU239" s="978"/>
      <c r="DV239" s="977"/>
      <c r="DW239" s="978"/>
      <c r="DX239" s="370"/>
      <c r="DY239" s="374">
        <f t="shared" si="440"/>
        <v>0</v>
      </c>
      <c r="DZ239" s="374">
        <f t="shared" si="441"/>
        <v>0</v>
      </c>
      <c r="EA239" s="374">
        <f t="shared" si="442"/>
        <v>0</v>
      </c>
      <c r="EB239" s="374">
        <f t="shared" si="443"/>
        <v>0</v>
      </c>
      <c r="EC239" s="374">
        <f t="shared" si="444"/>
        <v>0</v>
      </c>
      <c r="ED239" s="327">
        <f t="shared" si="445"/>
        <v>0</v>
      </c>
    </row>
    <row r="240" spans="1:134" ht="15" customHeight="1">
      <c r="C240" s="77" t="s">
        <v>28</v>
      </c>
      <c r="D240" s="700"/>
      <c r="E240" s="72"/>
      <c r="F240" s="72"/>
      <c r="G240" s="72"/>
      <c r="H240" s="72"/>
      <c r="I240" s="72"/>
      <c r="J240" s="72"/>
      <c r="K240" s="72"/>
      <c r="L240" s="72"/>
      <c r="M240" s="72"/>
      <c r="N240" s="72"/>
      <c r="O240" s="616"/>
      <c r="P240" s="72"/>
      <c r="Q240" s="146"/>
      <c r="R240" s="70">
        <f t="shared" si="439"/>
        <v>1</v>
      </c>
      <c r="S240" s="847"/>
      <c r="T240" s="848"/>
      <c r="U240" s="847"/>
      <c r="V240" s="848"/>
      <c r="W240" s="847"/>
      <c r="X240" s="848"/>
      <c r="Y240" s="847"/>
      <c r="Z240" s="848"/>
      <c r="AA240" s="847"/>
      <c r="AB240" s="848"/>
      <c r="AC240" s="373"/>
      <c r="AD240" s="804"/>
      <c r="AE240" s="805"/>
      <c r="AF240" s="804"/>
      <c r="AG240" s="805"/>
      <c r="AH240" s="804"/>
      <c r="AI240" s="805"/>
      <c r="AJ240" s="804"/>
      <c r="AK240" s="805"/>
      <c r="AL240" s="804"/>
      <c r="AM240" s="805"/>
      <c r="AN240" s="362"/>
      <c r="AO240" s="812"/>
      <c r="AP240" s="813"/>
      <c r="AQ240" s="812"/>
      <c r="AR240" s="813"/>
      <c r="AS240" s="812"/>
      <c r="AT240" s="813"/>
      <c r="AU240" s="812"/>
      <c r="AV240" s="813"/>
      <c r="AW240" s="812"/>
      <c r="AX240" s="813"/>
      <c r="AY240" s="363"/>
      <c r="AZ240" s="783">
        <f t="shared" si="446"/>
        <v>0</v>
      </c>
      <c r="BA240" s="784"/>
      <c r="BB240" s="783">
        <f t="shared" si="447"/>
        <v>0</v>
      </c>
      <c r="BC240" s="784"/>
      <c r="BD240" s="783">
        <f t="shared" si="448"/>
        <v>0</v>
      </c>
      <c r="BE240" s="784"/>
      <c r="BF240" s="783">
        <f t="shared" si="449"/>
        <v>0</v>
      </c>
      <c r="BG240" s="784"/>
      <c r="BH240" s="783">
        <f t="shared" si="450"/>
        <v>0</v>
      </c>
      <c r="BI240" s="784"/>
      <c r="BJ240" s="299">
        <f t="shared" si="451"/>
        <v>0</v>
      </c>
      <c r="BK240" s="849"/>
      <c r="BL240" s="850"/>
      <c r="BM240" s="849"/>
      <c r="BN240" s="850"/>
      <c r="BO240" s="849"/>
      <c r="BP240" s="850"/>
      <c r="BQ240" s="849"/>
      <c r="BR240" s="850"/>
      <c r="BS240" s="849"/>
      <c r="BT240" s="850"/>
      <c r="BU240" s="365"/>
      <c r="BV240" s="973"/>
      <c r="BW240" s="974"/>
      <c r="BX240" s="973"/>
      <c r="BY240" s="974"/>
      <c r="BZ240" s="973"/>
      <c r="CA240" s="974"/>
      <c r="CB240" s="973"/>
      <c r="CC240" s="974"/>
      <c r="CD240" s="973"/>
      <c r="CE240" s="974"/>
      <c r="CF240" s="366"/>
      <c r="CG240" s="969"/>
      <c r="CH240" s="970"/>
      <c r="CI240" s="969"/>
      <c r="CJ240" s="970"/>
      <c r="CK240" s="969"/>
      <c r="CL240" s="970"/>
      <c r="CM240" s="969"/>
      <c r="CN240" s="970"/>
      <c r="CO240" s="969"/>
      <c r="CP240" s="970"/>
      <c r="CQ240" s="367"/>
      <c r="CR240" s="967"/>
      <c r="CS240" s="968"/>
      <c r="CT240" s="967"/>
      <c r="CU240" s="968"/>
      <c r="CV240" s="967"/>
      <c r="CW240" s="968"/>
      <c r="CX240" s="967"/>
      <c r="CY240" s="968"/>
      <c r="CZ240" s="967"/>
      <c r="DA240" s="968"/>
      <c r="DB240" s="368"/>
      <c r="DC240" s="971"/>
      <c r="DD240" s="972"/>
      <c r="DE240" s="971"/>
      <c r="DF240" s="972"/>
      <c r="DG240" s="971"/>
      <c r="DH240" s="972"/>
      <c r="DI240" s="971"/>
      <c r="DJ240" s="972"/>
      <c r="DK240" s="971"/>
      <c r="DL240" s="972"/>
      <c r="DM240" s="369"/>
      <c r="DN240" s="977"/>
      <c r="DO240" s="978"/>
      <c r="DP240" s="977"/>
      <c r="DQ240" s="978"/>
      <c r="DR240" s="977"/>
      <c r="DS240" s="978"/>
      <c r="DT240" s="977"/>
      <c r="DU240" s="978"/>
      <c r="DV240" s="977"/>
      <c r="DW240" s="978"/>
      <c r="DX240" s="370"/>
      <c r="DY240" s="374">
        <f t="shared" si="440"/>
        <v>0</v>
      </c>
      <c r="DZ240" s="374">
        <f t="shared" si="441"/>
        <v>0</v>
      </c>
      <c r="EA240" s="374">
        <f t="shared" si="442"/>
        <v>0</v>
      </c>
      <c r="EB240" s="374">
        <f t="shared" si="443"/>
        <v>0</v>
      </c>
      <c r="EC240" s="374">
        <f t="shared" si="444"/>
        <v>0</v>
      </c>
      <c r="ED240" s="327">
        <f t="shared" si="445"/>
        <v>0</v>
      </c>
    </row>
    <row r="241" spans="3:134" ht="15" customHeight="1">
      <c r="C241" s="77" t="s">
        <v>54</v>
      </c>
      <c r="D241" s="700"/>
      <c r="E241" s="72"/>
      <c r="F241" s="72"/>
      <c r="G241" s="72"/>
      <c r="H241" s="72"/>
      <c r="I241" s="72"/>
      <c r="J241" s="72"/>
      <c r="K241" s="72"/>
      <c r="L241" s="72"/>
      <c r="M241" s="72"/>
      <c r="N241" s="72"/>
      <c r="O241" s="616"/>
      <c r="P241" s="72"/>
      <c r="Q241" s="146"/>
      <c r="R241" s="70">
        <f t="shared" si="439"/>
        <v>1.1000000000000001</v>
      </c>
      <c r="S241" s="847"/>
      <c r="T241" s="848"/>
      <c r="U241" s="847"/>
      <c r="V241" s="848"/>
      <c r="W241" s="847"/>
      <c r="X241" s="848"/>
      <c r="Y241" s="847"/>
      <c r="Z241" s="848"/>
      <c r="AA241" s="847"/>
      <c r="AB241" s="848"/>
      <c r="AC241" s="373"/>
      <c r="AD241" s="804"/>
      <c r="AE241" s="805"/>
      <c r="AF241" s="804"/>
      <c r="AG241" s="805"/>
      <c r="AH241" s="804"/>
      <c r="AI241" s="805"/>
      <c r="AJ241" s="804"/>
      <c r="AK241" s="805"/>
      <c r="AL241" s="804"/>
      <c r="AM241" s="805"/>
      <c r="AN241" s="362"/>
      <c r="AO241" s="812"/>
      <c r="AP241" s="813"/>
      <c r="AQ241" s="812"/>
      <c r="AR241" s="813"/>
      <c r="AS241" s="812"/>
      <c r="AT241" s="813"/>
      <c r="AU241" s="812"/>
      <c r="AV241" s="813"/>
      <c r="AW241" s="812"/>
      <c r="AX241" s="813"/>
      <c r="AY241" s="363"/>
      <c r="AZ241" s="783">
        <f t="shared" si="446"/>
        <v>0</v>
      </c>
      <c r="BA241" s="784"/>
      <c r="BB241" s="783">
        <f t="shared" si="447"/>
        <v>0</v>
      </c>
      <c r="BC241" s="784"/>
      <c r="BD241" s="783">
        <f t="shared" si="448"/>
        <v>0</v>
      </c>
      <c r="BE241" s="784"/>
      <c r="BF241" s="783">
        <f t="shared" si="449"/>
        <v>0</v>
      </c>
      <c r="BG241" s="784"/>
      <c r="BH241" s="783">
        <f t="shared" si="450"/>
        <v>0</v>
      </c>
      <c r="BI241" s="784"/>
      <c r="BJ241" s="299">
        <f t="shared" si="451"/>
        <v>0</v>
      </c>
      <c r="BK241" s="849"/>
      <c r="BL241" s="850"/>
      <c r="BM241" s="849"/>
      <c r="BN241" s="850"/>
      <c r="BO241" s="849"/>
      <c r="BP241" s="850"/>
      <c r="BQ241" s="849"/>
      <c r="BR241" s="850"/>
      <c r="BS241" s="849"/>
      <c r="BT241" s="850"/>
      <c r="BU241" s="365"/>
      <c r="BV241" s="973"/>
      <c r="BW241" s="974"/>
      <c r="BX241" s="973"/>
      <c r="BY241" s="974"/>
      <c r="BZ241" s="973"/>
      <c r="CA241" s="974"/>
      <c r="CB241" s="973"/>
      <c r="CC241" s="974"/>
      <c r="CD241" s="973"/>
      <c r="CE241" s="974"/>
      <c r="CF241" s="366"/>
      <c r="CG241" s="969"/>
      <c r="CH241" s="970"/>
      <c r="CI241" s="969"/>
      <c r="CJ241" s="970"/>
      <c r="CK241" s="969"/>
      <c r="CL241" s="970"/>
      <c r="CM241" s="969"/>
      <c r="CN241" s="970"/>
      <c r="CO241" s="969"/>
      <c r="CP241" s="970"/>
      <c r="CQ241" s="367"/>
      <c r="CR241" s="967"/>
      <c r="CS241" s="968"/>
      <c r="CT241" s="967"/>
      <c r="CU241" s="968"/>
      <c r="CV241" s="967"/>
      <c r="CW241" s="968"/>
      <c r="CX241" s="967"/>
      <c r="CY241" s="968"/>
      <c r="CZ241" s="967"/>
      <c r="DA241" s="968"/>
      <c r="DB241" s="368"/>
      <c r="DC241" s="971"/>
      <c r="DD241" s="972"/>
      <c r="DE241" s="971"/>
      <c r="DF241" s="972"/>
      <c r="DG241" s="971"/>
      <c r="DH241" s="972"/>
      <c r="DI241" s="971"/>
      <c r="DJ241" s="972"/>
      <c r="DK241" s="971"/>
      <c r="DL241" s="972"/>
      <c r="DM241" s="369"/>
      <c r="DN241" s="977"/>
      <c r="DO241" s="978"/>
      <c r="DP241" s="977"/>
      <c r="DQ241" s="978"/>
      <c r="DR241" s="977"/>
      <c r="DS241" s="978"/>
      <c r="DT241" s="977"/>
      <c r="DU241" s="978"/>
      <c r="DV241" s="977"/>
      <c r="DW241" s="978"/>
      <c r="DX241" s="370"/>
      <c r="DY241" s="374">
        <f t="shared" si="440"/>
        <v>0</v>
      </c>
      <c r="DZ241" s="374">
        <f t="shared" si="441"/>
        <v>0</v>
      </c>
      <c r="EA241" s="374">
        <f t="shared" si="442"/>
        <v>0</v>
      </c>
      <c r="EB241" s="374">
        <f t="shared" si="443"/>
        <v>0</v>
      </c>
      <c r="EC241" s="374">
        <f t="shared" si="444"/>
        <v>0</v>
      </c>
      <c r="ED241" s="327">
        <f t="shared" si="445"/>
        <v>0</v>
      </c>
    </row>
    <row r="242" spans="3:134" ht="15" customHeight="1">
      <c r="C242" s="77" t="s">
        <v>353</v>
      </c>
      <c r="D242" s="700" t="s">
        <v>378</v>
      </c>
      <c r="E242" s="72"/>
      <c r="F242" s="72"/>
      <c r="G242" s="72"/>
      <c r="H242" s="72"/>
      <c r="I242" s="72"/>
      <c r="J242" s="72"/>
      <c r="K242" s="72"/>
      <c r="L242" s="72"/>
      <c r="M242" s="72"/>
      <c r="N242" s="72"/>
      <c r="O242" s="616"/>
      <c r="P242" s="72"/>
      <c r="Q242" s="146"/>
      <c r="R242" s="70">
        <f t="shared" si="439"/>
        <v>1.1000000000000001</v>
      </c>
      <c r="S242" s="847"/>
      <c r="T242" s="848"/>
      <c r="U242" s="847"/>
      <c r="V242" s="848"/>
      <c r="W242" s="847"/>
      <c r="X242" s="848"/>
      <c r="Y242" s="847"/>
      <c r="Z242" s="848"/>
      <c r="AA242" s="847"/>
      <c r="AB242" s="848"/>
      <c r="AC242" s="373"/>
      <c r="AD242" s="804"/>
      <c r="AE242" s="805"/>
      <c r="AF242" s="804"/>
      <c r="AG242" s="805"/>
      <c r="AH242" s="804"/>
      <c r="AI242" s="805"/>
      <c r="AJ242" s="804"/>
      <c r="AK242" s="805"/>
      <c r="AL242" s="804"/>
      <c r="AM242" s="805"/>
      <c r="AN242" s="362"/>
      <c r="AO242" s="812"/>
      <c r="AP242" s="813"/>
      <c r="AQ242" s="812"/>
      <c r="AR242" s="813"/>
      <c r="AS242" s="812"/>
      <c r="AT242" s="813"/>
      <c r="AU242" s="812"/>
      <c r="AV242" s="813"/>
      <c r="AW242" s="812"/>
      <c r="AX242" s="813"/>
      <c r="AY242" s="363"/>
      <c r="AZ242" s="783">
        <f t="shared" si="446"/>
        <v>0</v>
      </c>
      <c r="BA242" s="784"/>
      <c r="BB242" s="783">
        <f t="shared" si="447"/>
        <v>0</v>
      </c>
      <c r="BC242" s="784"/>
      <c r="BD242" s="783">
        <f t="shared" si="448"/>
        <v>0</v>
      </c>
      <c r="BE242" s="784"/>
      <c r="BF242" s="783">
        <f t="shared" si="449"/>
        <v>0</v>
      </c>
      <c r="BG242" s="784"/>
      <c r="BH242" s="783">
        <f t="shared" si="450"/>
        <v>0</v>
      </c>
      <c r="BI242" s="784"/>
      <c r="BJ242" s="299">
        <f t="shared" si="451"/>
        <v>0</v>
      </c>
      <c r="BK242" s="849"/>
      <c r="BL242" s="850"/>
      <c r="BM242" s="849"/>
      <c r="BN242" s="850"/>
      <c r="BO242" s="849"/>
      <c r="BP242" s="850"/>
      <c r="BQ242" s="849"/>
      <c r="BR242" s="850"/>
      <c r="BS242" s="849"/>
      <c r="BT242" s="850"/>
      <c r="BU242" s="365"/>
      <c r="BV242" s="973"/>
      <c r="BW242" s="974"/>
      <c r="BX242" s="973"/>
      <c r="BY242" s="974"/>
      <c r="BZ242" s="973"/>
      <c r="CA242" s="974"/>
      <c r="CB242" s="973"/>
      <c r="CC242" s="974"/>
      <c r="CD242" s="973"/>
      <c r="CE242" s="974"/>
      <c r="CF242" s="366"/>
      <c r="CG242" s="969"/>
      <c r="CH242" s="970"/>
      <c r="CI242" s="969"/>
      <c r="CJ242" s="970"/>
      <c r="CK242" s="969"/>
      <c r="CL242" s="970"/>
      <c r="CM242" s="969"/>
      <c r="CN242" s="970"/>
      <c r="CO242" s="969"/>
      <c r="CP242" s="970"/>
      <c r="CQ242" s="367"/>
      <c r="CR242" s="967"/>
      <c r="CS242" s="968"/>
      <c r="CT242" s="967"/>
      <c r="CU242" s="968"/>
      <c r="CV242" s="967"/>
      <c r="CW242" s="968"/>
      <c r="CX242" s="967"/>
      <c r="CY242" s="968"/>
      <c r="CZ242" s="967"/>
      <c r="DA242" s="968"/>
      <c r="DB242" s="368"/>
      <c r="DC242" s="971"/>
      <c r="DD242" s="972"/>
      <c r="DE242" s="971"/>
      <c r="DF242" s="972"/>
      <c r="DG242" s="971"/>
      <c r="DH242" s="972"/>
      <c r="DI242" s="971"/>
      <c r="DJ242" s="972"/>
      <c r="DK242" s="971"/>
      <c r="DL242" s="972"/>
      <c r="DM242" s="369"/>
      <c r="DN242" s="977"/>
      <c r="DO242" s="978"/>
      <c r="DP242" s="977"/>
      <c r="DQ242" s="978"/>
      <c r="DR242" s="977"/>
      <c r="DS242" s="978"/>
      <c r="DT242" s="977"/>
      <c r="DU242" s="978"/>
      <c r="DV242" s="977"/>
      <c r="DW242" s="978"/>
      <c r="DX242" s="370"/>
      <c r="DY242" s="374">
        <f t="shared" si="440"/>
        <v>0</v>
      </c>
      <c r="DZ242" s="374">
        <f t="shared" si="441"/>
        <v>0</v>
      </c>
      <c r="EA242" s="374">
        <f t="shared" si="442"/>
        <v>0</v>
      </c>
      <c r="EB242" s="374">
        <f t="shared" si="443"/>
        <v>0</v>
      </c>
      <c r="EC242" s="374">
        <f t="shared" si="444"/>
        <v>0</v>
      </c>
      <c r="ED242" s="327">
        <f t="shared" si="445"/>
        <v>0</v>
      </c>
    </row>
    <row r="243" spans="3:134" ht="15" customHeight="1">
      <c r="C243" s="77" t="s">
        <v>264</v>
      </c>
      <c r="D243" s="700"/>
      <c r="E243" s="72"/>
      <c r="F243" s="72"/>
      <c r="G243" s="72"/>
      <c r="H243" s="72"/>
      <c r="I243" s="72"/>
      <c r="J243" s="72"/>
      <c r="K243" s="72"/>
      <c r="L243" s="72"/>
      <c r="M243" s="72"/>
      <c r="N243" s="72"/>
      <c r="O243" s="616"/>
      <c r="P243" s="72"/>
      <c r="Q243" s="146"/>
      <c r="R243" s="70">
        <f t="shared" si="439"/>
        <v>1</v>
      </c>
      <c r="S243" s="847"/>
      <c r="T243" s="848"/>
      <c r="U243" s="847"/>
      <c r="V243" s="848"/>
      <c r="W243" s="847"/>
      <c r="X243" s="848"/>
      <c r="Y243" s="847"/>
      <c r="Z243" s="848"/>
      <c r="AA243" s="847"/>
      <c r="AB243" s="848"/>
      <c r="AC243" s="373"/>
      <c r="AD243" s="804"/>
      <c r="AE243" s="805"/>
      <c r="AF243" s="804"/>
      <c r="AG243" s="805"/>
      <c r="AH243" s="804"/>
      <c r="AI243" s="805"/>
      <c r="AJ243" s="804"/>
      <c r="AK243" s="805"/>
      <c r="AL243" s="804"/>
      <c r="AM243" s="805"/>
      <c r="AN243" s="362"/>
      <c r="AO243" s="812"/>
      <c r="AP243" s="813"/>
      <c r="AQ243" s="812"/>
      <c r="AR243" s="813"/>
      <c r="AS243" s="812"/>
      <c r="AT243" s="813"/>
      <c r="AU243" s="812"/>
      <c r="AV243" s="813"/>
      <c r="AW243" s="812"/>
      <c r="AX243" s="813"/>
      <c r="AY243" s="363"/>
      <c r="AZ243" s="783">
        <f t="shared" si="446"/>
        <v>0</v>
      </c>
      <c r="BA243" s="784"/>
      <c r="BB243" s="783">
        <f t="shared" si="447"/>
        <v>0</v>
      </c>
      <c r="BC243" s="784"/>
      <c r="BD243" s="783">
        <f t="shared" si="448"/>
        <v>0</v>
      </c>
      <c r="BE243" s="784"/>
      <c r="BF243" s="783">
        <f t="shared" si="449"/>
        <v>0</v>
      </c>
      <c r="BG243" s="784"/>
      <c r="BH243" s="783">
        <f t="shared" si="450"/>
        <v>0</v>
      </c>
      <c r="BI243" s="784"/>
      <c r="BJ243" s="299">
        <f t="shared" si="451"/>
        <v>0</v>
      </c>
      <c r="BK243" s="849"/>
      <c r="BL243" s="850"/>
      <c r="BM243" s="849"/>
      <c r="BN243" s="850"/>
      <c r="BO243" s="849"/>
      <c r="BP243" s="850"/>
      <c r="BQ243" s="849"/>
      <c r="BR243" s="850"/>
      <c r="BS243" s="849"/>
      <c r="BT243" s="850"/>
      <c r="BU243" s="365"/>
      <c r="BV243" s="973"/>
      <c r="BW243" s="974"/>
      <c r="BX243" s="973"/>
      <c r="BY243" s="974"/>
      <c r="BZ243" s="973"/>
      <c r="CA243" s="974"/>
      <c r="CB243" s="973"/>
      <c r="CC243" s="974"/>
      <c r="CD243" s="973"/>
      <c r="CE243" s="974"/>
      <c r="CF243" s="366"/>
      <c r="CG243" s="969"/>
      <c r="CH243" s="970"/>
      <c r="CI243" s="969"/>
      <c r="CJ243" s="970"/>
      <c r="CK243" s="969"/>
      <c r="CL243" s="970"/>
      <c r="CM243" s="969"/>
      <c r="CN243" s="970"/>
      <c r="CO243" s="969"/>
      <c r="CP243" s="970"/>
      <c r="CQ243" s="367"/>
      <c r="CR243" s="967"/>
      <c r="CS243" s="968"/>
      <c r="CT243" s="967"/>
      <c r="CU243" s="968"/>
      <c r="CV243" s="967"/>
      <c r="CW243" s="968"/>
      <c r="CX243" s="967"/>
      <c r="CY243" s="968"/>
      <c r="CZ243" s="967"/>
      <c r="DA243" s="968"/>
      <c r="DB243" s="368"/>
      <c r="DC243" s="971"/>
      <c r="DD243" s="972"/>
      <c r="DE243" s="971"/>
      <c r="DF243" s="972"/>
      <c r="DG243" s="971"/>
      <c r="DH243" s="972"/>
      <c r="DI243" s="971"/>
      <c r="DJ243" s="972"/>
      <c r="DK243" s="971"/>
      <c r="DL243" s="972"/>
      <c r="DM243" s="369"/>
      <c r="DN243" s="977"/>
      <c r="DO243" s="978"/>
      <c r="DP243" s="977"/>
      <c r="DQ243" s="978"/>
      <c r="DR243" s="977"/>
      <c r="DS243" s="978"/>
      <c r="DT243" s="977"/>
      <c r="DU243" s="978"/>
      <c r="DV243" s="977"/>
      <c r="DW243" s="978"/>
      <c r="DX243" s="370"/>
      <c r="DY243" s="374">
        <f t="shared" si="440"/>
        <v>0</v>
      </c>
      <c r="DZ243" s="374">
        <f t="shared" si="441"/>
        <v>0</v>
      </c>
      <c r="EA243" s="374">
        <f t="shared" si="442"/>
        <v>0</v>
      </c>
      <c r="EB243" s="374">
        <f t="shared" si="443"/>
        <v>0</v>
      </c>
      <c r="EC243" s="374">
        <f t="shared" si="444"/>
        <v>0</v>
      </c>
      <c r="ED243" s="327">
        <f t="shared" si="445"/>
        <v>0</v>
      </c>
    </row>
    <row r="244" spans="3:134" ht="15" customHeight="1">
      <c r="C244" s="77" t="s">
        <v>28</v>
      </c>
      <c r="D244" s="700"/>
      <c r="E244" s="72"/>
      <c r="F244" s="72"/>
      <c r="G244" s="72"/>
      <c r="H244" s="72"/>
      <c r="I244" s="72"/>
      <c r="J244" s="72"/>
      <c r="K244" s="72"/>
      <c r="L244" s="72"/>
      <c r="M244" s="72"/>
      <c r="N244" s="72"/>
      <c r="O244" s="616"/>
      <c r="P244" s="72"/>
      <c r="Q244" s="146"/>
      <c r="R244" s="70">
        <f t="shared" si="439"/>
        <v>1</v>
      </c>
      <c r="S244" s="847"/>
      <c r="T244" s="848"/>
      <c r="U244" s="847"/>
      <c r="V244" s="848"/>
      <c r="W244" s="847"/>
      <c r="X244" s="848"/>
      <c r="Y244" s="847"/>
      <c r="Z244" s="848"/>
      <c r="AA244" s="847"/>
      <c r="AB244" s="848"/>
      <c r="AC244" s="373"/>
      <c r="AD244" s="804"/>
      <c r="AE244" s="805"/>
      <c r="AF244" s="804"/>
      <c r="AG244" s="805"/>
      <c r="AH244" s="804"/>
      <c r="AI244" s="805"/>
      <c r="AJ244" s="804"/>
      <c r="AK244" s="805"/>
      <c r="AL244" s="804"/>
      <c r="AM244" s="805"/>
      <c r="AN244" s="362"/>
      <c r="AO244" s="812"/>
      <c r="AP244" s="813"/>
      <c r="AQ244" s="812"/>
      <c r="AR244" s="813"/>
      <c r="AS244" s="812"/>
      <c r="AT244" s="813"/>
      <c r="AU244" s="812"/>
      <c r="AV244" s="813"/>
      <c r="AW244" s="812"/>
      <c r="AX244" s="813"/>
      <c r="AY244" s="363"/>
      <c r="AZ244" s="783">
        <f t="shared" si="446"/>
        <v>0</v>
      </c>
      <c r="BA244" s="784"/>
      <c r="BB244" s="783">
        <f t="shared" si="447"/>
        <v>0</v>
      </c>
      <c r="BC244" s="784"/>
      <c r="BD244" s="783">
        <f t="shared" si="448"/>
        <v>0</v>
      </c>
      <c r="BE244" s="784"/>
      <c r="BF244" s="783">
        <f t="shared" si="449"/>
        <v>0</v>
      </c>
      <c r="BG244" s="784"/>
      <c r="BH244" s="783">
        <f t="shared" si="450"/>
        <v>0</v>
      </c>
      <c r="BI244" s="784"/>
      <c r="BJ244" s="299">
        <f t="shared" si="451"/>
        <v>0</v>
      </c>
      <c r="BK244" s="849"/>
      <c r="BL244" s="850"/>
      <c r="BM244" s="849"/>
      <c r="BN244" s="850"/>
      <c r="BO244" s="849"/>
      <c r="BP244" s="850"/>
      <c r="BQ244" s="849"/>
      <c r="BR244" s="850"/>
      <c r="BS244" s="849"/>
      <c r="BT244" s="850"/>
      <c r="BU244" s="365"/>
      <c r="BV244" s="973"/>
      <c r="BW244" s="974"/>
      <c r="BX244" s="973"/>
      <c r="BY244" s="974"/>
      <c r="BZ244" s="973"/>
      <c r="CA244" s="974"/>
      <c r="CB244" s="973"/>
      <c r="CC244" s="974"/>
      <c r="CD244" s="973"/>
      <c r="CE244" s="974"/>
      <c r="CF244" s="366"/>
      <c r="CG244" s="969"/>
      <c r="CH244" s="970"/>
      <c r="CI244" s="969"/>
      <c r="CJ244" s="970"/>
      <c r="CK244" s="969"/>
      <c r="CL244" s="970"/>
      <c r="CM244" s="969"/>
      <c r="CN244" s="970"/>
      <c r="CO244" s="969"/>
      <c r="CP244" s="970"/>
      <c r="CQ244" s="367"/>
      <c r="CR244" s="967"/>
      <c r="CS244" s="968"/>
      <c r="CT244" s="967"/>
      <c r="CU244" s="968"/>
      <c r="CV244" s="967"/>
      <c r="CW244" s="968"/>
      <c r="CX244" s="967"/>
      <c r="CY244" s="968"/>
      <c r="CZ244" s="967"/>
      <c r="DA244" s="968"/>
      <c r="DB244" s="368"/>
      <c r="DC244" s="971"/>
      <c r="DD244" s="972"/>
      <c r="DE244" s="971"/>
      <c r="DF244" s="972"/>
      <c r="DG244" s="971"/>
      <c r="DH244" s="972"/>
      <c r="DI244" s="971"/>
      <c r="DJ244" s="972"/>
      <c r="DK244" s="971"/>
      <c r="DL244" s="972"/>
      <c r="DM244" s="369"/>
      <c r="DN244" s="977"/>
      <c r="DO244" s="978"/>
      <c r="DP244" s="977"/>
      <c r="DQ244" s="978"/>
      <c r="DR244" s="977"/>
      <c r="DS244" s="978"/>
      <c r="DT244" s="977"/>
      <c r="DU244" s="978"/>
      <c r="DV244" s="977"/>
      <c r="DW244" s="978"/>
      <c r="DX244" s="370"/>
      <c r="DY244" s="374">
        <f t="shared" si="440"/>
        <v>0</v>
      </c>
      <c r="DZ244" s="374">
        <f t="shared" si="441"/>
        <v>0</v>
      </c>
      <c r="EA244" s="374">
        <f t="shared" si="442"/>
        <v>0</v>
      </c>
      <c r="EB244" s="374">
        <f t="shared" si="443"/>
        <v>0</v>
      </c>
      <c r="EC244" s="374">
        <f t="shared" si="444"/>
        <v>0</v>
      </c>
      <c r="ED244" s="327">
        <f t="shared" si="445"/>
        <v>0</v>
      </c>
    </row>
    <row r="245" spans="3:134" ht="15" customHeight="1">
      <c r="C245" s="77" t="s">
        <v>54</v>
      </c>
      <c r="D245" s="700"/>
      <c r="E245" s="72"/>
      <c r="F245" s="72"/>
      <c r="G245" s="72"/>
      <c r="H245" s="72"/>
      <c r="I245" s="72"/>
      <c r="J245" s="72"/>
      <c r="K245" s="72"/>
      <c r="L245" s="72"/>
      <c r="M245" s="72"/>
      <c r="N245" s="72"/>
      <c r="O245" s="616"/>
      <c r="P245" s="72"/>
      <c r="Q245" s="146"/>
      <c r="R245" s="70">
        <f t="shared" si="439"/>
        <v>1.1000000000000001</v>
      </c>
      <c r="S245" s="847"/>
      <c r="T245" s="848"/>
      <c r="U245" s="847"/>
      <c r="V245" s="848"/>
      <c r="W245" s="847"/>
      <c r="X245" s="848"/>
      <c r="Y245" s="847"/>
      <c r="Z245" s="848"/>
      <c r="AA245" s="847"/>
      <c r="AB245" s="848"/>
      <c r="AC245" s="373"/>
      <c r="AD245" s="804"/>
      <c r="AE245" s="805"/>
      <c r="AF245" s="804"/>
      <c r="AG245" s="805"/>
      <c r="AH245" s="804"/>
      <c r="AI245" s="805"/>
      <c r="AJ245" s="804"/>
      <c r="AK245" s="805"/>
      <c r="AL245" s="804"/>
      <c r="AM245" s="805"/>
      <c r="AN245" s="362"/>
      <c r="AO245" s="812"/>
      <c r="AP245" s="813"/>
      <c r="AQ245" s="812"/>
      <c r="AR245" s="813"/>
      <c r="AS245" s="812"/>
      <c r="AT245" s="813"/>
      <c r="AU245" s="812"/>
      <c r="AV245" s="813"/>
      <c r="AW245" s="812"/>
      <c r="AX245" s="813"/>
      <c r="AY245" s="363"/>
      <c r="AZ245" s="783">
        <f t="shared" si="446"/>
        <v>0</v>
      </c>
      <c r="BA245" s="784"/>
      <c r="BB245" s="783">
        <f t="shared" si="447"/>
        <v>0</v>
      </c>
      <c r="BC245" s="784"/>
      <c r="BD245" s="783">
        <f t="shared" si="448"/>
        <v>0</v>
      </c>
      <c r="BE245" s="784"/>
      <c r="BF245" s="783">
        <f t="shared" si="449"/>
        <v>0</v>
      </c>
      <c r="BG245" s="784"/>
      <c r="BH245" s="783">
        <f t="shared" si="450"/>
        <v>0</v>
      </c>
      <c r="BI245" s="784"/>
      <c r="BJ245" s="299">
        <f t="shared" si="451"/>
        <v>0</v>
      </c>
      <c r="BK245" s="849"/>
      <c r="BL245" s="850"/>
      <c r="BM245" s="849"/>
      <c r="BN245" s="850"/>
      <c r="BO245" s="849"/>
      <c r="BP245" s="850"/>
      <c r="BQ245" s="849"/>
      <c r="BR245" s="850"/>
      <c r="BS245" s="849"/>
      <c r="BT245" s="850"/>
      <c r="BU245" s="365"/>
      <c r="BV245" s="973"/>
      <c r="BW245" s="974"/>
      <c r="BX245" s="973"/>
      <c r="BY245" s="974"/>
      <c r="BZ245" s="973"/>
      <c r="CA245" s="974"/>
      <c r="CB245" s="973"/>
      <c r="CC245" s="974"/>
      <c r="CD245" s="973"/>
      <c r="CE245" s="974"/>
      <c r="CF245" s="366"/>
      <c r="CG245" s="969"/>
      <c r="CH245" s="970"/>
      <c r="CI245" s="969"/>
      <c r="CJ245" s="970"/>
      <c r="CK245" s="969"/>
      <c r="CL245" s="970"/>
      <c r="CM245" s="969"/>
      <c r="CN245" s="970"/>
      <c r="CO245" s="969"/>
      <c r="CP245" s="970"/>
      <c r="CQ245" s="367"/>
      <c r="CR245" s="967"/>
      <c r="CS245" s="968"/>
      <c r="CT245" s="967"/>
      <c r="CU245" s="968"/>
      <c r="CV245" s="967"/>
      <c r="CW245" s="968"/>
      <c r="CX245" s="967"/>
      <c r="CY245" s="968"/>
      <c r="CZ245" s="967"/>
      <c r="DA245" s="968"/>
      <c r="DB245" s="368"/>
      <c r="DC245" s="971"/>
      <c r="DD245" s="972"/>
      <c r="DE245" s="971"/>
      <c r="DF245" s="972"/>
      <c r="DG245" s="971"/>
      <c r="DH245" s="972"/>
      <c r="DI245" s="971"/>
      <c r="DJ245" s="972"/>
      <c r="DK245" s="971"/>
      <c r="DL245" s="972"/>
      <c r="DM245" s="369"/>
      <c r="DN245" s="977"/>
      <c r="DO245" s="978"/>
      <c r="DP245" s="977"/>
      <c r="DQ245" s="978"/>
      <c r="DR245" s="977"/>
      <c r="DS245" s="978"/>
      <c r="DT245" s="977"/>
      <c r="DU245" s="978"/>
      <c r="DV245" s="977"/>
      <c r="DW245" s="978"/>
      <c r="DX245" s="370"/>
      <c r="DY245" s="374">
        <f t="shared" si="440"/>
        <v>0</v>
      </c>
      <c r="DZ245" s="374">
        <f t="shared" si="441"/>
        <v>0</v>
      </c>
      <c r="EA245" s="374">
        <f t="shared" si="442"/>
        <v>0</v>
      </c>
      <c r="EB245" s="374">
        <f t="shared" si="443"/>
        <v>0</v>
      </c>
      <c r="EC245" s="374">
        <f t="shared" si="444"/>
        <v>0</v>
      </c>
      <c r="ED245" s="327">
        <f t="shared" si="445"/>
        <v>0</v>
      </c>
    </row>
    <row r="246" spans="3:134" ht="15" customHeight="1">
      <c r="C246" s="77" t="s">
        <v>353</v>
      </c>
      <c r="D246" s="700" t="s">
        <v>378</v>
      </c>
      <c r="E246" s="72"/>
      <c r="F246" s="72"/>
      <c r="G246" s="72"/>
      <c r="H246" s="72"/>
      <c r="I246" s="72"/>
      <c r="J246" s="72"/>
      <c r="K246" s="72"/>
      <c r="L246" s="72"/>
      <c r="M246" s="72"/>
      <c r="N246" s="72"/>
      <c r="O246" s="616"/>
      <c r="P246" s="72"/>
      <c r="Q246" s="146"/>
      <c r="R246" s="70">
        <f t="shared" si="439"/>
        <v>1.1000000000000001</v>
      </c>
      <c r="S246" s="847"/>
      <c r="T246" s="848"/>
      <c r="U246" s="847"/>
      <c r="V246" s="848"/>
      <c r="W246" s="847"/>
      <c r="X246" s="848"/>
      <c r="Y246" s="847"/>
      <c r="Z246" s="848"/>
      <c r="AA246" s="847"/>
      <c r="AB246" s="848"/>
      <c r="AC246" s="373"/>
      <c r="AD246" s="804"/>
      <c r="AE246" s="805"/>
      <c r="AF246" s="804"/>
      <c r="AG246" s="805"/>
      <c r="AH246" s="804"/>
      <c r="AI246" s="805"/>
      <c r="AJ246" s="804"/>
      <c r="AK246" s="805"/>
      <c r="AL246" s="804"/>
      <c r="AM246" s="805"/>
      <c r="AN246" s="362"/>
      <c r="AO246" s="812"/>
      <c r="AP246" s="813"/>
      <c r="AQ246" s="812"/>
      <c r="AR246" s="813"/>
      <c r="AS246" s="812"/>
      <c r="AT246" s="813"/>
      <c r="AU246" s="812"/>
      <c r="AV246" s="813"/>
      <c r="AW246" s="812"/>
      <c r="AX246" s="813"/>
      <c r="AY246" s="363"/>
      <c r="AZ246" s="783">
        <f t="shared" si="446"/>
        <v>0</v>
      </c>
      <c r="BA246" s="784"/>
      <c r="BB246" s="783">
        <f t="shared" si="447"/>
        <v>0</v>
      </c>
      <c r="BC246" s="784"/>
      <c r="BD246" s="783">
        <f t="shared" si="448"/>
        <v>0</v>
      </c>
      <c r="BE246" s="784"/>
      <c r="BF246" s="783">
        <f t="shared" si="449"/>
        <v>0</v>
      </c>
      <c r="BG246" s="784"/>
      <c r="BH246" s="783">
        <f t="shared" si="450"/>
        <v>0</v>
      </c>
      <c r="BI246" s="784"/>
      <c r="BJ246" s="299">
        <f t="shared" si="451"/>
        <v>0</v>
      </c>
      <c r="BK246" s="849"/>
      <c r="BL246" s="850"/>
      <c r="BM246" s="849"/>
      <c r="BN246" s="850"/>
      <c r="BO246" s="849"/>
      <c r="BP246" s="850"/>
      <c r="BQ246" s="849"/>
      <c r="BR246" s="850"/>
      <c r="BS246" s="849"/>
      <c r="BT246" s="850"/>
      <c r="BU246" s="365"/>
      <c r="BV246" s="973"/>
      <c r="BW246" s="974"/>
      <c r="BX246" s="973"/>
      <c r="BY246" s="974"/>
      <c r="BZ246" s="973"/>
      <c r="CA246" s="974"/>
      <c r="CB246" s="973"/>
      <c r="CC246" s="974"/>
      <c r="CD246" s="973"/>
      <c r="CE246" s="974"/>
      <c r="CF246" s="366"/>
      <c r="CG246" s="969"/>
      <c r="CH246" s="970"/>
      <c r="CI246" s="969"/>
      <c r="CJ246" s="970"/>
      <c r="CK246" s="969"/>
      <c r="CL246" s="970"/>
      <c r="CM246" s="969"/>
      <c r="CN246" s="970"/>
      <c r="CO246" s="969"/>
      <c r="CP246" s="970"/>
      <c r="CQ246" s="367"/>
      <c r="CR246" s="967"/>
      <c r="CS246" s="968"/>
      <c r="CT246" s="967"/>
      <c r="CU246" s="968"/>
      <c r="CV246" s="967"/>
      <c r="CW246" s="968"/>
      <c r="CX246" s="967"/>
      <c r="CY246" s="968"/>
      <c r="CZ246" s="967"/>
      <c r="DA246" s="968"/>
      <c r="DB246" s="368"/>
      <c r="DC246" s="971"/>
      <c r="DD246" s="972"/>
      <c r="DE246" s="971"/>
      <c r="DF246" s="972"/>
      <c r="DG246" s="971"/>
      <c r="DH246" s="972"/>
      <c r="DI246" s="971"/>
      <c r="DJ246" s="972"/>
      <c r="DK246" s="971"/>
      <c r="DL246" s="972"/>
      <c r="DM246" s="369"/>
      <c r="DN246" s="977"/>
      <c r="DO246" s="978"/>
      <c r="DP246" s="977"/>
      <c r="DQ246" s="978"/>
      <c r="DR246" s="977"/>
      <c r="DS246" s="978"/>
      <c r="DT246" s="977"/>
      <c r="DU246" s="978"/>
      <c r="DV246" s="977"/>
      <c r="DW246" s="978"/>
      <c r="DX246" s="370"/>
      <c r="DY246" s="374">
        <f t="shared" si="440"/>
        <v>0</v>
      </c>
      <c r="DZ246" s="374">
        <f t="shared" si="441"/>
        <v>0</v>
      </c>
      <c r="EA246" s="374">
        <f t="shared" si="442"/>
        <v>0</v>
      </c>
      <c r="EB246" s="374">
        <f t="shared" si="443"/>
        <v>0</v>
      </c>
      <c r="EC246" s="374">
        <f t="shared" si="444"/>
        <v>0</v>
      </c>
      <c r="ED246" s="327">
        <f t="shared" si="445"/>
        <v>0</v>
      </c>
    </row>
    <row r="247" spans="3:134" ht="15" customHeight="1">
      <c r="C247" s="77" t="s">
        <v>264</v>
      </c>
      <c r="D247" s="700"/>
      <c r="E247" s="72"/>
      <c r="F247" s="72"/>
      <c r="G247" s="72"/>
      <c r="H247" s="72"/>
      <c r="I247" s="72"/>
      <c r="J247" s="72"/>
      <c r="K247" s="72"/>
      <c r="L247" s="72"/>
      <c r="M247" s="72"/>
      <c r="N247" s="72"/>
      <c r="O247" s="616"/>
      <c r="P247" s="72"/>
      <c r="Q247" s="146"/>
      <c r="R247" s="70">
        <f t="shared" si="439"/>
        <v>1</v>
      </c>
      <c r="S247" s="847"/>
      <c r="T247" s="848"/>
      <c r="U247" s="847"/>
      <c r="V247" s="848"/>
      <c r="W247" s="847"/>
      <c r="X247" s="848"/>
      <c r="Y247" s="847"/>
      <c r="Z247" s="848"/>
      <c r="AA247" s="847"/>
      <c r="AB247" s="848"/>
      <c r="AC247" s="373"/>
      <c r="AD247" s="804"/>
      <c r="AE247" s="805"/>
      <c r="AF247" s="804"/>
      <c r="AG247" s="805"/>
      <c r="AH247" s="804"/>
      <c r="AI247" s="805"/>
      <c r="AJ247" s="804"/>
      <c r="AK247" s="805"/>
      <c r="AL247" s="804"/>
      <c r="AM247" s="805"/>
      <c r="AN247" s="362"/>
      <c r="AO247" s="812"/>
      <c r="AP247" s="813"/>
      <c r="AQ247" s="812"/>
      <c r="AR247" s="813"/>
      <c r="AS247" s="812"/>
      <c r="AT247" s="813"/>
      <c r="AU247" s="812"/>
      <c r="AV247" s="813"/>
      <c r="AW247" s="812"/>
      <c r="AX247" s="813"/>
      <c r="AY247" s="363"/>
      <c r="AZ247" s="783">
        <f t="shared" si="446"/>
        <v>0</v>
      </c>
      <c r="BA247" s="784"/>
      <c r="BB247" s="783">
        <f t="shared" si="447"/>
        <v>0</v>
      </c>
      <c r="BC247" s="784"/>
      <c r="BD247" s="783">
        <f t="shared" si="448"/>
        <v>0</v>
      </c>
      <c r="BE247" s="784"/>
      <c r="BF247" s="783">
        <f t="shared" si="449"/>
        <v>0</v>
      </c>
      <c r="BG247" s="784"/>
      <c r="BH247" s="783">
        <f t="shared" si="450"/>
        <v>0</v>
      </c>
      <c r="BI247" s="784"/>
      <c r="BJ247" s="299">
        <f t="shared" si="451"/>
        <v>0</v>
      </c>
      <c r="BK247" s="849"/>
      <c r="BL247" s="850"/>
      <c r="BM247" s="849"/>
      <c r="BN247" s="850"/>
      <c r="BO247" s="849"/>
      <c r="BP247" s="850"/>
      <c r="BQ247" s="849"/>
      <c r="BR247" s="850"/>
      <c r="BS247" s="849"/>
      <c r="BT247" s="850"/>
      <c r="BU247" s="365"/>
      <c r="BV247" s="973"/>
      <c r="BW247" s="974"/>
      <c r="BX247" s="973"/>
      <c r="BY247" s="974"/>
      <c r="BZ247" s="973"/>
      <c r="CA247" s="974"/>
      <c r="CB247" s="973"/>
      <c r="CC247" s="974"/>
      <c r="CD247" s="973"/>
      <c r="CE247" s="974"/>
      <c r="CF247" s="366"/>
      <c r="CG247" s="969"/>
      <c r="CH247" s="970"/>
      <c r="CI247" s="969"/>
      <c r="CJ247" s="970"/>
      <c r="CK247" s="969"/>
      <c r="CL247" s="970"/>
      <c r="CM247" s="969"/>
      <c r="CN247" s="970"/>
      <c r="CO247" s="969"/>
      <c r="CP247" s="970"/>
      <c r="CQ247" s="367"/>
      <c r="CR247" s="967"/>
      <c r="CS247" s="968"/>
      <c r="CT247" s="967"/>
      <c r="CU247" s="968"/>
      <c r="CV247" s="967"/>
      <c r="CW247" s="968"/>
      <c r="CX247" s="967"/>
      <c r="CY247" s="968"/>
      <c r="CZ247" s="967"/>
      <c r="DA247" s="968"/>
      <c r="DB247" s="368"/>
      <c r="DC247" s="971"/>
      <c r="DD247" s="972"/>
      <c r="DE247" s="971"/>
      <c r="DF247" s="972"/>
      <c r="DG247" s="971"/>
      <c r="DH247" s="972"/>
      <c r="DI247" s="971"/>
      <c r="DJ247" s="972"/>
      <c r="DK247" s="971"/>
      <c r="DL247" s="972"/>
      <c r="DM247" s="369"/>
      <c r="DN247" s="977"/>
      <c r="DO247" s="978"/>
      <c r="DP247" s="977"/>
      <c r="DQ247" s="978"/>
      <c r="DR247" s="977"/>
      <c r="DS247" s="978"/>
      <c r="DT247" s="977"/>
      <c r="DU247" s="978"/>
      <c r="DV247" s="977"/>
      <c r="DW247" s="978"/>
      <c r="DX247" s="370"/>
      <c r="DY247" s="374">
        <f t="shared" si="440"/>
        <v>0</v>
      </c>
      <c r="DZ247" s="374">
        <f t="shared" si="441"/>
        <v>0</v>
      </c>
      <c r="EA247" s="374">
        <f t="shared" si="442"/>
        <v>0</v>
      </c>
      <c r="EB247" s="374">
        <f t="shared" si="443"/>
        <v>0</v>
      </c>
      <c r="EC247" s="374">
        <f t="shared" si="444"/>
        <v>0</v>
      </c>
      <c r="ED247" s="327">
        <f t="shared" si="445"/>
        <v>0</v>
      </c>
    </row>
    <row r="248" spans="3:134" ht="15" customHeight="1">
      <c r="C248" s="77" t="s">
        <v>28</v>
      </c>
      <c r="D248" s="700"/>
      <c r="E248" s="72"/>
      <c r="F248" s="72"/>
      <c r="G248" s="72"/>
      <c r="H248" s="72"/>
      <c r="I248" s="72"/>
      <c r="J248" s="72"/>
      <c r="K248" s="72"/>
      <c r="L248" s="72"/>
      <c r="M248" s="72"/>
      <c r="N248" s="72"/>
      <c r="O248" s="616"/>
      <c r="P248" s="72"/>
      <c r="Q248" s="146"/>
      <c r="R248" s="70">
        <f t="shared" si="439"/>
        <v>1</v>
      </c>
      <c r="S248" s="847"/>
      <c r="T248" s="848"/>
      <c r="U248" s="847"/>
      <c r="V248" s="848"/>
      <c r="W248" s="847"/>
      <c r="X248" s="848"/>
      <c r="Y248" s="847"/>
      <c r="Z248" s="848"/>
      <c r="AA248" s="847"/>
      <c r="AB248" s="848"/>
      <c r="AC248" s="373"/>
      <c r="AD248" s="804"/>
      <c r="AE248" s="805"/>
      <c r="AF248" s="804"/>
      <c r="AG248" s="805"/>
      <c r="AH248" s="804"/>
      <c r="AI248" s="805"/>
      <c r="AJ248" s="804"/>
      <c r="AK248" s="805"/>
      <c r="AL248" s="804"/>
      <c r="AM248" s="805"/>
      <c r="AN248" s="362"/>
      <c r="AO248" s="812"/>
      <c r="AP248" s="813"/>
      <c r="AQ248" s="812"/>
      <c r="AR248" s="813"/>
      <c r="AS248" s="812"/>
      <c r="AT248" s="813"/>
      <c r="AU248" s="812"/>
      <c r="AV248" s="813"/>
      <c r="AW248" s="812"/>
      <c r="AX248" s="813"/>
      <c r="AY248" s="363"/>
      <c r="AZ248" s="783">
        <f t="shared" si="446"/>
        <v>0</v>
      </c>
      <c r="BA248" s="784"/>
      <c r="BB248" s="783">
        <f t="shared" si="447"/>
        <v>0</v>
      </c>
      <c r="BC248" s="784"/>
      <c r="BD248" s="783">
        <f t="shared" si="448"/>
        <v>0</v>
      </c>
      <c r="BE248" s="784"/>
      <c r="BF248" s="783">
        <f t="shared" si="449"/>
        <v>0</v>
      </c>
      <c r="BG248" s="784"/>
      <c r="BH248" s="783">
        <f t="shared" si="450"/>
        <v>0</v>
      </c>
      <c r="BI248" s="784"/>
      <c r="BJ248" s="299">
        <f t="shared" si="451"/>
        <v>0</v>
      </c>
      <c r="BK248" s="849"/>
      <c r="BL248" s="850"/>
      <c r="BM248" s="849"/>
      <c r="BN248" s="850"/>
      <c r="BO248" s="849"/>
      <c r="BP248" s="850"/>
      <c r="BQ248" s="849"/>
      <c r="BR248" s="850"/>
      <c r="BS248" s="849"/>
      <c r="BT248" s="850"/>
      <c r="BU248" s="365"/>
      <c r="BV248" s="973"/>
      <c r="BW248" s="974"/>
      <c r="BX248" s="973"/>
      <c r="BY248" s="974"/>
      <c r="BZ248" s="973"/>
      <c r="CA248" s="974"/>
      <c r="CB248" s="973"/>
      <c r="CC248" s="974"/>
      <c r="CD248" s="973"/>
      <c r="CE248" s="974"/>
      <c r="CF248" s="366"/>
      <c r="CG248" s="969"/>
      <c r="CH248" s="970"/>
      <c r="CI248" s="969"/>
      <c r="CJ248" s="970"/>
      <c r="CK248" s="969"/>
      <c r="CL248" s="970"/>
      <c r="CM248" s="969"/>
      <c r="CN248" s="970"/>
      <c r="CO248" s="969"/>
      <c r="CP248" s="970"/>
      <c r="CQ248" s="367"/>
      <c r="CR248" s="967"/>
      <c r="CS248" s="968"/>
      <c r="CT248" s="967"/>
      <c r="CU248" s="968"/>
      <c r="CV248" s="967"/>
      <c r="CW248" s="968"/>
      <c r="CX248" s="967"/>
      <c r="CY248" s="968"/>
      <c r="CZ248" s="967"/>
      <c r="DA248" s="968"/>
      <c r="DB248" s="368"/>
      <c r="DC248" s="971"/>
      <c r="DD248" s="972"/>
      <c r="DE248" s="971"/>
      <c r="DF248" s="972"/>
      <c r="DG248" s="971"/>
      <c r="DH248" s="972"/>
      <c r="DI248" s="971"/>
      <c r="DJ248" s="972"/>
      <c r="DK248" s="971"/>
      <c r="DL248" s="972"/>
      <c r="DM248" s="369"/>
      <c r="DN248" s="977"/>
      <c r="DO248" s="978"/>
      <c r="DP248" s="977"/>
      <c r="DQ248" s="978"/>
      <c r="DR248" s="977"/>
      <c r="DS248" s="978"/>
      <c r="DT248" s="977"/>
      <c r="DU248" s="978"/>
      <c r="DV248" s="977"/>
      <c r="DW248" s="978"/>
      <c r="DX248" s="370"/>
      <c r="DY248" s="374">
        <f t="shared" si="440"/>
        <v>0</v>
      </c>
      <c r="DZ248" s="374">
        <f t="shared" si="441"/>
        <v>0</v>
      </c>
      <c r="EA248" s="374">
        <f t="shared" si="442"/>
        <v>0</v>
      </c>
      <c r="EB248" s="374">
        <f t="shared" si="443"/>
        <v>0</v>
      </c>
      <c r="EC248" s="374">
        <f t="shared" si="444"/>
        <v>0</v>
      </c>
      <c r="ED248" s="327">
        <f t="shared" si="445"/>
        <v>0</v>
      </c>
    </row>
    <row r="249" spans="3:134" ht="15" customHeight="1">
      <c r="C249" s="77" t="s">
        <v>54</v>
      </c>
      <c r="D249" s="700"/>
      <c r="E249" s="72"/>
      <c r="F249" s="72"/>
      <c r="G249" s="72"/>
      <c r="H249" s="72"/>
      <c r="I249" s="72"/>
      <c r="J249" s="72"/>
      <c r="K249" s="72"/>
      <c r="L249" s="72"/>
      <c r="M249" s="72"/>
      <c r="N249" s="72"/>
      <c r="O249" s="616"/>
      <c r="P249" s="72"/>
      <c r="Q249" s="146"/>
      <c r="R249" s="70">
        <f t="shared" si="439"/>
        <v>1.1000000000000001</v>
      </c>
      <c r="S249" s="847"/>
      <c r="T249" s="848"/>
      <c r="U249" s="847"/>
      <c r="V249" s="848"/>
      <c r="W249" s="847"/>
      <c r="X249" s="848"/>
      <c r="Y249" s="847"/>
      <c r="Z249" s="848"/>
      <c r="AA249" s="847"/>
      <c r="AB249" s="848"/>
      <c r="AC249" s="373"/>
      <c r="AD249" s="804"/>
      <c r="AE249" s="805"/>
      <c r="AF249" s="804"/>
      <c r="AG249" s="805"/>
      <c r="AH249" s="804"/>
      <c r="AI249" s="805"/>
      <c r="AJ249" s="804"/>
      <c r="AK249" s="805"/>
      <c r="AL249" s="804"/>
      <c r="AM249" s="805"/>
      <c r="AN249" s="362"/>
      <c r="AO249" s="812"/>
      <c r="AP249" s="813"/>
      <c r="AQ249" s="812"/>
      <c r="AR249" s="813"/>
      <c r="AS249" s="812"/>
      <c r="AT249" s="813"/>
      <c r="AU249" s="812"/>
      <c r="AV249" s="813"/>
      <c r="AW249" s="812"/>
      <c r="AX249" s="813"/>
      <c r="AY249" s="363"/>
      <c r="AZ249" s="783">
        <f t="shared" si="446"/>
        <v>0</v>
      </c>
      <c r="BA249" s="784"/>
      <c r="BB249" s="783">
        <f t="shared" si="447"/>
        <v>0</v>
      </c>
      <c r="BC249" s="784"/>
      <c r="BD249" s="783">
        <f t="shared" si="448"/>
        <v>0</v>
      </c>
      <c r="BE249" s="784"/>
      <c r="BF249" s="783">
        <f t="shared" si="449"/>
        <v>0</v>
      </c>
      <c r="BG249" s="784"/>
      <c r="BH249" s="783">
        <f t="shared" si="450"/>
        <v>0</v>
      </c>
      <c r="BI249" s="784"/>
      <c r="BJ249" s="299">
        <f t="shared" si="451"/>
        <v>0</v>
      </c>
      <c r="BK249" s="849"/>
      <c r="BL249" s="850"/>
      <c r="BM249" s="849"/>
      <c r="BN249" s="850"/>
      <c r="BO249" s="849"/>
      <c r="BP249" s="850"/>
      <c r="BQ249" s="849"/>
      <c r="BR249" s="850"/>
      <c r="BS249" s="849"/>
      <c r="BT249" s="850"/>
      <c r="BU249" s="365"/>
      <c r="BV249" s="973"/>
      <c r="BW249" s="974"/>
      <c r="BX249" s="973"/>
      <c r="BY249" s="974"/>
      <c r="BZ249" s="973"/>
      <c r="CA249" s="974"/>
      <c r="CB249" s="973"/>
      <c r="CC249" s="974"/>
      <c r="CD249" s="973"/>
      <c r="CE249" s="974"/>
      <c r="CF249" s="366"/>
      <c r="CG249" s="969"/>
      <c r="CH249" s="970"/>
      <c r="CI249" s="969"/>
      <c r="CJ249" s="970"/>
      <c r="CK249" s="969"/>
      <c r="CL249" s="970"/>
      <c r="CM249" s="969"/>
      <c r="CN249" s="970"/>
      <c r="CO249" s="969"/>
      <c r="CP249" s="970"/>
      <c r="CQ249" s="367"/>
      <c r="CR249" s="967"/>
      <c r="CS249" s="968"/>
      <c r="CT249" s="967"/>
      <c r="CU249" s="968"/>
      <c r="CV249" s="967"/>
      <c r="CW249" s="968"/>
      <c r="CX249" s="967"/>
      <c r="CY249" s="968"/>
      <c r="CZ249" s="967"/>
      <c r="DA249" s="968"/>
      <c r="DB249" s="368"/>
      <c r="DC249" s="971"/>
      <c r="DD249" s="972"/>
      <c r="DE249" s="971"/>
      <c r="DF249" s="972"/>
      <c r="DG249" s="971"/>
      <c r="DH249" s="972"/>
      <c r="DI249" s="971"/>
      <c r="DJ249" s="972"/>
      <c r="DK249" s="971"/>
      <c r="DL249" s="972"/>
      <c r="DM249" s="369"/>
      <c r="DN249" s="977"/>
      <c r="DO249" s="978"/>
      <c r="DP249" s="977"/>
      <c r="DQ249" s="978"/>
      <c r="DR249" s="977"/>
      <c r="DS249" s="978"/>
      <c r="DT249" s="977"/>
      <c r="DU249" s="978"/>
      <c r="DV249" s="977"/>
      <c r="DW249" s="978"/>
      <c r="DX249" s="370"/>
      <c r="DY249" s="374">
        <f t="shared" si="440"/>
        <v>0</v>
      </c>
      <c r="DZ249" s="374">
        <f t="shared" si="441"/>
        <v>0</v>
      </c>
      <c r="EA249" s="374">
        <f t="shared" si="442"/>
        <v>0</v>
      </c>
      <c r="EB249" s="374">
        <f t="shared" si="443"/>
        <v>0</v>
      </c>
      <c r="EC249" s="374">
        <f t="shared" si="444"/>
        <v>0</v>
      </c>
      <c r="ED249" s="327">
        <f t="shared" si="445"/>
        <v>0</v>
      </c>
    </row>
    <row r="250" spans="3:134" ht="15" customHeight="1">
      <c r="C250" s="77" t="s">
        <v>353</v>
      </c>
      <c r="D250" s="700" t="s">
        <v>378</v>
      </c>
      <c r="E250" s="72"/>
      <c r="F250" s="72"/>
      <c r="G250" s="72"/>
      <c r="H250" s="72"/>
      <c r="I250" s="72"/>
      <c r="J250" s="72"/>
      <c r="K250" s="72"/>
      <c r="L250" s="72"/>
      <c r="M250" s="72"/>
      <c r="N250" s="72"/>
      <c r="O250" s="616"/>
      <c r="P250" s="72"/>
      <c r="Q250" s="146"/>
      <c r="R250" s="70">
        <f t="shared" si="439"/>
        <v>1.1000000000000001</v>
      </c>
      <c r="S250" s="847"/>
      <c r="T250" s="848"/>
      <c r="U250" s="847"/>
      <c r="V250" s="848"/>
      <c r="W250" s="847"/>
      <c r="X250" s="848"/>
      <c r="Y250" s="847"/>
      <c r="Z250" s="848"/>
      <c r="AA250" s="847"/>
      <c r="AB250" s="848"/>
      <c r="AC250" s="373"/>
      <c r="AD250" s="804"/>
      <c r="AE250" s="805"/>
      <c r="AF250" s="804"/>
      <c r="AG250" s="805"/>
      <c r="AH250" s="804"/>
      <c r="AI250" s="805"/>
      <c r="AJ250" s="804"/>
      <c r="AK250" s="805"/>
      <c r="AL250" s="804"/>
      <c r="AM250" s="805"/>
      <c r="AN250" s="362"/>
      <c r="AO250" s="812"/>
      <c r="AP250" s="813"/>
      <c r="AQ250" s="812"/>
      <c r="AR250" s="813"/>
      <c r="AS250" s="812"/>
      <c r="AT250" s="813"/>
      <c r="AU250" s="812"/>
      <c r="AV250" s="813"/>
      <c r="AW250" s="812"/>
      <c r="AX250" s="813"/>
      <c r="AY250" s="363"/>
      <c r="AZ250" s="783">
        <f t="shared" si="446"/>
        <v>0</v>
      </c>
      <c r="BA250" s="784"/>
      <c r="BB250" s="783">
        <f t="shared" si="447"/>
        <v>0</v>
      </c>
      <c r="BC250" s="784"/>
      <c r="BD250" s="783">
        <f t="shared" si="448"/>
        <v>0</v>
      </c>
      <c r="BE250" s="784"/>
      <c r="BF250" s="783">
        <f t="shared" si="449"/>
        <v>0</v>
      </c>
      <c r="BG250" s="784"/>
      <c r="BH250" s="783">
        <f t="shared" si="450"/>
        <v>0</v>
      </c>
      <c r="BI250" s="784"/>
      <c r="BJ250" s="299">
        <f t="shared" si="451"/>
        <v>0</v>
      </c>
      <c r="BK250" s="849"/>
      <c r="BL250" s="850"/>
      <c r="BM250" s="849"/>
      <c r="BN250" s="850"/>
      <c r="BO250" s="849"/>
      <c r="BP250" s="850"/>
      <c r="BQ250" s="849"/>
      <c r="BR250" s="850"/>
      <c r="BS250" s="849"/>
      <c r="BT250" s="850"/>
      <c r="BU250" s="365"/>
      <c r="BV250" s="973"/>
      <c r="BW250" s="974"/>
      <c r="BX250" s="973"/>
      <c r="BY250" s="974"/>
      <c r="BZ250" s="973"/>
      <c r="CA250" s="974"/>
      <c r="CB250" s="973"/>
      <c r="CC250" s="974"/>
      <c r="CD250" s="973"/>
      <c r="CE250" s="974"/>
      <c r="CF250" s="366"/>
      <c r="CG250" s="969"/>
      <c r="CH250" s="970"/>
      <c r="CI250" s="969"/>
      <c r="CJ250" s="970"/>
      <c r="CK250" s="969"/>
      <c r="CL250" s="970"/>
      <c r="CM250" s="969"/>
      <c r="CN250" s="970"/>
      <c r="CO250" s="969"/>
      <c r="CP250" s="970"/>
      <c r="CQ250" s="367"/>
      <c r="CR250" s="967"/>
      <c r="CS250" s="968"/>
      <c r="CT250" s="967"/>
      <c r="CU250" s="968"/>
      <c r="CV250" s="967"/>
      <c r="CW250" s="968"/>
      <c r="CX250" s="967"/>
      <c r="CY250" s="968"/>
      <c r="CZ250" s="967"/>
      <c r="DA250" s="968"/>
      <c r="DB250" s="368"/>
      <c r="DC250" s="971"/>
      <c r="DD250" s="972"/>
      <c r="DE250" s="971"/>
      <c r="DF250" s="972"/>
      <c r="DG250" s="971"/>
      <c r="DH250" s="972"/>
      <c r="DI250" s="971"/>
      <c r="DJ250" s="972"/>
      <c r="DK250" s="971"/>
      <c r="DL250" s="972"/>
      <c r="DM250" s="369"/>
      <c r="DN250" s="977"/>
      <c r="DO250" s="978"/>
      <c r="DP250" s="977"/>
      <c r="DQ250" s="978"/>
      <c r="DR250" s="977"/>
      <c r="DS250" s="978"/>
      <c r="DT250" s="977"/>
      <c r="DU250" s="978"/>
      <c r="DV250" s="977"/>
      <c r="DW250" s="978"/>
      <c r="DX250" s="370"/>
      <c r="DY250" s="374">
        <f t="shared" si="440"/>
        <v>0</v>
      </c>
      <c r="DZ250" s="374">
        <f t="shared" si="441"/>
        <v>0</v>
      </c>
      <c r="EA250" s="374">
        <f t="shared" si="442"/>
        <v>0</v>
      </c>
      <c r="EB250" s="374">
        <f t="shared" si="443"/>
        <v>0</v>
      </c>
      <c r="EC250" s="374">
        <f t="shared" si="444"/>
        <v>0</v>
      </c>
      <c r="ED250" s="327">
        <f t="shared" si="445"/>
        <v>0</v>
      </c>
    </row>
    <row r="251" spans="3:134" ht="15" customHeight="1">
      <c r="C251" s="77" t="s">
        <v>264</v>
      </c>
      <c r="D251" s="700"/>
      <c r="E251" s="72"/>
      <c r="F251" s="72"/>
      <c r="G251" s="72"/>
      <c r="H251" s="72"/>
      <c r="I251" s="72"/>
      <c r="J251" s="72"/>
      <c r="K251" s="72"/>
      <c r="L251" s="72"/>
      <c r="M251" s="72"/>
      <c r="N251" s="72"/>
      <c r="O251" s="616"/>
      <c r="P251" s="72"/>
      <c r="Q251" s="146"/>
      <c r="R251" s="70">
        <f t="shared" si="439"/>
        <v>1</v>
      </c>
      <c r="S251" s="847"/>
      <c r="T251" s="848"/>
      <c r="U251" s="847"/>
      <c r="V251" s="848"/>
      <c r="W251" s="847"/>
      <c r="X251" s="848"/>
      <c r="Y251" s="847"/>
      <c r="Z251" s="848"/>
      <c r="AA251" s="847"/>
      <c r="AB251" s="848"/>
      <c r="AC251" s="373"/>
      <c r="AD251" s="804"/>
      <c r="AE251" s="805"/>
      <c r="AF251" s="804"/>
      <c r="AG251" s="805"/>
      <c r="AH251" s="804"/>
      <c r="AI251" s="805"/>
      <c r="AJ251" s="804"/>
      <c r="AK251" s="805"/>
      <c r="AL251" s="804"/>
      <c r="AM251" s="805"/>
      <c r="AN251" s="362"/>
      <c r="AO251" s="812"/>
      <c r="AP251" s="813"/>
      <c r="AQ251" s="812"/>
      <c r="AR251" s="813"/>
      <c r="AS251" s="812"/>
      <c r="AT251" s="813"/>
      <c r="AU251" s="812"/>
      <c r="AV251" s="813"/>
      <c r="AW251" s="812"/>
      <c r="AX251" s="813"/>
      <c r="AY251" s="363"/>
      <c r="AZ251" s="783">
        <f t="shared" si="446"/>
        <v>0</v>
      </c>
      <c r="BA251" s="784"/>
      <c r="BB251" s="783">
        <f t="shared" si="447"/>
        <v>0</v>
      </c>
      <c r="BC251" s="784"/>
      <c r="BD251" s="783">
        <f t="shared" si="448"/>
        <v>0</v>
      </c>
      <c r="BE251" s="784"/>
      <c r="BF251" s="783">
        <f t="shared" si="449"/>
        <v>0</v>
      </c>
      <c r="BG251" s="784"/>
      <c r="BH251" s="783">
        <f t="shared" si="450"/>
        <v>0</v>
      </c>
      <c r="BI251" s="784"/>
      <c r="BJ251" s="299">
        <f t="shared" si="451"/>
        <v>0</v>
      </c>
      <c r="BK251" s="849"/>
      <c r="BL251" s="850"/>
      <c r="BM251" s="849"/>
      <c r="BN251" s="850"/>
      <c r="BO251" s="849"/>
      <c r="BP251" s="850"/>
      <c r="BQ251" s="849"/>
      <c r="BR251" s="850"/>
      <c r="BS251" s="849"/>
      <c r="BT251" s="850"/>
      <c r="BU251" s="365"/>
      <c r="BV251" s="973"/>
      <c r="BW251" s="974"/>
      <c r="BX251" s="973"/>
      <c r="BY251" s="974"/>
      <c r="BZ251" s="973"/>
      <c r="CA251" s="974"/>
      <c r="CB251" s="973"/>
      <c r="CC251" s="974"/>
      <c r="CD251" s="973"/>
      <c r="CE251" s="974"/>
      <c r="CF251" s="366"/>
      <c r="CG251" s="969"/>
      <c r="CH251" s="970"/>
      <c r="CI251" s="969"/>
      <c r="CJ251" s="970"/>
      <c r="CK251" s="969"/>
      <c r="CL251" s="970"/>
      <c r="CM251" s="969"/>
      <c r="CN251" s="970"/>
      <c r="CO251" s="969"/>
      <c r="CP251" s="970"/>
      <c r="CQ251" s="367"/>
      <c r="CR251" s="967"/>
      <c r="CS251" s="968"/>
      <c r="CT251" s="967"/>
      <c r="CU251" s="968"/>
      <c r="CV251" s="967"/>
      <c r="CW251" s="968"/>
      <c r="CX251" s="967"/>
      <c r="CY251" s="968"/>
      <c r="CZ251" s="967"/>
      <c r="DA251" s="968"/>
      <c r="DB251" s="368"/>
      <c r="DC251" s="971"/>
      <c r="DD251" s="972"/>
      <c r="DE251" s="971"/>
      <c r="DF251" s="972"/>
      <c r="DG251" s="971"/>
      <c r="DH251" s="972"/>
      <c r="DI251" s="971"/>
      <c r="DJ251" s="972"/>
      <c r="DK251" s="971"/>
      <c r="DL251" s="972"/>
      <c r="DM251" s="369"/>
      <c r="DN251" s="977"/>
      <c r="DO251" s="978"/>
      <c r="DP251" s="977"/>
      <c r="DQ251" s="978"/>
      <c r="DR251" s="977"/>
      <c r="DS251" s="978"/>
      <c r="DT251" s="977"/>
      <c r="DU251" s="978"/>
      <c r="DV251" s="977"/>
      <c r="DW251" s="978"/>
      <c r="DX251" s="370"/>
      <c r="DY251" s="374">
        <f t="shared" si="440"/>
        <v>0</v>
      </c>
      <c r="DZ251" s="374">
        <f t="shared" si="441"/>
        <v>0</v>
      </c>
      <c r="EA251" s="374">
        <f t="shared" si="442"/>
        <v>0</v>
      </c>
      <c r="EB251" s="374">
        <f t="shared" si="443"/>
        <v>0</v>
      </c>
      <c r="EC251" s="374">
        <f t="shared" si="444"/>
        <v>0</v>
      </c>
      <c r="ED251" s="327">
        <f t="shared" si="445"/>
        <v>0</v>
      </c>
    </row>
    <row r="252" spans="3:134" ht="15" customHeight="1">
      <c r="C252" s="77" t="s">
        <v>28</v>
      </c>
      <c r="D252" s="700"/>
      <c r="E252" s="72"/>
      <c r="F252" s="72"/>
      <c r="G252" s="72"/>
      <c r="H252" s="72"/>
      <c r="I252" s="72"/>
      <c r="J252" s="72"/>
      <c r="K252" s="72"/>
      <c r="L252" s="72"/>
      <c r="M252" s="72"/>
      <c r="N252" s="72"/>
      <c r="O252" s="616"/>
      <c r="P252" s="72"/>
      <c r="Q252" s="146"/>
      <c r="R252" s="70">
        <f t="shared" si="439"/>
        <v>1</v>
      </c>
      <c r="S252" s="847"/>
      <c r="T252" s="848"/>
      <c r="U252" s="847"/>
      <c r="V252" s="848"/>
      <c r="W252" s="847"/>
      <c r="X252" s="848"/>
      <c r="Y252" s="847"/>
      <c r="Z252" s="848"/>
      <c r="AA252" s="847"/>
      <c r="AB252" s="848"/>
      <c r="AC252" s="373"/>
      <c r="AD252" s="804"/>
      <c r="AE252" s="805"/>
      <c r="AF252" s="804"/>
      <c r="AG252" s="805"/>
      <c r="AH252" s="804"/>
      <c r="AI252" s="805"/>
      <c r="AJ252" s="804"/>
      <c r="AK252" s="805"/>
      <c r="AL252" s="804"/>
      <c r="AM252" s="805"/>
      <c r="AN252" s="362"/>
      <c r="AO252" s="812"/>
      <c r="AP252" s="813"/>
      <c r="AQ252" s="812"/>
      <c r="AR252" s="813"/>
      <c r="AS252" s="812"/>
      <c r="AT252" s="813"/>
      <c r="AU252" s="812"/>
      <c r="AV252" s="813"/>
      <c r="AW252" s="812"/>
      <c r="AX252" s="813"/>
      <c r="AY252" s="363"/>
      <c r="AZ252" s="783">
        <f t="shared" si="446"/>
        <v>0</v>
      </c>
      <c r="BA252" s="784"/>
      <c r="BB252" s="783">
        <f t="shared" si="447"/>
        <v>0</v>
      </c>
      <c r="BC252" s="784"/>
      <c r="BD252" s="783">
        <f t="shared" si="448"/>
        <v>0</v>
      </c>
      <c r="BE252" s="784"/>
      <c r="BF252" s="783">
        <f t="shared" si="449"/>
        <v>0</v>
      </c>
      <c r="BG252" s="784"/>
      <c r="BH252" s="783">
        <f t="shared" si="450"/>
        <v>0</v>
      </c>
      <c r="BI252" s="784"/>
      <c r="BJ252" s="299">
        <f t="shared" si="451"/>
        <v>0</v>
      </c>
      <c r="BK252" s="849"/>
      <c r="BL252" s="850"/>
      <c r="BM252" s="849"/>
      <c r="BN252" s="850"/>
      <c r="BO252" s="849"/>
      <c r="BP252" s="850"/>
      <c r="BQ252" s="849"/>
      <c r="BR252" s="850"/>
      <c r="BS252" s="849"/>
      <c r="BT252" s="850"/>
      <c r="BU252" s="365"/>
      <c r="BV252" s="973"/>
      <c r="BW252" s="974"/>
      <c r="BX252" s="973"/>
      <c r="BY252" s="974"/>
      <c r="BZ252" s="973"/>
      <c r="CA252" s="974"/>
      <c r="CB252" s="973"/>
      <c r="CC252" s="974"/>
      <c r="CD252" s="973"/>
      <c r="CE252" s="974"/>
      <c r="CF252" s="366"/>
      <c r="CG252" s="969"/>
      <c r="CH252" s="970"/>
      <c r="CI252" s="969"/>
      <c r="CJ252" s="970"/>
      <c r="CK252" s="969"/>
      <c r="CL252" s="970"/>
      <c r="CM252" s="969"/>
      <c r="CN252" s="970"/>
      <c r="CO252" s="969"/>
      <c r="CP252" s="970"/>
      <c r="CQ252" s="367"/>
      <c r="CR252" s="967"/>
      <c r="CS252" s="968"/>
      <c r="CT252" s="967"/>
      <c r="CU252" s="968"/>
      <c r="CV252" s="967"/>
      <c r="CW252" s="968"/>
      <c r="CX252" s="967"/>
      <c r="CY252" s="968"/>
      <c r="CZ252" s="967"/>
      <c r="DA252" s="968"/>
      <c r="DB252" s="368"/>
      <c r="DC252" s="971"/>
      <c r="DD252" s="972"/>
      <c r="DE252" s="971"/>
      <c r="DF252" s="972"/>
      <c r="DG252" s="971"/>
      <c r="DH252" s="972"/>
      <c r="DI252" s="971"/>
      <c r="DJ252" s="972"/>
      <c r="DK252" s="971"/>
      <c r="DL252" s="972"/>
      <c r="DM252" s="369"/>
      <c r="DN252" s="977"/>
      <c r="DO252" s="978"/>
      <c r="DP252" s="977"/>
      <c r="DQ252" s="978"/>
      <c r="DR252" s="977"/>
      <c r="DS252" s="978"/>
      <c r="DT252" s="977"/>
      <c r="DU252" s="978"/>
      <c r="DV252" s="977"/>
      <c r="DW252" s="978"/>
      <c r="DX252" s="370"/>
      <c r="DY252" s="374">
        <f t="shared" si="440"/>
        <v>0</v>
      </c>
      <c r="DZ252" s="374">
        <f t="shared" si="441"/>
        <v>0</v>
      </c>
      <c r="EA252" s="374">
        <f t="shared" si="442"/>
        <v>0</v>
      </c>
      <c r="EB252" s="374">
        <f t="shared" si="443"/>
        <v>0</v>
      </c>
      <c r="EC252" s="374">
        <f t="shared" si="444"/>
        <v>0</v>
      </c>
      <c r="ED252" s="327">
        <f t="shared" si="445"/>
        <v>0</v>
      </c>
    </row>
    <row r="253" spans="3:134" ht="15" customHeight="1">
      <c r="C253" s="77" t="s">
        <v>54</v>
      </c>
      <c r="D253" s="700"/>
      <c r="E253" s="72"/>
      <c r="F253" s="72"/>
      <c r="G253" s="72"/>
      <c r="H253" s="72"/>
      <c r="I253" s="72"/>
      <c r="J253" s="72"/>
      <c r="K253" s="72"/>
      <c r="L253" s="72"/>
      <c r="M253" s="72"/>
      <c r="N253" s="72"/>
      <c r="O253" s="616"/>
      <c r="P253" s="72"/>
      <c r="Q253" s="146"/>
      <c r="R253" s="70">
        <f t="shared" si="439"/>
        <v>1.1000000000000001</v>
      </c>
      <c r="S253" s="847"/>
      <c r="T253" s="848"/>
      <c r="U253" s="847"/>
      <c r="V253" s="848"/>
      <c r="W253" s="847"/>
      <c r="X253" s="848"/>
      <c r="Y253" s="847"/>
      <c r="Z253" s="848"/>
      <c r="AA253" s="847"/>
      <c r="AB253" s="848"/>
      <c r="AC253" s="373"/>
      <c r="AD253" s="804"/>
      <c r="AE253" s="805"/>
      <c r="AF253" s="804"/>
      <c r="AG253" s="805"/>
      <c r="AH253" s="804"/>
      <c r="AI253" s="805"/>
      <c r="AJ253" s="804"/>
      <c r="AK253" s="805"/>
      <c r="AL253" s="804"/>
      <c r="AM253" s="805"/>
      <c r="AN253" s="362"/>
      <c r="AO253" s="812"/>
      <c r="AP253" s="813"/>
      <c r="AQ253" s="812"/>
      <c r="AR253" s="813"/>
      <c r="AS253" s="812"/>
      <c r="AT253" s="813"/>
      <c r="AU253" s="812"/>
      <c r="AV253" s="813"/>
      <c r="AW253" s="812"/>
      <c r="AX253" s="813"/>
      <c r="AY253" s="363"/>
      <c r="AZ253" s="783">
        <f t="shared" si="446"/>
        <v>0</v>
      </c>
      <c r="BA253" s="784"/>
      <c r="BB253" s="783">
        <f t="shared" si="447"/>
        <v>0</v>
      </c>
      <c r="BC253" s="784"/>
      <c r="BD253" s="783">
        <f t="shared" si="448"/>
        <v>0</v>
      </c>
      <c r="BE253" s="784"/>
      <c r="BF253" s="783">
        <f t="shared" si="449"/>
        <v>0</v>
      </c>
      <c r="BG253" s="784"/>
      <c r="BH253" s="783">
        <f t="shared" si="450"/>
        <v>0</v>
      </c>
      <c r="BI253" s="784"/>
      <c r="BJ253" s="299">
        <f t="shared" si="451"/>
        <v>0</v>
      </c>
      <c r="BK253" s="849"/>
      <c r="BL253" s="850"/>
      <c r="BM253" s="849"/>
      <c r="BN253" s="850"/>
      <c r="BO253" s="849"/>
      <c r="BP253" s="850"/>
      <c r="BQ253" s="849"/>
      <c r="BR253" s="850"/>
      <c r="BS253" s="849"/>
      <c r="BT253" s="850"/>
      <c r="BU253" s="365"/>
      <c r="BV253" s="973"/>
      <c r="BW253" s="974"/>
      <c r="BX253" s="973"/>
      <c r="BY253" s="974"/>
      <c r="BZ253" s="973"/>
      <c r="CA253" s="974"/>
      <c r="CB253" s="973"/>
      <c r="CC253" s="974"/>
      <c r="CD253" s="973"/>
      <c r="CE253" s="974"/>
      <c r="CF253" s="366"/>
      <c r="CG253" s="969"/>
      <c r="CH253" s="970"/>
      <c r="CI253" s="969"/>
      <c r="CJ253" s="970"/>
      <c r="CK253" s="969"/>
      <c r="CL253" s="970"/>
      <c r="CM253" s="969"/>
      <c r="CN253" s="970"/>
      <c r="CO253" s="969"/>
      <c r="CP253" s="970"/>
      <c r="CQ253" s="367"/>
      <c r="CR253" s="967"/>
      <c r="CS253" s="968"/>
      <c r="CT253" s="967"/>
      <c r="CU253" s="968"/>
      <c r="CV253" s="967"/>
      <c r="CW253" s="968"/>
      <c r="CX253" s="967"/>
      <c r="CY253" s="968"/>
      <c r="CZ253" s="967"/>
      <c r="DA253" s="968"/>
      <c r="DB253" s="368"/>
      <c r="DC253" s="971"/>
      <c r="DD253" s="972"/>
      <c r="DE253" s="971"/>
      <c r="DF253" s="972"/>
      <c r="DG253" s="971"/>
      <c r="DH253" s="972"/>
      <c r="DI253" s="971"/>
      <c r="DJ253" s="972"/>
      <c r="DK253" s="971"/>
      <c r="DL253" s="972"/>
      <c r="DM253" s="369"/>
      <c r="DN253" s="977"/>
      <c r="DO253" s="978"/>
      <c r="DP253" s="977"/>
      <c r="DQ253" s="978"/>
      <c r="DR253" s="977"/>
      <c r="DS253" s="978"/>
      <c r="DT253" s="977"/>
      <c r="DU253" s="978"/>
      <c r="DV253" s="977"/>
      <c r="DW253" s="978"/>
      <c r="DX253" s="370"/>
      <c r="DY253" s="374">
        <f t="shared" si="440"/>
        <v>0</v>
      </c>
      <c r="DZ253" s="374">
        <f t="shared" si="441"/>
        <v>0</v>
      </c>
      <c r="EA253" s="374">
        <f t="shared" si="442"/>
        <v>0</v>
      </c>
      <c r="EB253" s="374">
        <f t="shared" si="443"/>
        <v>0</v>
      </c>
      <c r="EC253" s="374">
        <f t="shared" si="444"/>
        <v>0</v>
      </c>
      <c r="ED253" s="327">
        <f t="shared" si="445"/>
        <v>0</v>
      </c>
    </row>
    <row r="254" spans="3:134" ht="15" customHeight="1">
      <c r="C254" s="77" t="s">
        <v>353</v>
      </c>
      <c r="D254" s="700" t="s">
        <v>378</v>
      </c>
      <c r="E254" s="72"/>
      <c r="F254" s="72"/>
      <c r="G254" s="72"/>
      <c r="H254" s="72"/>
      <c r="I254" s="72"/>
      <c r="J254" s="72"/>
      <c r="K254" s="72"/>
      <c r="L254" s="72"/>
      <c r="M254" s="72"/>
      <c r="N254" s="72"/>
      <c r="O254" s="616"/>
      <c r="P254" s="72"/>
      <c r="Q254" s="146"/>
      <c r="R254" s="70">
        <f t="shared" si="439"/>
        <v>1.1000000000000001</v>
      </c>
      <c r="S254" s="847"/>
      <c r="T254" s="848"/>
      <c r="U254" s="847"/>
      <c r="V254" s="848"/>
      <c r="W254" s="847"/>
      <c r="X254" s="848"/>
      <c r="Y254" s="847"/>
      <c r="Z254" s="848"/>
      <c r="AA254" s="847"/>
      <c r="AB254" s="848"/>
      <c r="AC254" s="373"/>
      <c r="AD254" s="804"/>
      <c r="AE254" s="805"/>
      <c r="AF254" s="804"/>
      <c r="AG254" s="805"/>
      <c r="AH254" s="804"/>
      <c r="AI254" s="805"/>
      <c r="AJ254" s="804"/>
      <c r="AK254" s="805"/>
      <c r="AL254" s="804"/>
      <c r="AM254" s="805"/>
      <c r="AN254" s="362"/>
      <c r="AO254" s="812"/>
      <c r="AP254" s="813"/>
      <c r="AQ254" s="812"/>
      <c r="AR254" s="813"/>
      <c r="AS254" s="812"/>
      <c r="AT254" s="813"/>
      <c r="AU254" s="812"/>
      <c r="AV254" s="813"/>
      <c r="AW254" s="812"/>
      <c r="AX254" s="813"/>
      <c r="AY254" s="363"/>
      <c r="AZ254" s="783">
        <f t="shared" si="446"/>
        <v>0</v>
      </c>
      <c r="BA254" s="784"/>
      <c r="BB254" s="783">
        <f t="shared" si="447"/>
        <v>0</v>
      </c>
      <c r="BC254" s="784"/>
      <c r="BD254" s="783">
        <f t="shared" si="448"/>
        <v>0</v>
      </c>
      <c r="BE254" s="784"/>
      <c r="BF254" s="783">
        <f t="shared" si="449"/>
        <v>0</v>
      </c>
      <c r="BG254" s="784"/>
      <c r="BH254" s="783">
        <f t="shared" si="450"/>
        <v>0</v>
      </c>
      <c r="BI254" s="784"/>
      <c r="BJ254" s="299">
        <f t="shared" si="451"/>
        <v>0</v>
      </c>
      <c r="BK254" s="849"/>
      <c r="BL254" s="850"/>
      <c r="BM254" s="849"/>
      <c r="BN254" s="850"/>
      <c r="BO254" s="849"/>
      <c r="BP254" s="850"/>
      <c r="BQ254" s="849"/>
      <c r="BR254" s="850"/>
      <c r="BS254" s="849"/>
      <c r="BT254" s="850"/>
      <c r="BU254" s="365"/>
      <c r="BV254" s="973"/>
      <c r="BW254" s="974"/>
      <c r="BX254" s="973"/>
      <c r="BY254" s="974"/>
      <c r="BZ254" s="973"/>
      <c r="CA254" s="974"/>
      <c r="CB254" s="973"/>
      <c r="CC254" s="974"/>
      <c r="CD254" s="973"/>
      <c r="CE254" s="974"/>
      <c r="CF254" s="366"/>
      <c r="CG254" s="969"/>
      <c r="CH254" s="970"/>
      <c r="CI254" s="969"/>
      <c r="CJ254" s="970"/>
      <c r="CK254" s="969"/>
      <c r="CL254" s="970"/>
      <c r="CM254" s="969"/>
      <c r="CN254" s="970"/>
      <c r="CO254" s="969"/>
      <c r="CP254" s="970"/>
      <c r="CQ254" s="367"/>
      <c r="CR254" s="967"/>
      <c r="CS254" s="968"/>
      <c r="CT254" s="967"/>
      <c r="CU254" s="968"/>
      <c r="CV254" s="967"/>
      <c r="CW254" s="968"/>
      <c r="CX254" s="967"/>
      <c r="CY254" s="968"/>
      <c r="CZ254" s="967"/>
      <c r="DA254" s="968"/>
      <c r="DB254" s="368"/>
      <c r="DC254" s="971"/>
      <c r="DD254" s="972"/>
      <c r="DE254" s="971"/>
      <c r="DF254" s="972"/>
      <c r="DG254" s="971"/>
      <c r="DH254" s="972"/>
      <c r="DI254" s="971"/>
      <c r="DJ254" s="972"/>
      <c r="DK254" s="971"/>
      <c r="DL254" s="972"/>
      <c r="DM254" s="369"/>
      <c r="DN254" s="977"/>
      <c r="DO254" s="978"/>
      <c r="DP254" s="977"/>
      <c r="DQ254" s="978"/>
      <c r="DR254" s="977"/>
      <c r="DS254" s="978"/>
      <c r="DT254" s="977"/>
      <c r="DU254" s="978"/>
      <c r="DV254" s="977"/>
      <c r="DW254" s="978"/>
      <c r="DX254" s="370"/>
      <c r="DY254" s="374">
        <f t="shared" si="440"/>
        <v>0</v>
      </c>
      <c r="DZ254" s="374">
        <f t="shared" si="441"/>
        <v>0</v>
      </c>
      <c r="EA254" s="374">
        <f t="shared" si="442"/>
        <v>0</v>
      </c>
      <c r="EB254" s="374">
        <f t="shared" si="443"/>
        <v>0</v>
      </c>
      <c r="EC254" s="374">
        <f t="shared" si="444"/>
        <v>0</v>
      </c>
      <c r="ED254" s="327">
        <f t="shared" si="445"/>
        <v>0</v>
      </c>
    </row>
    <row r="255" spans="3:134" ht="15" customHeight="1">
      <c r="C255" s="77" t="s">
        <v>264</v>
      </c>
      <c r="D255" s="700"/>
      <c r="E255" s="72"/>
      <c r="F255" s="72"/>
      <c r="G255" s="72"/>
      <c r="H255" s="72"/>
      <c r="I255" s="72"/>
      <c r="J255" s="72"/>
      <c r="K255" s="72"/>
      <c r="L255" s="72"/>
      <c r="M255" s="72"/>
      <c r="N255" s="72"/>
      <c r="O255" s="616"/>
      <c r="P255" s="72"/>
      <c r="Q255" s="146"/>
      <c r="R255" s="70">
        <f t="shared" si="439"/>
        <v>1</v>
      </c>
      <c r="S255" s="847"/>
      <c r="T255" s="848"/>
      <c r="U255" s="847"/>
      <c r="V255" s="848"/>
      <c r="W255" s="847"/>
      <c r="X255" s="848"/>
      <c r="Y255" s="847"/>
      <c r="Z255" s="848"/>
      <c r="AA255" s="847"/>
      <c r="AB255" s="848"/>
      <c r="AC255" s="373"/>
      <c r="AD255" s="804"/>
      <c r="AE255" s="805"/>
      <c r="AF255" s="804"/>
      <c r="AG255" s="805"/>
      <c r="AH255" s="804"/>
      <c r="AI255" s="805"/>
      <c r="AJ255" s="804"/>
      <c r="AK255" s="805"/>
      <c r="AL255" s="804"/>
      <c r="AM255" s="805"/>
      <c r="AN255" s="362"/>
      <c r="AO255" s="812"/>
      <c r="AP255" s="813"/>
      <c r="AQ255" s="812"/>
      <c r="AR255" s="813"/>
      <c r="AS255" s="812"/>
      <c r="AT255" s="813"/>
      <c r="AU255" s="812"/>
      <c r="AV255" s="813"/>
      <c r="AW255" s="812"/>
      <c r="AX255" s="813"/>
      <c r="AY255" s="363"/>
      <c r="AZ255" s="783">
        <f t="shared" si="446"/>
        <v>0</v>
      </c>
      <c r="BA255" s="784"/>
      <c r="BB255" s="783">
        <f t="shared" si="447"/>
        <v>0</v>
      </c>
      <c r="BC255" s="784"/>
      <c r="BD255" s="783">
        <f t="shared" si="448"/>
        <v>0</v>
      </c>
      <c r="BE255" s="784"/>
      <c r="BF255" s="783">
        <f t="shared" si="449"/>
        <v>0</v>
      </c>
      <c r="BG255" s="784"/>
      <c r="BH255" s="783">
        <f t="shared" si="450"/>
        <v>0</v>
      </c>
      <c r="BI255" s="784"/>
      <c r="BJ255" s="299">
        <f t="shared" si="451"/>
        <v>0</v>
      </c>
      <c r="BK255" s="849"/>
      <c r="BL255" s="850"/>
      <c r="BM255" s="849"/>
      <c r="BN255" s="850"/>
      <c r="BO255" s="849"/>
      <c r="BP255" s="850"/>
      <c r="BQ255" s="849"/>
      <c r="BR255" s="850"/>
      <c r="BS255" s="849"/>
      <c r="BT255" s="850"/>
      <c r="BU255" s="365"/>
      <c r="BV255" s="973"/>
      <c r="BW255" s="974"/>
      <c r="BX255" s="973"/>
      <c r="BY255" s="974"/>
      <c r="BZ255" s="973"/>
      <c r="CA255" s="974"/>
      <c r="CB255" s="973"/>
      <c r="CC255" s="974"/>
      <c r="CD255" s="973"/>
      <c r="CE255" s="974"/>
      <c r="CF255" s="366"/>
      <c r="CG255" s="969"/>
      <c r="CH255" s="970"/>
      <c r="CI255" s="969"/>
      <c r="CJ255" s="970"/>
      <c r="CK255" s="969"/>
      <c r="CL255" s="970"/>
      <c r="CM255" s="969"/>
      <c r="CN255" s="970"/>
      <c r="CO255" s="969"/>
      <c r="CP255" s="970"/>
      <c r="CQ255" s="367"/>
      <c r="CR255" s="967"/>
      <c r="CS255" s="968"/>
      <c r="CT255" s="967"/>
      <c r="CU255" s="968"/>
      <c r="CV255" s="967"/>
      <c r="CW255" s="968"/>
      <c r="CX255" s="967"/>
      <c r="CY255" s="968"/>
      <c r="CZ255" s="967"/>
      <c r="DA255" s="968"/>
      <c r="DB255" s="368"/>
      <c r="DC255" s="971"/>
      <c r="DD255" s="972"/>
      <c r="DE255" s="971"/>
      <c r="DF255" s="972"/>
      <c r="DG255" s="971"/>
      <c r="DH255" s="972"/>
      <c r="DI255" s="971"/>
      <c r="DJ255" s="972"/>
      <c r="DK255" s="971"/>
      <c r="DL255" s="972"/>
      <c r="DM255" s="369"/>
      <c r="DN255" s="977"/>
      <c r="DO255" s="978"/>
      <c r="DP255" s="977"/>
      <c r="DQ255" s="978"/>
      <c r="DR255" s="977"/>
      <c r="DS255" s="978"/>
      <c r="DT255" s="977"/>
      <c r="DU255" s="978"/>
      <c r="DV255" s="977"/>
      <c r="DW255" s="978"/>
      <c r="DX255" s="370"/>
      <c r="DY255" s="374">
        <f t="shared" si="440"/>
        <v>0</v>
      </c>
      <c r="DZ255" s="374">
        <f t="shared" si="441"/>
        <v>0</v>
      </c>
      <c r="EA255" s="374">
        <f t="shared" si="442"/>
        <v>0</v>
      </c>
      <c r="EB255" s="374">
        <f t="shared" si="443"/>
        <v>0</v>
      </c>
      <c r="EC255" s="374">
        <f t="shared" si="444"/>
        <v>0</v>
      </c>
      <c r="ED255" s="327">
        <f t="shared" si="445"/>
        <v>0</v>
      </c>
    </row>
    <row r="256" spans="3:134" ht="15" customHeight="1">
      <c r="C256" s="77" t="s">
        <v>28</v>
      </c>
      <c r="D256" s="700"/>
      <c r="E256" s="72"/>
      <c r="F256" s="72"/>
      <c r="G256" s="72"/>
      <c r="H256" s="72"/>
      <c r="I256" s="72"/>
      <c r="J256" s="72"/>
      <c r="K256" s="72"/>
      <c r="L256" s="72"/>
      <c r="M256" s="72"/>
      <c r="N256" s="72"/>
      <c r="O256" s="616"/>
      <c r="P256" s="72"/>
      <c r="Q256" s="146"/>
      <c r="R256" s="70">
        <f t="shared" si="439"/>
        <v>1</v>
      </c>
      <c r="S256" s="847"/>
      <c r="T256" s="848"/>
      <c r="U256" s="847"/>
      <c r="V256" s="848"/>
      <c r="W256" s="847"/>
      <c r="X256" s="848"/>
      <c r="Y256" s="847"/>
      <c r="Z256" s="848"/>
      <c r="AA256" s="847"/>
      <c r="AB256" s="848"/>
      <c r="AC256" s="373"/>
      <c r="AD256" s="804"/>
      <c r="AE256" s="805"/>
      <c r="AF256" s="804"/>
      <c r="AG256" s="805"/>
      <c r="AH256" s="804"/>
      <c r="AI256" s="805"/>
      <c r="AJ256" s="804"/>
      <c r="AK256" s="805"/>
      <c r="AL256" s="804"/>
      <c r="AM256" s="805"/>
      <c r="AN256" s="362"/>
      <c r="AO256" s="812"/>
      <c r="AP256" s="813"/>
      <c r="AQ256" s="812"/>
      <c r="AR256" s="813"/>
      <c r="AS256" s="812"/>
      <c r="AT256" s="813"/>
      <c r="AU256" s="812"/>
      <c r="AV256" s="813"/>
      <c r="AW256" s="812"/>
      <c r="AX256" s="813"/>
      <c r="AY256" s="363"/>
      <c r="AZ256" s="783">
        <f t="shared" si="446"/>
        <v>0</v>
      </c>
      <c r="BA256" s="784"/>
      <c r="BB256" s="783">
        <f t="shared" si="447"/>
        <v>0</v>
      </c>
      <c r="BC256" s="784"/>
      <c r="BD256" s="783">
        <f t="shared" si="448"/>
        <v>0</v>
      </c>
      <c r="BE256" s="784"/>
      <c r="BF256" s="783">
        <f t="shared" si="449"/>
        <v>0</v>
      </c>
      <c r="BG256" s="784"/>
      <c r="BH256" s="783">
        <f t="shared" si="450"/>
        <v>0</v>
      </c>
      <c r="BI256" s="784"/>
      <c r="BJ256" s="299">
        <f t="shared" si="451"/>
        <v>0</v>
      </c>
      <c r="BK256" s="849"/>
      <c r="BL256" s="850"/>
      <c r="BM256" s="849"/>
      <c r="BN256" s="850"/>
      <c r="BO256" s="849"/>
      <c r="BP256" s="850"/>
      <c r="BQ256" s="849"/>
      <c r="BR256" s="850"/>
      <c r="BS256" s="849"/>
      <c r="BT256" s="850"/>
      <c r="BU256" s="365"/>
      <c r="BV256" s="973"/>
      <c r="BW256" s="974"/>
      <c r="BX256" s="973"/>
      <c r="BY256" s="974"/>
      <c r="BZ256" s="973"/>
      <c r="CA256" s="974"/>
      <c r="CB256" s="973"/>
      <c r="CC256" s="974"/>
      <c r="CD256" s="973"/>
      <c r="CE256" s="974"/>
      <c r="CF256" s="366"/>
      <c r="CG256" s="969"/>
      <c r="CH256" s="970"/>
      <c r="CI256" s="969"/>
      <c r="CJ256" s="970"/>
      <c r="CK256" s="969"/>
      <c r="CL256" s="970"/>
      <c r="CM256" s="969"/>
      <c r="CN256" s="970"/>
      <c r="CO256" s="969"/>
      <c r="CP256" s="970"/>
      <c r="CQ256" s="367"/>
      <c r="CR256" s="967"/>
      <c r="CS256" s="968"/>
      <c r="CT256" s="967"/>
      <c r="CU256" s="968"/>
      <c r="CV256" s="967"/>
      <c r="CW256" s="968"/>
      <c r="CX256" s="967"/>
      <c r="CY256" s="968"/>
      <c r="CZ256" s="967"/>
      <c r="DA256" s="968"/>
      <c r="DB256" s="368"/>
      <c r="DC256" s="971"/>
      <c r="DD256" s="972"/>
      <c r="DE256" s="971"/>
      <c r="DF256" s="972"/>
      <c r="DG256" s="971"/>
      <c r="DH256" s="972"/>
      <c r="DI256" s="971"/>
      <c r="DJ256" s="972"/>
      <c r="DK256" s="971"/>
      <c r="DL256" s="972"/>
      <c r="DM256" s="369"/>
      <c r="DN256" s="977"/>
      <c r="DO256" s="978"/>
      <c r="DP256" s="977"/>
      <c r="DQ256" s="978"/>
      <c r="DR256" s="977"/>
      <c r="DS256" s="978"/>
      <c r="DT256" s="977"/>
      <c r="DU256" s="978"/>
      <c r="DV256" s="977"/>
      <c r="DW256" s="978"/>
      <c r="DX256" s="370"/>
      <c r="DY256" s="374">
        <f t="shared" si="440"/>
        <v>0</v>
      </c>
      <c r="DZ256" s="374">
        <f t="shared" si="441"/>
        <v>0</v>
      </c>
      <c r="EA256" s="374">
        <f t="shared" si="442"/>
        <v>0</v>
      </c>
      <c r="EB256" s="374">
        <f t="shared" si="443"/>
        <v>0</v>
      </c>
      <c r="EC256" s="374">
        <f t="shared" si="444"/>
        <v>0</v>
      </c>
      <c r="ED256" s="327">
        <f t="shared" si="445"/>
        <v>0</v>
      </c>
    </row>
    <row r="257" spans="1:134" ht="15" customHeight="1">
      <c r="C257" s="77" t="s">
        <v>54</v>
      </c>
      <c r="D257" s="700"/>
      <c r="E257" s="72"/>
      <c r="F257" s="72"/>
      <c r="G257" s="72"/>
      <c r="H257" s="72"/>
      <c r="I257" s="72"/>
      <c r="J257" s="72"/>
      <c r="K257" s="72"/>
      <c r="L257" s="72"/>
      <c r="M257" s="72"/>
      <c r="N257" s="72"/>
      <c r="O257" s="616"/>
      <c r="P257" s="72"/>
      <c r="Q257" s="83"/>
      <c r="R257" s="70">
        <f t="shared" si="439"/>
        <v>1.1000000000000001</v>
      </c>
      <c r="S257" s="847"/>
      <c r="T257" s="848"/>
      <c r="U257" s="847"/>
      <c r="V257" s="848"/>
      <c r="W257" s="847"/>
      <c r="X257" s="848"/>
      <c r="Y257" s="847"/>
      <c r="Z257" s="848"/>
      <c r="AA257" s="847"/>
      <c r="AB257" s="848"/>
      <c r="AC257" s="373"/>
      <c r="AD257" s="804"/>
      <c r="AE257" s="805"/>
      <c r="AF257" s="804"/>
      <c r="AG257" s="805"/>
      <c r="AH257" s="804"/>
      <c r="AI257" s="805"/>
      <c r="AJ257" s="804"/>
      <c r="AK257" s="805"/>
      <c r="AL257" s="804"/>
      <c r="AM257" s="805"/>
      <c r="AN257" s="362"/>
      <c r="AO257" s="812"/>
      <c r="AP257" s="813"/>
      <c r="AQ257" s="812"/>
      <c r="AR257" s="813"/>
      <c r="AS257" s="812"/>
      <c r="AT257" s="813"/>
      <c r="AU257" s="812"/>
      <c r="AV257" s="813"/>
      <c r="AW257" s="812"/>
      <c r="AX257" s="813"/>
      <c r="AY257" s="363"/>
      <c r="AZ257" s="783">
        <f t="shared" si="446"/>
        <v>0</v>
      </c>
      <c r="BA257" s="784"/>
      <c r="BB257" s="783">
        <f t="shared" si="447"/>
        <v>0</v>
      </c>
      <c r="BC257" s="784"/>
      <c r="BD257" s="783">
        <f t="shared" si="448"/>
        <v>0</v>
      </c>
      <c r="BE257" s="784"/>
      <c r="BF257" s="783">
        <f t="shared" si="449"/>
        <v>0</v>
      </c>
      <c r="BG257" s="784"/>
      <c r="BH257" s="783">
        <f t="shared" si="450"/>
        <v>0</v>
      </c>
      <c r="BI257" s="784"/>
      <c r="BJ257" s="299">
        <f t="shared" si="451"/>
        <v>0</v>
      </c>
      <c r="BK257" s="849"/>
      <c r="BL257" s="850"/>
      <c r="BM257" s="849"/>
      <c r="BN257" s="850"/>
      <c r="BO257" s="849"/>
      <c r="BP257" s="850"/>
      <c r="BQ257" s="849"/>
      <c r="BR257" s="850"/>
      <c r="BS257" s="849"/>
      <c r="BT257" s="850"/>
      <c r="BU257" s="365"/>
      <c r="BV257" s="973"/>
      <c r="BW257" s="974"/>
      <c r="BX257" s="973"/>
      <c r="BY257" s="974"/>
      <c r="BZ257" s="973"/>
      <c r="CA257" s="974"/>
      <c r="CB257" s="973"/>
      <c r="CC257" s="974"/>
      <c r="CD257" s="973"/>
      <c r="CE257" s="974"/>
      <c r="CF257" s="366"/>
      <c r="CG257" s="969"/>
      <c r="CH257" s="970"/>
      <c r="CI257" s="969"/>
      <c r="CJ257" s="970"/>
      <c r="CK257" s="969"/>
      <c r="CL257" s="970"/>
      <c r="CM257" s="969"/>
      <c r="CN257" s="970"/>
      <c r="CO257" s="969"/>
      <c r="CP257" s="970"/>
      <c r="CQ257" s="367"/>
      <c r="CR257" s="967"/>
      <c r="CS257" s="968"/>
      <c r="CT257" s="967"/>
      <c r="CU257" s="968"/>
      <c r="CV257" s="967"/>
      <c r="CW257" s="968"/>
      <c r="CX257" s="967"/>
      <c r="CY257" s="968"/>
      <c r="CZ257" s="967"/>
      <c r="DA257" s="968"/>
      <c r="DB257" s="368"/>
      <c r="DC257" s="971"/>
      <c r="DD257" s="972"/>
      <c r="DE257" s="971"/>
      <c r="DF257" s="972"/>
      <c r="DG257" s="971"/>
      <c r="DH257" s="972"/>
      <c r="DI257" s="971"/>
      <c r="DJ257" s="972"/>
      <c r="DK257" s="971"/>
      <c r="DL257" s="972"/>
      <c r="DM257" s="369"/>
      <c r="DN257" s="977"/>
      <c r="DO257" s="978"/>
      <c r="DP257" s="977"/>
      <c r="DQ257" s="978"/>
      <c r="DR257" s="977"/>
      <c r="DS257" s="978"/>
      <c r="DT257" s="977"/>
      <c r="DU257" s="978"/>
      <c r="DV257" s="977"/>
      <c r="DW257" s="978"/>
      <c r="DX257" s="370"/>
      <c r="DY257" s="374">
        <f t="shared" si="440"/>
        <v>0</v>
      </c>
      <c r="DZ257" s="374">
        <f t="shared" si="441"/>
        <v>0</v>
      </c>
      <c r="EA257" s="374">
        <f t="shared" si="442"/>
        <v>0</v>
      </c>
      <c r="EB257" s="374">
        <f t="shared" si="443"/>
        <v>0</v>
      </c>
      <c r="EC257" s="374">
        <f t="shared" si="444"/>
        <v>0</v>
      </c>
      <c r="ED257" s="327">
        <f t="shared" si="445"/>
        <v>0</v>
      </c>
    </row>
    <row r="258" spans="1:134" ht="15" customHeight="1">
      <c r="C258" s="144"/>
      <c r="D258" s="70"/>
      <c r="E258" s="48"/>
      <c r="F258" s="48"/>
      <c r="G258" s="48"/>
      <c r="H258" s="48"/>
      <c r="I258" s="48"/>
      <c r="J258" s="48"/>
      <c r="K258" s="48"/>
      <c r="L258" s="48"/>
      <c r="M258" s="48"/>
      <c r="N258" s="48"/>
      <c r="O258" s="648" t="s">
        <v>185</v>
      </c>
      <c r="P258" s="649"/>
      <c r="Q258" s="649"/>
      <c r="R258" s="650"/>
      <c r="S258" s="614"/>
      <c r="T258" s="615"/>
      <c r="U258" s="614"/>
      <c r="V258" s="615"/>
      <c r="W258" s="614"/>
      <c r="X258" s="615"/>
      <c r="Y258" s="614"/>
      <c r="Z258" s="615"/>
      <c r="AA258" s="614"/>
      <c r="AB258" s="615"/>
      <c r="AC258" s="149"/>
      <c r="AD258" s="614"/>
      <c r="AE258" s="615"/>
      <c r="AF258" s="614"/>
      <c r="AG258" s="615"/>
      <c r="AH258" s="614"/>
      <c r="AI258" s="615"/>
      <c r="AJ258" s="614"/>
      <c r="AK258" s="615"/>
      <c r="AL258" s="614"/>
      <c r="AM258" s="615"/>
      <c r="AN258" s="149"/>
      <c r="AO258" s="614"/>
      <c r="AP258" s="615"/>
      <c r="AQ258" s="614"/>
      <c r="AR258" s="615"/>
      <c r="AS258" s="614"/>
      <c r="AT258" s="615"/>
      <c r="AU258" s="614"/>
      <c r="AV258" s="615"/>
      <c r="AW258" s="614"/>
      <c r="AX258" s="615"/>
      <c r="AY258" s="149"/>
      <c r="AZ258" s="614">
        <f>SUM(AZ234:AZ257)</f>
        <v>0</v>
      </c>
      <c r="BA258" s="615"/>
      <c r="BB258" s="614">
        <f>SUM(BB234:BB257)</f>
        <v>0</v>
      </c>
      <c r="BC258" s="615"/>
      <c r="BD258" s="614">
        <f>SUM(BD234:BD257)</f>
        <v>0</v>
      </c>
      <c r="BE258" s="615"/>
      <c r="BF258" s="614">
        <f>SUM(BF234:BF257)</f>
        <v>0</v>
      </c>
      <c r="BG258" s="615"/>
      <c r="BH258" s="614">
        <f>SUM(BH234:BH257)</f>
        <v>0</v>
      </c>
      <c r="BI258" s="615"/>
      <c r="BJ258" s="149">
        <f>SUM(AZ258:BI258)</f>
        <v>0</v>
      </c>
      <c r="BK258" s="614"/>
      <c r="BL258" s="615"/>
      <c r="BM258" s="614"/>
      <c r="BN258" s="615"/>
      <c r="BO258" s="614"/>
      <c r="BP258" s="615"/>
      <c r="BQ258" s="614"/>
      <c r="BR258" s="615"/>
      <c r="BS258" s="614"/>
      <c r="BT258" s="615"/>
      <c r="BU258" s="149"/>
      <c r="BV258" s="614"/>
      <c r="BW258" s="615"/>
      <c r="BX258" s="614"/>
      <c r="BY258" s="615"/>
      <c r="BZ258" s="614"/>
      <c r="CA258" s="615"/>
      <c r="CB258" s="614"/>
      <c r="CC258" s="615"/>
      <c r="CD258" s="614"/>
      <c r="CE258" s="615"/>
      <c r="CF258" s="149"/>
      <c r="CG258" s="614"/>
      <c r="CH258" s="615"/>
      <c r="CI258" s="614"/>
      <c r="CJ258" s="615"/>
      <c r="CK258" s="614"/>
      <c r="CL258" s="615"/>
      <c r="CM258" s="614"/>
      <c r="CN258" s="615"/>
      <c r="CO258" s="614"/>
      <c r="CP258" s="615"/>
      <c r="CQ258" s="149"/>
      <c r="CR258" s="614"/>
      <c r="CS258" s="615"/>
      <c r="CT258" s="614"/>
      <c r="CU258" s="615"/>
      <c r="CV258" s="614"/>
      <c r="CW258" s="615"/>
      <c r="CX258" s="614"/>
      <c r="CY258" s="615"/>
      <c r="CZ258" s="614"/>
      <c r="DA258" s="615"/>
      <c r="DB258" s="149"/>
      <c r="DC258" s="614"/>
      <c r="DD258" s="615"/>
      <c r="DE258" s="614"/>
      <c r="DF258" s="615"/>
      <c r="DG258" s="614"/>
      <c r="DH258" s="615"/>
      <c r="DI258" s="614"/>
      <c r="DJ258" s="615"/>
      <c r="DK258" s="614"/>
      <c r="DL258" s="615"/>
      <c r="DM258" s="149"/>
      <c r="DN258" s="614"/>
      <c r="DO258" s="615"/>
      <c r="DP258" s="614"/>
      <c r="DQ258" s="615"/>
      <c r="DR258" s="614"/>
      <c r="DS258" s="615"/>
      <c r="DT258" s="614"/>
      <c r="DU258" s="615"/>
      <c r="DV258" s="614"/>
      <c r="DW258" s="615"/>
      <c r="DX258" s="149"/>
      <c r="DY258" s="340">
        <f t="shared" ref="DY258:EC258" si="452">SUM(DY234:DY257)</f>
        <v>0</v>
      </c>
      <c r="DZ258" s="340">
        <f t="shared" si="452"/>
        <v>0</v>
      </c>
      <c r="EA258" s="340">
        <f t="shared" si="452"/>
        <v>0</v>
      </c>
      <c r="EB258" s="340">
        <f t="shared" si="452"/>
        <v>0</v>
      </c>
      <c r="EC258" s="340">
        <f t="shared" si="452"/>
        <v>0</v>
      </c>
      <c r="ED258" s="340">
        <f t="shared" si="445"/>
        <v>0</v>
      </c>
    </row>
    <row r="259" spans="1:134" s="101" customFormat="1" ht="26.25" customHeight="1">
      <c r="A259" s="162">
        <v>2000</v>
      </c>
      <c r="B259" s="162"/>
      <c r="C259" s="829" t="str">
        <f>CONCATENATE(BK8," Travel")</f>
        <v>Dept #5 Request Budget Travel</v>
      </c>
      <c r="D259" s="830"/>
      <c r="E259" s="656" t="s">
        <v>221</v>
      </c>
      <c r="F259" s="656"/>
      <c r="G259" s="656"/>
      <c r="H259" s="656"/>
      <c r="I259" s="656"/>
      <c r="J259" s="656"/>
      <c r="K259" s="656"/>
      <c r="L259" s="656"/>
      <c r="M259" s="656"/>
      <c r="N259" s="656"/>
      <c r="O259" s="110"/>
      <c r="P259" s="110"/>
      <c r="Q259" s="110"/>
      <c r="R259" s="164"/>
      <c r="S259" s="170"/>
      <c r="T259" s="255"/>
      <c r="U259" s="170"/>
      <c r="V259" s="255"/>
      <c r="W259" s="170"/>
      <c r="X259" s="255"/>
      <c r="Y259" s="170"/>
      <c r="Z259" s="255"/>
      <c r="AA259" s="170"/>
      <c r="AB259" s="255"/>
      <c r="AC259" s="140"/>
      <c r="AD259" s="170"/>
      <c r="AE259" s="255"/>
      <c r="AF259" s="170"/>
      <c r="AG259" s="255"/>
      <c r="AH259" s="170"/>
      <c r="AI259" s="255"/>
      <c r="AJ259" s="170"/>
      <c r="AK259" s="255"/>
      <c r="AL259" s="170"/>
      <c r="AM259" s="255"/>
      <c r="AN259" s="140"/>
      <c r="AO259" s="170"/>
      <c r="AP259" s="255"/>
      <c r="AQ259" s="170"/>
      <c r="AR259" s="255"/>
      <c r="AS259" s="170"/>
      <c r="AT259" s="255"/>
      <c r="AU259" s="170"/>
      <c r="AV259" s="255"/>
      <c r="AW259" s="170"/>
      <c r="AX259" s="255"/>
      <c r="AY259" s="140"/>
      <c r="AZ259" s="170"/>
      <c r="BA259" s="255"/>
      <c r="BB259" s="170"/>
      <c r="BC259" s="255"/>
      <c r="BD259" s="170"/>
      <c r="BE259" s="255"/>
      <c r="BF259" s="170"/>
      <c r="BG259" s="255"/>
      <c r="BH259" s="170"/>
      <c r="BI259" s="255"/>
      <c r="BJ259" s="140"/>
      <c r="BK259" s="170"/>
      <c r="BL259" s="255"/>
      <c r="BM259" s="170"/>
      <c r="BN259" s="255"/>
      <c r="BO259" s="170"/>
      <c r="BP259" s="255"/>
      <c r="BQ259" s="170"/>
      <c r="BR259" s="255"/>
      <c r="BS259" s="170"/>
      <c r="BT259" s="255"/>
      <c r="BU259" s="140"/>
      <c r="BV259" s="170"/>
      <c r="BW259" s="255"/>
      <c r="BX259" s="170"/>
      <c r="BY259" s="255"/>
      <c r="BZ259" s="170"/>
      <c r="CA259" s="255"/>
      <c r="CB259" s="170"/>
      <c r="CC259" s="255"/>
      <c r="CD259" s="170"/>
      <c r="CE259" s="255"/>
      <c r="CF259" s="140"/>
      <c r="CG259" s="170"/>
      <c r="CH259" s="255"/>
      <c r="CI259" s="170"/>
      <c r="CJ259" s="255"/>
      <c r="CK259" s="170"/>
      <c r="CL259" s="255"/>
      <c r="CM259" s="170"/>
      <c r="CN259" s="255"/>
      <c r="CO259" s="170"/>
      <c r="CP259" s="255"/>
      <c r="CQ259" s="140"/>
      <c r="CR259" s="170"/>
      <c r="CS259" s="255"/>
      <c r="CT259" s="170"/>
      <c r="CU259" s="255"/>
      <c r="CV259" s="170"/>
      <c r="CW259" s="255"/>
      <c r="CX259" s="170"/>
      <c r="CY259" s="255"/>
      <c r="CZ259" s="170"/>
      <c r="DA259" s="255"/>
      <c r="DB259" s="140"/>
      <c r="DC259" s="170"/>
      <c r="DD259" s="255"/>
      <c r="DE259" s="170"/>
      <c r="DF259" s="255"/>
      <c r="DG259" s="170"/>
      <c r="DH259" s="255"/>
      <c r="DI259" s="170"/>
      <c r="DJ259" s="255"/>
      <c r="DK259" s="170"/>
      <c r="DL259" s="255"/>
      <c r="DM259" s="140"/>
      <c r="DN259" s="170"/>
      <c r="DO259" s="255"/>
      <c r="DP259" s="170"/>
      <c r="DQ259" s="255"/>
      <c r="DR259" s="170"/>
      <c r="DS259" s="255"/>
      <c r="DT259" s="170"/>
      <c r="DU259" s="255"/>
      <c r="DV259" s="170"/>
      <c r="DW259" s="255"/>
      <c r="DX259" s="140"/>
      <c r="DY259" s="208"/>
      <c r="DZ259" s="208"/>
      <c r="EA259" s="208"/>
      <c r="EB259" s="208"/>
      <c r="EC259" s="208"/>
      <c r="ED259" s="361"/>
    </row>
    <row r="260" spans="1:134" s="51" customFormat="1" ht="34.5" customHeight="1">
      <c r="A260" s="162"/>
      <c r="B260" s="78"/>
      <c r="C260" s="131" t="s">
        <v>53</v>
      </c>
      <c r="D260" s="79" t="s">
        <v>184</v>
      </c>
      <c r="E260" s="525" t="str">
        <f>BK9</f>
        <v>Year 1</v>
      </c>
      <c r="F260" s="525" t="str">
        <f>BM9</f>
        <v>Year 2</v>
      </c>
      <c r="G260" s="525" t="str">
        <f>BO9</f>
        <v>Year 3</v>
      </c>
      <c r="H260" s="525" t="str">
        <f>BQ9</f>
        <v>Year 4</v>
      </c>
      <c r="I260" s="525" t="str">
        <f>BS9</f>
        <v>Year 5</v>
      </c>
      <c r="J260" s="83"/>
      <c r="K260" s="83"/>
      <c r="L260" s="83"/>
      <c r="M260" s="83"/>
      <c r="N260" s="83"/>
      <c r="O260" s="81" t="s">
        <v>376</v>
      </c>
      <c r="P260" s="81" t="s">
        <v>377</v>
      </c>
      <c r="Q260" s="81" t="s">
        <v>76</v>
      </c>
      <c r="R260" s="81" t="s">
        <v>355</v>
      </c>
      <c r="S260" s="170"/>
      <c r="T260" s="139"/>
      <c r="U260" s="171"/>
      <c r="V260" s="139"/>
      <c r="W260" s="171"/>
      <c r="X260" s="139"/>
      <c r="Y260" s="171"/>
      <c r="Z260" s="139"/>
      <c r="AA260" s="171"/>
      <c r="AB260" s="139"/>
      <c r="AC260" s="140"/>
      <c r="AD260" s="170"/>
      <c r="AE260" s="139"/>
      <c r="AF260" s="171"/>
      <c r="AG260" s="139"/>
      <c r="AH260" s="171"/>
      <c r="AI260" s="139"/>
      <c r="AJ260" s="171"/>
      <c r="AK260" s="139"/>
      <c r="AL260" s="171"/>
      <c r="AM260" s="139"/>
      <c r="AN260" s="140"/>
      <c r="AO260" s="170"/>
      <c r="AP260" s="139"/>
      <c r="AQ260" s="171"/>
      <c r="AR260" s="139"/>
      <c r="AS260" s="171"/>
      <c r="AT260" s="139"/>
      <c r="AU260" s="171"/>
      <c r="AV260" s="139"/>
      <c r="AW260" s="171"/>
      <c r="AX260" s="139"/>
      <c r="AY260" s="140"/>
      <c r="AZ260" s="170"/>
      <c r="BA260" s="139"/>
      <c r="BB260" s="171"/>
      <c r="BC260" s="139"/>
      <c r="BD260" s="171"/>
      <c r="BE260" s="139"/>
      <c r="BF260" s="171"/>
      <c r="BG260" s="139"/>
      <c r="BH260" s="171"/>
      <c r="BI260" s="139"/>
      <c r="BJ260" s="140"/>
      <c r="BK260" s="170"/>
      <c r="BL260" s="139"/>
      <c r="BM260" s="171"/>
      <c r="BN260" s="139"/>
      <c r="BO260" s="171"/>
      <c r="BP260" s="139"/>
      <c r="BQ260" s="171"/>
      <c r="BR260" s="139"/>
      <c r="BS260" s="171"/>
      <c r="BT260" s="139"/>
      <c r="BU260" s="140"/>
      <c r="BV260" s="170"/>
      <c r="BW260" s="139"/>
      <c r="BX260" s="171"/>
      <c r="BY260" s="139"/>
      <c r="BZ260" s="171"/>
      <c r="CA260" s="139"/>
      <c r="CB260" s="171"/>
      <c r="CC260" s="139"/>
      <c r="CD260" s="171"/>
      <c r="CE260" s="139"/>
      <c r="CF260" s="140"/>
      <c r="CG260" s="170"/>
      <c r="CH260" s="139"/>
      <c r="CI260" s="171"/>
      <c r="CJ260" s="139"/>
      <c r="CK260" s="171"/>
      <c r="CL260" s="139"/>
      <c r="CM260" s="171"/>
      <c r="CN260" s="139"/>
      <c r="CO260" s="171"/>
      <c r="CP260" s="139"/>
      <c r="CQ260" s="140"/>
      <c r="CR260" s="170"/>
      <c r="CS260" s="139"/>
      <c r="CT260" s="171"/>
      <c r="CU260" s="139"/>
      <c r="CV260" s="171"/>
      <c r="CW260" s="139"/>
      <c r="CX260" s="171"/>
      <c r="CY260" s="139"/>
      <c r="CZ260" s="171"/>
      <c r="DA260" s="139"/>
      <c r="DB260" s="140"/>
      <c r="DC260" s="170"/>
      <c r="DD260" s="139"/>
      <c r="DE260" s="171"/>
      <c r="DF260" s="139"/>
      <c r="DG260" s="171"/>
      <c r="DH260" s="139"/>
      <c r="DI260" s="171"/>
      <c r="DJ260" s="139"/>
      <c r="DK260" s="171"/>
      <c r="DL260" s="139"/>
      <c r="DM260" s="140"/>
      <c r="DN260" s="170"/>
      <c r="DO260" s="139"/>
      <c r="DP260" s="171"/>
      <c r="DQ260" s="139"/>
      <c r="DR260" s="171"/>
      <c r="DS260" s="139"/>
      <c r="DT260" s="171"/>
      <c r="DU260" s="139"/>
      <c r="DV260" s="171"/>
      <c r="DW260" s="139"/>
      <c r="DX260" s="140"/>
      <c r="DY260" s="287"/>
      <c r="DZ260" s="287"/>
      <c r="EA260" s="287"/>
      <c r="EB260" s="287"/>
      <c r="EC260" s="287"/>
      <c r="ED260" s="287"/>
    </row>
    <row r="261" spans="1:134" s="51" customFormat="1" ht="15" customHeight="1">
      <c r="A261" s="78"/>
      <c r="B261" s="78"/>
      <c r="C261" s="77" t="s">
        <v>353</v>
      </c>
      <c r="D261" s="700" t="s">
        <v>378</v>
      </c>
      <c r="E261" s="72"/>
      <c r="F261" s="72"/>
      <c r="G261" s="72"/>
      <c r="H261" s="72"/>
      <c r="I261" s="72"/>
      <c r="J261" s="72"/>
      <c r="K261" s="72"/>
      <c r="L261" s="72"/>
      <c r="M261" s="72"/>
      <c r="N261" s="72"/>
      <c r="O261" s="616"/>
      <c r="P261" s="72"/>
      <c r="Q261" s="146"/>
      <c r="R261" s="70">
        <f t="shared" ref="R261:R280" si="453">VLOOKUP(C261,TravelIncrease,2,0)</f>
        <v>1.1000000000000001</v>
      </c>
      <c r="S261" s="847"/>
      <c r="T261" s="848"/>
      <c r="U261" s="847"/>
      <c r="V261" s="848"/>
      <c r="W261" s="847"/>
      <c r="X261" s="848"/>
      <c r="Y261" s="847"/>
      <c r="Z261" s="848"/>
      <c r="AA261" s="847"/>
      <c r="AB261" s="848"/>
      <c r="AC261" s="373"/>
      <c r="AD261" s="804"/>
      <c r="AE261" s="805"/>
      <c r="AF261" s="804"/>
      <c r="AG261" s="805"/>
      <c r="AH261" s="804"/>
      <c r="AI261" s="805"/>
      <c r="AJ261" s="804"/>
      <c r="AK261" s="805"/>
      <c r="AL261" s="804"/>
      <c r="AM261" s="805"/>
      <c r="AN261" s="362"/>
      <c r="AO261" s="812"/>
      <c r="AP261" s="813"/>
      <c r="AQ261" s="812"/>
      <c r="AR261" s="813"/>
      <c r="AS261" s="812"/>
      <c r="AT261" s="813"/>
      <c r="AU261" s="812"/>
      <c r="AV261" s="813"/>
      <c r="AW261" s="812"/>
      <c r="AX261" s="813"/>
      <c r="AY261" s="363"/>
      <c r="AZ261" s="820"/>
      <c r="BA261" s="821"/>
      <c r="BB261" s="820"/>
      <c r="BC261" s="821"/>
      <c r="BD261" s="820"/>
      <c r="BE261" s="821"/>
      <c r="BF261" s="820"/>
      <c r="BG261" s="821"/>
      <c r="BH261" s="820"/>
      <c r="BI261" s="821"/>
      <c r="BJ261" s="364"/>
      <c r="BK261" s="825">
        <f>$E261*$P261*$Q261</f>
        <v>0</v>
      </c>
      <c r="BL261" s="826"/>
      <c r="BM261" s="825">
        <f>$F261*$P261*$Q261*$R261</f>
        <v>0</v>
      </c>
      <c r="BN261" s="826"/>
      <c r="BO261" s="825">
        <f t="shared" ref="BO261:BO280" si="454">$G261*$P261*Q261*($R261^2)</f>
        <v>0</v>
      </c>
      <c r="BP261" s="826"/>
      <c r="BQ261" s="825">
        <f>$H261*$P261*$Q261*($R261^3)</f>
        <v>0</v>
      </c>
      <c r="BR261" s="826"/>
      <c r="BS261" s="825">
        <f>$I261*$P261*$Q261*($R261^4)</f>
        <v>0</v>
      </c>
      <c r="BT261" s="826"/>
      <c r="BU261" s="302">
        <f>SUM(BK261+BM261+BO261+BQ261+BS261)</f>
        <v>0</v>
      </c>
      <c r="BV261" s="973"/>
      <c r="BW261" s="974"/>
      <c r="BX261" s="973"/>
      <c r="BY261" s="974"/>
      <c r="BZ261" s="973"/>
      <c r="CA261" s="974"/>
      <c r="CB261" s="973"/>
      <c r="CC261" s="974"/>
      <c r="CD261" s="973"/>
      <c r="CE261" s="974"/>
      <c r="CF261" s="366"/>
      <c r="CG261" s="969"/>
      <c r="CH261" s="970"/>
      <c r="CI261" s="969"/>
      <c r="CJ261" s="970"/>
      <c r="CK261" s="969"/>
      <c r="CL261" s="970"/>
      <c r="CM261" s="969"/>
      <c r="CN261" s="970"/>
      <c r="CO261" s="969"/>
      <c r="CP261" s="970"/>
      <c r="CQ261" s="367"/>
      <c r="CR261" s="967"/>
      <c r="CS261" s="968"/>
      <c r="CT261" s="967"/>
      <c r="CU261" s="968"/>
      <c r="CV261" s="967"/>
      <c r="CW261" s="968"/>
      <c r="CX261" s="967"/>
      <c r="CY261" s="968"/>
      <c r="CZ261" s="967"/>
      <c r="DA261" s="968"/>
      <c r="DB261" s="368"/>
      <c r="DC261" s="971"/>
      <c r="DD261" s="972"/>
      <c r="DE261" s="971"/>
      <c r="DF261" s="972"/>
      <c r="DG261" s="971"/>
      <c r="DH261" s="972"/>
      <c r="DI261" s="971"/>
      <c r="DJ261" s="972"/>
      <c r="DK261" s="971"/>
      <c r="DL261" s="972"/>
      <c r="DM261" s="369"/>
      <c r="DN261" s="977"/>
      <c r="DO261" s="978"/>
      <c r="DP261" s="977"/>
      <c r="DQ261" s="978"/>
      <c r="DR261" s="977"/>
      <c r="DS261" s="978"/>
      <c r="DT261" s="977"/>
      <c r="DU261" s="978"/>
      <c r="DV261" s="977"/>
      <c r="DW261" s="978"/>
      <c r="DX261" s="370"/>
      <c r="DY261" s="339">
        <f t="shared" ref="DY261:DY280" si="455">BK261</f>
        <v>0</v>
      </c>
      <c r="DZ261" s="339">
        <f t="shared" ref="DZ261:DZ280" si="456">BM261</f>
        <v>0</v>
      </c>
      <c r="EA261" s="339">
        <f t="shared" ref="EA261:EA280" si="457">BO261</f>
        <v>0</v>
      </c>
      <c r="EB261" s="339">
        <f t="shared" ref="EB261:EB280" si="458">BQ261</f>
        <v>0</v>
      </c>
      <c r="EC261" s="339">
        <f t="shared" ref="EC261:EC280" si="459">BS261</f>
        <v>0</v>
      </c>
      <c r="ED261" s="327">
        <f t="shared" ref="ED261:ED281" si="460">SUM(DY261:EC261)</f>
        <v>0</v>
      </c>
    </row>
    <row r="262" spans="1:134" s="51" customFormat="1" ht="15" customHeight="1">
      <c r="A262" s="78"/>
      <c r="B262" s="78"/>
      <c r="C262" s="77" t="s">
        <v>264</v>
      </c>
      <c r="D262" s="700"/>
      <c r="E262" s="72"/>
      <c r="F262" s="72"/>
      <c r="G262" s="72"/>
      <c r="H262" s="72"/>
      <c r="I262" s="72"/>
      <c r="J262" s="72"/>
      <c r="K262" s="72"/>
      <c r="L262" s="72"/>
      <c r="M262" s="72"/>
      <c r="N262" s="72"/>
      <c r="O262" s="616"/>
      <c r="P262" s="72"/>
      <c r="Q262" s="146"/>
      <c r="R262" s="70">
        <f t="shared" si="453"/>
        <v>1</v>
      </c>
      <c r="S262" s="847"/>
      <c r="T262" s="848"/>
      <c r="U262" s="847"/>
      <c r="V262" s="848"/>
      <c r="W262" s="847"/>
      <c r="X262" s="848"/>
      <c r="Y262" s="847"/>
      <c r="Z262" s="848"/>
      <c r="AA262" s="847"/>
      <c r="AB262" s="848"/>
      <c r="AC262" s="373"/>
      <c r="AD262" s="804"/>
      <c r="AE262" s="805"/>
      <c r="AF262" s="804"/>
      <c r="AG262" s="805"/>
      <c r="AH262" s="804"/>
      <c r="AI262" s="805"/>
      <c r="AJ262" s="804"/>
      <c r="AK262" s="805"/>
      <c r="AL262" s="804"/>
      <c r="AM262" s="805"/>
      <c r="AN262" s="362"/>
      <c r="AO262" s="812"/>
      <c r="AP262" s="813"/>
      <c r="AQ262" s="812"/>
      <c r="AR262" s="813"/>
      <c r="AS262" s="812"/>
      <c r="AT262" s="813"/>
      <c r="AU262" s="812"/>
      <c r="AV262" s="813"/>
      <c r="AW262" s="812"/>
      <c r="AX262" s="813"/>
      <c r="AY262" s="363"/>
      <c r="AZ262" s="820"/>
      <c r="BA262" s="821"/>
      <c r="BB262" s="820"/>
      <c r="BC262" s="821"/>
      <c r="BD262" s="820"/>
      <c r="BE262" s="821"/>
      <c r="BF262" s="820"/>
      <c r="BG262" s="821"/>
      <c r="BH262" s="820"/>
      <c r="BI262" s="821"/>
      <c r="BJ262" s="364"/>
      <c r="BK262" s="825">
        <f t="shared" ref="BK262:BK280" si="461">$E262*$P262*$Q262</f>
        <v>0</v>
      </c>
      <c r="BL262" s="826"/>
      <c r="BM262" s="825">
        <f t="shared" ref="BM262:BM280" si="462">$F262*$P262*$Q262*$R262</f>
        <v>0</v>
      </c>
      <c r="BN262" s="826"/>
      <c r="BO262" s="825">
        <f t="shared" si="454"/>
        <v>0</v>
      </c>
      <c r="BP262" s="826"/>
      <c r="BQ262" s="825">
        <f t="shared" ref="BQ262:BQ280" si="463">$H262*$P262*$Q262*($R262^3)</f>
        <v>0</v>
      </c>
      <c r="BR262" s="826"/>
      <c r="BS262" s="825">
        <f t="shared" ref="BS262:BS280" si="464">$I262*$P262*$Q262*($R262^4)</f>
        <v>0</v>
      </c>
      <c r="BT262" s="826"/>
      <c r="BU262" s="302">
        <f t="shared" ref="BU262:BU280" si="465">SUM(BK262+BM262+BO262+BQ262+BS262)</f>
        <v>0</v>
      </c>
      <c r="BV262" s="973"/>
      <c r="BW262" s="974"/>
      <c r="BX262" s="973"/>
      <c r="BY262" s="974"/>
      <c r="BZ262" s="973"/>
      <c r="CA262" s="974"/>
      <c r="CB262" s="973"/>
      <c r="CC262" s="974"/>
      <c r="CD262" s="973"/>
      <c r="CE262" s="974"/>
      <c r="CF262" s="366"/>
      <c r="CG262" s="969"/>
      <c r="CH262" s="970"/>
      <c r="CI262" s="969"/>
      <c r="CJ262" s="970"/>
      <c r="CK262" s="969"/>
      <c r="CL262" s="970"/>
      <c r="CM262" s="969"/>
      <c r="CN262" s="970"/>
      <c r="CO262" s="969"/>
      <c r="CP262" s="970"/>
      <c r="CQ262" s="367"/>
      <c r="CR262" s="967"/>
      <c r="CS262" s="968"/>
      <c r="CT262" s="967"/>
      <c r="CU262" s="968"/>
      <c r="CV262" s="967"/>
      <c r="CW262" s="968"/>
      <c r="CX262" s="967"/>
      <c r="CY262" s="968"/>
      <c r="CZ262" s="967"/>
      <c r="DA262" s="968"/>
      <c r="DB262" s="368"/>
      <c r="DC262" s="971"/>
      <c r="DD262" s="972"/>
      <c r="DE262" s="971"/>
      <c r="DF262" s="972"/>
      <c r="DG262" s="971"/>
      <c r="DH262" s="972"/>
      <c r="DI262" s="971"/>
      <c r="DJ262" s="972"/>
      <c r="DK262" s="971"/>
      <c r="DL262" s="972"/>
      <c r="DM262" s="369"/>
      <c r="DN262" s="977"/>
      <c r="DO262" s="978"/>
      <c r="DP262" s="977"/>
      <c r="DQ262" s="978"/>
      <c r="DR262" s="977"/>
      <c r="DS262" s="978"/>
      <c r="DT262" s="977"/>
      <c r="DU262" s="978"/>
      <c r="DV262" s="977"/>
      <c r="DW262" s="978"/>
      <c r="DX262" s="370"/>
      <c r="DY262" s="339">
        <f t="shared" si="455"/>
        <v>0</v>
      </c>
      <c r="DZ262" s="339">
        <f t="shared" si="456"/>
        <v>0</v>
      </c>
      <c r="EA262" s="339">
        <f t="shared" si="457"/>
        <v>0</v>
      </c>
      <c r="EB262" s="339">
        <f t="shared" si="458"/>
        <v>0</v>
      </c>
      <c r="EC262" s="339">
        <f t="shared" si="459"/>
        <v>0</v>
      </c>
      <c r="ED262" s="327">
        <f t="shared" si="460"/>
        <v>0</v>
      </c>
    </row>
    <row r="263" spans="1:134" s="51" customFormat="1" ht="15" customHeight="1">
      <c r="A263" s="78"/>
      <c r="B263" s="78"/>
      <c r="C263" s="77" t="s">
        <v>28</v>
      </c>
      <c r="D263" s="700"/>
      <c r="E263" s="72"/>
      <c r="F263" s="72"/>
      <c r="G263" s="72"/>
      <c r="H263" s="72"/>
      <c r="I263" s="72"/>
      <c r="J263" s="72"/>
      <c r="K263" s="72"/>
      <c r="L263" s="72"/>
      <c r="M263" s="72"/>
      <c r="N263" s="72"/>
      <c r="O263" s="616"/>
      <c r="P263" s="72"/>
      <c r="Q263" s="146"/>
      <c r="R263" s="70">
        <f t="shared" si="453"/>
        <v>1</v>
      </c>
      <c r="S263" s="847"/>
      <c r="T263" s="848"/>
      <c r="U263" s="847"/>
      <c r="V263" s="848"/>
      <c r="W263" s="847"/>
      <c r="X263" s="848"/>
      <c r="Y263" s="847"/>
      <c r="Z263" s="848"/>
      <c r="AA263" s="847"/>
      <c r="AB263" s="848"/>
      <c r="AC263" s="373"/>
      <c r="AD263" s="804"/>
      <c r="AE263" s="805"/>
      <c r="AF263" s="804"/>
      <c r="AG263" s="805"/>
      <c r="AH263" s="804"/>
      <c r="AI263" s="805"/>
      <c r="AJ263" s="804"/>
      <c r="AK263" s="805"/>
      <c r="AL263" s="804"/>
      <c r="AM263" s="805"/>
      <c r="AN263" s="362"/>
      <c r="AO263" s="812"/>
      <c r="AP263" s="813"/>
      <c r="AQ263" s="812"/>
      <c r="AR263" s="813"/>
      <c r="AS263" s="812"/>
      <c r="AT263" s="813"/>
      <c r="AU263" s="812"/>
      <c r="AV263" s="813"/>
      <c r="AW263" s="812"/>
      <c r="AX263" s="813"/>
      <c r="AY263" s="363"/>
      <c r="AZ263" s="820"/>
      <c r="BA263" s="821"/>
      <c r="BB263" s="820"/>
      <c r="BC263" s="821"/>
      <c r="BD263" s="820"/>
      <c r="BE263" s="821"/>
      <c r="BF263" s="820"/>
      <c r="BG263" s="821"/>
      <c r="BH263" s="820"/>
      <c r="BI263" s="821"/>
      <c r="BJ263" s="364"/>
      <c r="BK263" s="825">
        <f t="shared" si="461"/>
        <v>0</v>
      </c>
      <c r="BL263" s="826"/>
      <c r="BM263" s="825">
        <f t="shared" si="462"/>
        <v>0</v>
      </c>
      <c r="BN263" s="826"/>
      <c r="BO263" s="825">
        <f t="shared" si="454"/>
        <v>0</v>
      </c>
      <c r="BP263" s="826"/>
      <c r="BQ263" s="825">
        <f t="shared" si="463"/>
        <v>0</v>
      </c>
      <c r="BR263" s="826"/>
      <c r="BS263" s="825">
        <f t="shared" si="464"/>
        <v>0</v>
      </c>
      <c r="BT263" s="826"/>
      <c r="BU263" s="302">
        <f t="shared" si="465"/>
        <v>0</v>
      </c>
      <c r="BV263" s="973"/>
      <c r="BW263" s="974"/>
      <c r="BX263" s="973"/>
      <c r="BY263" s="974"/>
      <c r="BZ263" s="973"/>
      <c r="CA263" s="974"/>
      <c r="CB263" s="973"/>
      <c r="CC263" s="974"/>
      <c r="CD263" s="973"/>
      <c r="CE263" s="974"/>
      <c r="CF263" s="366"/>
      <c r="CG263" s="969"/>
      <c r="CH263" s="970"/>
      <c r="CI263" s="969"/>
      <c r="CJ263" s="970"/>
      <c r="CK263" s="969"/>
      <c r="CL263" s="970"/>
      <c r="CM263" s="969"/>
      <c r="CN263" s="970"/>
      <c r="CO263" s="969"/>
      <c r="CP263" s="970"/>
      <c r="CQ263" s="367"/>
      <c r="CR263" s="967"/>
      <c r="CS263" s="968"/>
      <c r="CT263" s="967"/>
      <c r="CU263" s="968"/>
      <c r="CV263" s="967"/>
      <c r="CW263" s="968"/>
      <c r="CX263" s="967"/>
      <c r="CY263" s="968"/>
      <c r="CZ263" s="967"/>
      <c r="DA263" s="968"/>
      <c r="DB263" s="368"/>
      <c r="DC263" s="971"/>
      <c r="DD263" s="972"/>
      <c r="DE263" s="971"/>
      <c r="DF263" s="972"/>
      <c r="DG263" s="971"/>
      <c r="DH263" s="972"/>
      <c r="DI263" s="971"/>
      <c r="DJ263" s="972"/>
      <c r="DK263" s="971"/>
      <c r="DL263" s="972"/>
      <c r="DM263" s="369"/>
      <c r="DN263" s="977"/>
      <c r="DO263" s="978"/>
      <c r="DP263" s="977"/>
      <c r="DQ263" s="978"/>
      <c r="DR263" s="977"/>
      <c r="DS263" s="978"/>
      <c r="DT263" s="977"/>
      <c r="DU263" s="978"/>
      <c r="DV263" s="977"/>
      <c r="DW263" s="978"/>
      <c r="DX263" s="370"/>
      <c r="DY263" s="339">
        <f t="shared" si="455"/>
        <v>0</v>
      </c>
      <c r="DZ263" s="339">
        <f t="shared" si="456"/>
        <v>0</v>
      </c>
      <c r="EA263" s="339">
        <f t="shared" si="457"/>
        <v>0</v>
      </c>
      <c r="EB263" s="339">
        <f t="shared" si="458"/>
        <v>0</v>
      </c>
      <c r="EC263" s="339">
        <f t="shared" si="459"/>
        <v>0</v>
      </c>
      <c r="ED263" s="327">
        <f t="shared" si="460"/>
        <v>0</v>
      </c>
    </row>
    <row r="264" spans="1:134" s="51" customFormat="1" ht="15" customHeight="1">
      <c r="A264" s="78"/>
      <c r="B264" s="78"/>
      <c r="C264" s="77" t="s">
        <v>54</v>
      </c>
      <c r="D264" s="700"/>
      <c r="E264" s="72"/>
      <c r="F264" s="72"/>
      <c r="G264" s="72"/>
      <c r="H264" s="72"/>
      <c r="I264" s="72"/>
      <c r="J264" s="72"/>
      <c r="K264" s="72"/>
      <c r="L264" s="72"/>
      <c r="M264" s="72"/>
      <c r="N264" s="72"/>
      <c r="O264" s="616"/>
      <c r="P264" s="72"/>
      <c r="Q264" s="146"/>
      <c r="R264" s="70">
        <f t="shared" si="453"/>
        <v>1.1000000000000001</v>
      </c>
      <c r="S264" s="847"/>
      <c r="T264" s="848"/>
      <c r="U264" s="847"/>
      <c r="V264" s="848"/>
      <c r="W264" s="847"/>
      <c r="X264" s="848"/>
      <c r="Y264" s="847"/>
      <c r="Z264" s="848"/>
      <c r="AA264" s="847"/>
      <c r="AB264" s="848"/>
      <c r="AC264" s="373"/>
      <c r="AD264" s="804"/>
      <c r="AE264" s="805"/>
      <c r="AF264" s="804"/>
      <c r="AG264" s="805"/>
      <c r="AH264" s="804"/>
      <c r="AI264" s="805"/>
      <c r="AJ264" s="804"/>
      <c r="AK264" s="805"/>
      <c r="AL264" s="804"/>
      <c r="AM264" s="805"/>
      <c r="AN264" s="362"/>
      <c r="AO264" s="812"/>
      <c r="AP264" s="813"/>
      <c r="AQ264" s="812"/>
      <c r="AR264" s="813"/>
      <c r="AS264" s="812"/>
      <c r="AT264" s="813"/>
      <c r="AU264" s="812"/>
      <c r="AV264" s="813"/>
      <c r="AW264" s="812"/>
      <c r="AX264" s="813"/>
      <c r="AY264" s="363"/>
      <c r="AZ264" s="820"/>
      <c r="BA264" s="821"/>
      <c r="BB264" s="820"/>
      <c r="BC264" s="821"/>
      <c r="BD264" s="820"/>
      <c r="BE264" s="821"/>
      <c r="BF264" s="820"/>
      <c r="BG264" s="821"/>
      <c r="BH264" s="820"/>
      <c r="BI264" s="821"/>
      <c r="BJ264" s="364"/>
      <c r="BK264" s="825">
        <f t="shared" si="461"/>
        <v>0</v>
      </c>
      <c r="BL264" s="826"/>
      <c r="BM264" s="825">
        <f t="shared" si="462"/>
        <v>0</v>
      </c>
      <c r="BN264" s="826"/>
      <c r="BO264" s="825">
        <f t="shared" si="454"/>
        <v>0</v>
      </c>
      <c r="BP264" s="826"/>
      <c r="BQ264" s="825">
        <f t="shared" si="463"/>
        <v>0</v>
      </c>
      <c r="BR264" s="826"/>
      <c r="BS264" s="825">
        <f t="shared" si="464"/>
        <v>0</v>
      </c>
      <c r="BT264" s="826"/>
      <c r="BU264" s="302">
        <f t="shared" si="465"/>
        <v>0</v>
      </c>
      <c r="BV264" s="973"/>
      <c r="BW264" s="974"/>
      <c r="BX264" s="973"/>
      <c r="BY264" s="974"/>
      <c r="BZ264" s="973"/>
      <c r="CA264" s="974"/>
      <c r="CB264" s="973"/>
      <c r="CC264" s="974"/>
      <c r="CD264" s="973"/>
      <c r="CE264" s="974"/>
      <c r="CF264" s="366"/>
      <c r="CG264" s="969"/>
      <c r="CH264" s="970"/>
      <c r="CI264" s="969"/>
      <c r="CJ264" s="970"/>
      <c r="CK264" s="969"/>
      <c r="CL264" s="970"/>
      <c r="CM264" s="969"/>
      <c r="CN264" s="970"/>
      <c r="CO264" s="969"/>
      <c r="CP264" s="970"/>
      <c r="CQ264" s="367"/>
      <c r="CR264" s="967"/>
      <c r="CS264" s="968"/>
      <c r="CT264" s="967"/>
      <c r="CU264" s="968"/>
      <c r="CV264" s="967"/>
      <c r="CW264" s="968"/>
      <c r="CX264" s="967"/>
      <c r="CY264" s="968"/>
      <c r="CZ264" s="967"/>
      <c r="DA264" s="968"/>
      <c r="DB264" s="368"/>
      <c r="DC264" s="971"/>
      <c r="DD264" s="972"/>
      <c r="DE264" s="971"/>
      <c r="DF264" s="972"/>
      <c r="DG264" s="971"/>
      <c r="DH264" s="972"/>
      <c r="DI264" s="971"/>
      <c r="DJ264" s="972"/>
      <c r="DK264" s="971"/>
      <c r="DL264" s="972"/>
      <c r="DM264" s="369"/>
      <c r="DN264" s="977"/>
      <c r="DO264" s="978"/>
      <c r="DP264" s="977"/>
      <c r="DQ264" s="978"/>
      <c r="DR264" s="977"/>
      <c r="DS264" s="978"/>
      <c r="DT264" s="977"/>
      <c r="DU264" s="978"/>
      <c r="DV264" s="977"/>
      <c r="DW264" s="978"/>
      <c r="DX264" s="370"/>
      <c r="DY264" s="339">
        <f t="shared" si="455"/>
        <v>0</v>
      </c>
      <c r="DZ264" s="339">
        <f t="shared" si="456"/>
        <v>0</v>
      </c>
      <c r="EA264" s="339">
        <f t="shared" si="457"/>
        <v>0</v>
      </c>
      <c r="EB264" s="339">
        <f t="shared" si="458"/>
        <v>0</v>
      </c>
      <c r="EC264" s="339">
        <f t="shared" si="459"/>
        <v>0</v>
      </c>
      <c r="ED264" s="327">
        <f t="shared" si="460"/>
        <v>0</v>
      </c>
    </row>
    <row r="265" spans="1:134" s="51" customFormat="1" ht="15" customHeight="1">
      <c r="A265" s="78"/>
      <c r="B265" s="78"/>
      <c r="C265" s="77" t="s">
        <v>353</v>
      </c>
      <c r="D265" s="700" t="s">
        <v>378</v>
      </c>
      <c r="E265" s="72"/>
      <c r="F265" s="72"/>
      <c r="G265" s="72"/>
      <c r="H265" s="72"/>
      <c r="I265" s="72"/>
      <c r="J265" s="72"/>
      <c r="K265" s="72"/>
      <c r="L265" s="72"/>
      <c r="M265" s="72"/>
      <c r="N265" s="72"/>
      <c r="O265" s="616"/>
      <c r="P265" s="72"/>
      <c r="Q265" s="146"/>
      <c r="R265" s="70">
        <f t="shared" si="453"/>
        <v>1.1000000000000001</v>
      </c>
      <c r="S265" s="847"/>
      <c r="T265" s="848"/>
      <c r="U265" s="847"/>
      <c r="V265" s="848"/>
      <c r="W265" s="847"/>
      <c r="X265" s="848"/>
      <c r="Y265" s="847"/>
      <c r="Z265" s="848"/>
      <c r="AA265" s="847"/>
      <c r="AB265" s="848"/>
      <c r="AC265" s="373"/>
      <c r="AD265" s="804"/>
      <c r="AE265" s="805"/>
      <c r="AF265" s="804"/>
      <c r="AG265" s="805"/>
      <c r="AH265" s="804"/>
      <c r="AI265" s="805"/>
      <c r="AJ265" s="804"/>
      <c r="AK265" s="805"/>
      <c r="AL265" s="804"/>
      <c r="AM265" s="805"/>
      <c r="AN265" s="362"/>
      <c r="AO265" s="812"/>
      <c r="AP265" s="813"/>
      <c r="AQ265" s="812"/>
      <c r="AR265" s="813"/>
      <c r="AS265" s="812"/>
      <c r="AT265" s="813"/>
      <c r="AU265" s="812"/>
      <c r="AV265" s="813"/>
      <c r="AW265" s="812"/>
      <c r="AX265" s="813"/>
      <c r="AY265" s="363"/>
      <c r="AZ265" s="820"/>
      <c r="BA265" s="821"/>
      <c r="BB265" s="820"/>
      <c r="BC265" s="821"/>
      <c r="BD265" s="820"/>
      <c r="BE265" s="821"/>
      <c r="BF265" s="820"/>
      <c r="BG265" s="821"/>
      <c r="BH265" s="820"/>
      <c r="BI265" s="821"/>
      <c r="BJ265" s="364"/>
      <c r="BK265" s="825">
        <f t="shared" si="461"/>
        <v>0</v>
      </c>
      <c r="BL265" s="826"/>
      <c r="BM265" s="825">
        <f t="shared" si="462"/>
        <v>0</v>
      </c>
      <c r="BN265" s="826"/>
      <c r="BO265" s="825">
        <f t="shared" si="454"/>
        <v>0</v>
      </c>
      <c r="BP265" s="826"/>
      <c r="BQ265" s="825">
        <f t="shared" si="463"/>
        <v>0</v>
      </c>
      <c r="BR265" s="826"/>
      <c r="BS265" s="825">
        <f t="shared" si="464"/>
        <v>0</v>
      </c>
      <c r="BT265" s="826"/>
      <c r="BU265" s="302">
        <f t="shared" si="465"/>
        <v>0</v>
      </c>
      <c r="BV265" s="973"/>
      <c r="BW265" s="974"/>
      <c r="BX265" s="973"/>
      <c r="BY265" s="974"/>
      <c r="BZ265" s="973"/>
      <c r="CA265" s="974"/>
      <c r="CB265" s="973"/>
      <c r="CC265" s="974"/>
      <c r="CD265" s="973"/>
      <c r="CE265" s="974"/>
      <c r="CF265" s="366"/>
      <c r="CG265" s="969"/>
      <c r="CH265" s="970"/>
      <c r="CI265" s="969"/>
      <c r="CJ265" s="970"/>
      <c r="CK265" s="969"/>
      <c r="CL265" s="970"/>
      <c r="CM265" s="969"/>
      <c r="CN265" s="970"/>
      <c r="CO265" s="969"/>
      <c r="CP265" s="970"/>
      <c r="CQ265" s="367"/>
      <c r="CR265" s="967"/>
      <c r="CS265" s="968"/>
      <c r="CT265" s="967"/>
      <c r="CU265" s="968"/>
      <c r="CV265" s="967"/>
      <c r="CW265" s="968"/>
      <c r="CX265" s="967"/>
      <c r="CY265" s="968"/>
      <c r="CZ265" s="967"/>
      <c r="DA265" s="968"/>
      <c r="DB265" s="368"/>
      <c r="DC265" s="971"/>
      <c r="DD265" s="972"/>
      <c r="DE265" s="971"/>
      <c r="DF265" s="972"/>
      <c r="DG265" s="971"/>
      <c r="DH265" s="972"/>
      <c r="DI265" s="971"/>
      <c r="DJ265" s="972"/>
      <c r="DK265" s="971"/>
      <c r="DL265" s="972"/>
      <c r="DM265" s="369"/>
      <c r="DN265" s="977"/>
      <c r="DO265" s="978"/>
      <c r="DP265" s="977"/>
      <c r="DQ265" s="978"/>
      <c r="DR265" s="977"/>
      <c r="DS265" s="978"/>
      <c r="DT265" s="977"/>
      <c r="DU265" s="978"/>
      <c r="DV265" s="977"/>
      <c r="DW265" s="978"/>
      <c r="DX265" s="370"/>
      <c r="DY265" s="339">
        <f t="shared" si="455"/>
        <v>0</v>
      </c>
      <c r="DZ265" s="339">
        <f t="shared" si="456"/>
        <v>0</v>
      </c>
      <c r="EA265" s="339">
        <f t="shared" si="457"/>
        <v>0</v>
      </c>
      <c r="EB265" s="339">
        <f t="shared" si="458"/>
        <v>0</v>
      </c>
      <c r="EC265" s="339">
        <f t="shared" si="459"/>
        <v>0</v>
      </c>
      <c r="ED265" s="327">
        <f t="shared" si="460"/>
        <v>0</v>
      </c>
    </row>
    <row r="266" spans="1:134" s="51" customFormat="1" ht="15" customHeight="1">
      <c r="A266" s="78"/>
      <c r="B266" s="78"/>
      <c r="C266" s="77" t="s">
        <v>264</v>
      </c>
      <c r="D266" s="700"/>
      <c r="E266" s="72"/>
      <c r="F266" s="72"/>
      <c r="G266" s="72"/>
      <c r="H266" s="72"/>
      <c r="I266" s="72"/>
      <c r="J266" s="72"/>
      <c r="K266" s="72"/>
      <c r="L266" s="72"/>
      <c r="M266" s="72"/>
      <c r="N266" s="72"/>
      <c r="O266" s="616"/>
      <c r="P266" s="72"/>
      <c r="Q266" s="146"/>
      <c r="R266" s="70">
        <f t="shared" si="453"/>
        <v>1</v>
      </c>
      <c r="S266" s="847"/>
      <c r="T266" s="848"/>
      <c r="U266" s="847"/>
      <c r="V266" s="848"/>
      <c r="W266" s="847"/>
      <c r="X266" s="848"/>
      <c r="Y266" s="847"/>
      <c r="Z266" s="848"/>
      <c r="AA266" s="847"/>
      <c r="AB266" s="848"/>
      <c r="AC266" s="373"/>
      <c r="AD266" s="804"/>
      <c r="AE266" s="805"/>
      <c r="AF266" s="804"/>
      <c r="AG266" s="805"/>
      <c r="AH266" s="804"/>
      <c r="AI266" s="805"/>
      <c r="AJ266" s="804"/>
      <c r="AK266" s="805"/>
      <c r="AL266" s="804"/>
      <c r="AM266" s="805"/>
      <c r="AN266" s="362"/>
      <c r="AO266" s="812"/>
      <c r="AP266" s="813"/>
      <c r="AQ266" s="812"/>
      <c r="AR266" s="813"/>
      <c r="AS266" s="812"/>
      <c r="AT266" s="813"/>
      <c r="AU266" s="812"/>
      <c r="AV266" s="813"/>
      <c r="AW266" s="812"/>
      <c r="AX266" s="813"/>
      <c r="AY266" s="363"/>
      <c r="AZ266" s="820"/>
      <c r="BA266" s="821"/>
      <c r="BB266" s="820"/>
      <c r="BC266" s="821"/>
      <c r="BD266" s="820"/>
      <c r="BE266" s="821"/>
      <c r="BF266" s="820"/>
      <c r="BG266" s="821"/>
      <c r="BH266" s="820"/>
      <c r="BI266" s="821"/>
      <c r="BJ266" s="364"/>
      <c r="BK266" s="825">
        <f t="shared" si="461"/>
        <v>0</v>
      </c>
      <c r="BL266" s="826"/>
      <c r="BM266" s="825">
        <f t="shared" si="462"/>
        <v>0</v>
      </c>
      <c r="BN266" s="826"/>
      <c r="BO266" s="825">
        <f t="shared" si="454"/>
        <v>0</v>
      </c>
      <c r="BP266" s="826"/>
      <c r="BQ266" s="825">
        <f t="shared" si="463"/>
        <v>0</v>
      </c>
      <c r="BR266" s="826"/>
      <c r="BS266" s="825">
        <f t="shared" si="464"/>
        <v>0</v>
      </c>
      <c r="BT266" s="826"/>
      <c r="BU266" s="302">
        <f t="shared" si="465"/>
        <v>0</v>
      </c>
      <c r="BV266" s="973"/>
      <c r="BW266" s="974"/>
      <c r="BX266" s="973"/>
      <c r="BY266" s="974"/>
      <c r="BZ266" s="973"/>
      <c r="CA266" s="974"/>
      <c r="CB266" s="973"/>
      <c r="CC266" s="974"/>
      <c r="CD266" s="973"/>
      <c r="CE266" s="974"/>
      <c r="CF266" s="366"/>
      <c r="CG266" s="969"/>
      <c r="CH266" s="970"/>
      <c r="CI266" s="969"/>
      <c r="CJ266" s="970"/>
      <c r="CK266" s="969"/>
      <c r="CL266" s="970"/>
      <c r="CM266" s="969"/>
      <c r="CN266" s="970"/>
      <c r="CO266" s="969"/>
      <c r="CP266" s="970"/>
      <c r="CQ266" s="367"/>
      <c r="CR266" s="967"/>
      <c r="CS266" s="968"/>
      <c r="CT266" s="967"/>
      <c r="CU266" s="968"/>
      <c r="CV266" s="967"/>
      <c r="CW266" s="968"/>
      <c r="CX266" s="967"/>
      <c r="CY266" s="968"/>
      <c r="CZ266" s="967"/>
      <c r="DA266" s="968"/>
      <c r="DB266" s="368"/>
      <c r="DC266" s="971"/>
      <c r="DD266" s="972"/>
      <c r="DE266" s="971"/>
      <c r="DF266" s="972"/>
      <c r="DG266" s="971"/>
      <c r="DH266" s="972"/>
      <c r="DI266" s="971"/>
      <c r="DJ266" s="972"/>
      <c r="DK266" s="971"/>
      <c r="DL266" s="972"/>
      <c r="DM266" s="369"/>
      <c r="DN266" s="977"/>
      <c r="DO266" s="978"/>
      <c r="DP266" s="977"/>
      <c r="DQ266" s="978"/>
      <c r="DR266" s="977"/>
      <c r="DS266" s="978"/>
      <c r="DT266" s="977"/>
      <c r="DU266" s="978"/>
      <c r="DV266" s="977"/>
      <c r="DW266" s="978"/>
      <c r="DX266" s="370"/>
      <c r="DY266" s="339">
        <f t="shared" si="455"/>
        <v>0</v>
      </c>
      <c r="DZ266" s="339">
        <f t="shared" si="456"/>
        <v>0</v>
      </c>
      <c r="EA266" s="339">
        <f t="shared" si="457"/>
        <v>0</v>
      </c>
      <c r="EB266" s="339">
        <f t="shared" si="458"/>
        <v>0</v>
      </c>
      <c r="EC266" s="339">
        <f t="shared" si="459"/>
        <v>0</v>
      </c>
      <c r="ED266" s="327">
        <f t="shared" si="460"/>
        <v>0</v>
      </c>
    </row>
    <row r="267" spans="1:134" s="51" customFormat="1" ht="15" customHeight="1">
      <c r="A267" s="78"/>
      <c r="B267" s="78"/>
      <c r="C267" s="77" t="s">
        <v>28</v>
      </c>
      <c r="D267" s="700"/>
      <c r="E267" s="72"/>
      <c r="F267" s="72"/>
      <c r="G267" s="72"/>
      <c r="H267" s="72"/>
      <c r="I267" s="72"/>
      <c r="J267" s="72"/>
      <c r="K267" s="72"/>
      <c r="L267" s="72"/>
      <c r="M267" s="72"/>
      <c r="N267" s="72"/>
      <c r="O267" s="616"/>
      <c r="P267" s="72"/>
      <c r="Q267" s="146"/>
      <c r="R267" s="70">
        <f t="shared" si="453"/>
        <v>1</v>
      </c>
      <c r="S267" s="847"/>
      <c r="T267" s="848"/>
      <c r="U267" s="847"/>
      <c r="V267" s="848"/>
      <c r="W267" s="847"/>
      <c r="X267" s="848"/>
      <c r="Y267" s="847"/>
      <c r="Z267" s="848"/>
      <c r="AA267" s="847"/>
      <c r="AB267" s="848"/>
      <c r="AC267" s="373"/>
      <c r="AD267" s="804"/>
      <c r="AE267" s="805"/>
      <c r="AF267" s="804"/>
      <c r="AG267" s="805"/>
      <c r="AH267" s="804"/>
      <c r="AI267" s="805"/>
      <c r="AJ267" s="804"/>
      <c r="AK267" s="805"/>
      <c r="AL267" s="804"/>
      <c r="AM267" s="805"/>
      <c r="AN267" s="362"/>
      <c r="AO267" s="812"/>
      <c r="AP267" s="813"/>
      <c r="AQ267" s="812"/>
      <c r="AR267" s="813"/>
      <c r="AS267" s="812"/>
      <c r="AT267" s="813"/>
      <c r="AU267" s="812"/>
      <c r="AV267" s="813"/>
      <c r="AW267" s="812"/>
      <c r="AX267" s="813"/>
      <c r="AY267" s="363"/>
      <c r="AZ267" s="820"/>
      <c r="BA267" s="821"/>
      <c r="BB267" s="820"/>
      <c r="BC267" s="821"/>
      <c r="BD267" s="820"/>
      <c r="BE267" s="821"/>
      <c r="BF267" s="820"/>
      <c r="BG267" s="821"/>
      <c r="BH267" s="820"/>
      <c r="BI267" s="821"/>
      <c r="BJ267" s="364"/>
      <c r="BK267" s="825">
        <f t="shared" si="461"/>
        <v>0</v>
      </c>
      <c r="BL267" s="826"/>
      <c r="BM267" s="825">
        <f t="shared" si="462"/>
        <v>0</v>
      </c>
      <c r="BN267" s="826"/>
      <c r="BO267" s="825">
        <f t="shared" si="454"/>
        <v>0</v>
      </c>
      <c r="BP267" s="826"/>
      <c r="BQ267" s="825">
        <f t="shared" si="463"/>
        <v>0</v>
      </c>
      <c r="BR267" s="826"/>
      <c r="BS267" s="825">
        <f t="shared" si="464"/>
        <v>0</v>
      </c>
      <c r="BT267" s="826"/>
      <c r="BU267" s="302">
        <f t="shared" si="465"/>
        <v>0</v>
      </c>
      <c r="BV267" s="973"/>
      <c r="BW267" s="974"/>
      <c r="BX267" s="973"/>
      <c r="BY267" s="974"/>
      <c r="BZ267" s="973"/>
      <c r="CA267" s="974"/>
      <c r="CB267" s="973"/>
      <c r="CC267" s="974"/>
      <c r="CD267" s="973"/>
      <c r="CE267" s="974"/>
      <c r="CF267" s="366"/>
      <c r="CG267" s="969"/>
      <c r="CH267" s="970"/>
      <c r="CI267" s="969"/>
      <c r="CJ267" s="970"/>
      <c r="CK267" s="969"/>
      <c r="CL267" s="970"/>
      <c r="CM267" s="969"/>
      <c r="CN267" s="970"/>
      <c r="CO267" s="969"/>
      <c r="CP267" s="970"/>
      <c r="CQ267" s="367"/>
      <c r="CR267" s="967"/>
      <c r="CS267" s="968"/>
      <c r="CT267" s="967"/>
      <c r="CU267" s="968"/>
      <c r="CV267" s="967"/>
      <c r="CW267" s="968"/>
      <c r="CX267" s="967"/>
      <c r="CY267" s="968"/>
      <c r="CZ267" s="967"/>
      <c r="DA267" s="968"/>
      <c r="DB267" s="368"/>
      <c r="DC267" s="971"/>
      <c r="DD267" s="972"/>
      <c r="DE267" s="971"/>
      <c r="DF267" s="972"/>
      <c r="DG267" s="971"/>
      <c r="DH267" s="972"/>
      <c r="DI267" s="971"/>
      <c r="DJ267" s="972"/>
      <c r="DK267" s="971"/>
      <c r="DL267" s="972"/>
      <c r="DM267" s="369"/>
      <c r="DN267" s="977"/>
      <c r="DO267" s="978"/>
      <c r="DP267" s="977"/>
      <c r="DQ267" s="978"/>
      <c r="DR267" s="977"/>
      <c r="DS267" s="978"/>
      <c r="DT267" s="977"/>
      <c r="DU267" s="978"/>
      <c r="DV267" s="977"/>
      <c r="DW267" s="978"/>
      <c r="DX267" s="370"/>
      <c r="DY267" s="339">
        <f t="shared" si="455"/>
        <v>0</v>
      </c>
      <c r="DZ267" s="339">
        <f t="shared" si="456"/>
        <v>0</v>
      </c>
      <c r="EA267" s="339">
        <f t="shared" si="457"/>
        <v>0</v>
      </c>
      <c r="EB267" s="339">
        <f t="shared" si="458"/>
        <v>0</v>
      </c>
      <c r="EC267" s="339">
        <f t="shared" si="459"/>
        <v>0</v>
      </c>
      <c r="ED267" s="327">
        <f t="shared" si="460"/>
        <v>0</v>
      </c>
    </row>
    <row r="268" spans="1:134" s="51" customFormat="1" ht="15" customHeight="1">
      <c r="A268" s="78"/>
      <c r="B268" s="78"/>
      <c r="C268" s="77" t="s">
        <v>54</v>
      </c>
      <c r="D268" s="700"/>
      <c r="E268" s="72"/>
      <c r="F268" s="72"/>
      <c r="G268" s="72"/>
      <c r="H268" s="72"/>
      <c r="I268" s="72"/>
      <c r="J268" s="72"/>
      <c r="K268" s="72"/>
      <c r="L268" s="72"/>
      <c r="M268" s="72"/>
      <c r="N268" s="72"/>
      <c r="O268" s="616"/>
      <c r="P268" s="72"/>
      <c r="Q268" s="146"/>
      <c r="R268" s="70">
        <f t="shared" si="453"/>
        <v>1.1000000000000001</v>
      </c>
      <c r="S268" s="847"/>
      <c r="T268" s="848"/>
      <c r="U268" s="847"/>
      <c r="V268" s="848"/>
      <c r="W268" s="847"/>
      <c r="X268" s="848"/>
      <c r="Y268" s="847"/>
      <c r="Z268" s="848"/>
      <c r="AA268" s="847"/>
      <c r="AB268" s="848"/>
      <c r="AC268" s="373"/>
      <c r="AD268" s="804"/>
      <c r="AE268" s="805"/>
      <c r="AF268" s="804"/>
      <c r="AG268" s="805"/>
      <c r="AH268" s="804"/>
      <c r="AI268" s="805"/>
      <c r="AJ268" s="804"/>
      <c r="AK268" s="805"/>
      <c r="AL268" s="804"/>
      <c r="AM268" s="805"/>
      <c r="AN268" s="362"/>
      <c r="AO268" s="812"/>
      <c r="AP268" s="813"/>
      <c r="AQ268" s="812"/>
      <c r="AR268" s="813"/>
      <c r="AS268" s="812"/>
      <c r="AT268" s="813"/>
      <c r="AU268" s="812"/>
      <c r="AV268" s="813"/>
      <c r="AW268" s="812"/>
      <c r="AX268" s="813"/>
      <c r="AY268" s="363"/>
      <c r="AZ268" s="820"/>
      <c r="BA268" s="821"/>
      <c r="BB268" s="820"/>
      <c r="BC268" s="821"/>
      <c r="BD268" s="820"/>
      <c r="BE268" s="821"/>
      <c r="BF268" s="820"/>
      <c r="BG268" s="821"/>
      <c r="BH268" s="820"/>
      <c r="BI268" s="821"/>
      <c r="BJ268" s="364"/>
      <c r="BK268" s="825">
        <f t="shared" si="461"/>
        <v>0</v>
      </c>
      <c r="BL268" s="826"/>
      <c r="BM268" s="825">
        <f t="shared" si="462"/>
        <v>0</v>
      </c>
      <c r="BN268" s="826"/>
      <c r="BO268" s="825">
        <f t="shared" si="454"/>
        <v>0</v>
      </c>
      <c r="BP268" s="826"/>
      <c r="BQ268" s="825">
        <f t="shared" si="463"/>
        <v>0</v>
      </c>
      <c r="BR268" s="826"/>
      <c r="BS268" s="825">
        <f t="shared" si="464"/>
        <v>0</v>
      </c>
      <c r="BT268" s="826"/>
      <c r="BU268" s="302">
        <f t="shared" si="465"/>
        <v>0</v>
      </c>
      <c r="BV268" s="973"/>
      <c r="BW268" s="974"/>
      <c r="BX268" s="973"/>
      <c r="BY268" s="974"/>
      <c r="BZ268" s="973"/>
      <c r="CA268" s="974"/>
      <c r="CB268" s="973"/>
      <c r="CC268" s="974"/>
      <c r="CD268" s="973"/>
      <c r="CE268" s="974"/>
      <c r="CF268" s="366"/>
      <c r="CG268" s="969"/>
      <c r="CH268" s="970"/>
      <c r="CI268" s="969"/>
      <c r="CJ268" s="970"/>
      <c r="CK268" s="969"/>
      <c r="CL268" s="970"/>
      <c r="CM268" s="969"/>
      <c r="CN268" s="970"/>
      <c r="CO268" s="969"/>
      <c r="CP268" s="970"/>
      <c r="CQ268" s="367"/>
      <c r="CR268" s="967"/>
      <c r="CS268" s="968"/>
      <c r="CT268" s="967"/>
      <c r="CU268" s="968"/>
      <c r="CV268" s="967"/>
      <c r="CW268" s="968"/>
      <c r="CX268" s="967"/>
      <c r="CY268" s="968"/>
      <c r="CZ268" s="967"/>
      <c r="DA268" s="968"/>
      <c r="DB268" s="368"/>
      <c r="DC268" s="971"/>
      <c r="DD268" s="972"/>
      <c r="DE268" s="971"/>
      <c r="DF268" s="972"/>
      <c r="DG268" s="971"/>
      <c r="DH268" s="972"/>
      <c r="DI268" s="971"/>
      <c r="DJ268" s="972"/>
      <c r="DK268" s="971"/>
      <c r="DL268" s="972"/>
      <c r="DM268" s="369"/>
      <c r="DN268" s="977"/>
      <c r="DO268" s="978"/>
      <c r="DP268" s="977"/>
      <c r="DQ268" s="978"/>
      <c r="DR268" s="977"/>
      <c r="DS268" s="978"/>
      <c r="DT268" s="977"/>
      <c r="DU268" s="978"/>
      <c r="DV268" s="977"/>
      <c r="DW268" s="978"/>
      <c r="DX268" s="370"/>
      <c r="DY268" s="339">
        <f t="shared" si="455"/>
        <v>0</v>
      </c>
      <c r="DZ268" s="339">
        <f t="shared" si="456"/>
        <v>0</v>
      </c>
      <c r="EA268" s="339">
        <f t="shared" si="457"/>
        <v>0</v>
      </c>
      <c r="EB268" s="339">
        <f t="shared" si="458"/>
        <v>0</v>
      </c>
      <c r="EC268" s="339">
        <f t="shared" si="459"/>
        <v>0</v>
      </c>
      <c r="ED268" s="327">
        <f t="shared" si="460"/>
        <v>0</v>
      </c>
    </row>
    <row r="269" spans="1:134" s="51" customFormat="1" ht="15" customHeight="1">
      <c r="A269" s="78"/>
      <c r="B269" s="78"/>
      <c r="C269" s="77" t="s">
        <v>353</v>
      </c>
      <c r="D269" s="700" t="s">
        <v>378</v>
      </c>
      <c r="E269" s="72"/>
      <c r="F269" s="72"/>
      <c r="G269" s="72"/>
      <c r="H269" s="72"/>
      <c r="I269" s="72"/>
      <c r="J269" s="72"/>
      <c r="K269" s="72"/>
      <c r="L269" s="72"/>
      <c r="M269" s="72"/>
      <c r="N269" s="72"/>
      <c r="O269" s="616"/>
      <c r="P269" s="72"/>
      <c r="Q269" s="146"/>
      <c r="R269" s="70">
        <f t="shared" si="453"/>
        <v>1.1000000000000001</v>
      </c>
      <c r="S269" s="847"/>
      <c r="T269" s="848"/>
      <c r="U269" s="847"/>
      <c r="V269" s="848"/>
      <c r="W269" s="847"/>
      <c r="X269" s="848"/>
      <c r="Y269" s="847"/>
      <c r="Z269" s="848"/>
      <c r="AA269" s="847"/>
      <c r="AB269" s="848"/>
      <c r="AC269" s="373"/>
      <c r="AD269" s="804"/>
      <c r="AE269" s="805"/>
      <c r="AF269" s="804"/>
      <c r="AG269" s="805"/>
      <c r="AH269" s="804"/>
      <c r="AI269" s="805"/>
      <c r="AJ269" s="804"/>
      <c r="AK269" s="805"/>
      <c r="AL269" s="804"/>
      <c r="AM269" s="805"/>
      <c r="AN269" s="362"/>
      <c r="AO269" s="812"/>
      <c r="AP269" s="813"/>
      <c r="AQ269" s="812"/>
      <c r="AR269" s="813"/>
      <c r="AS269" s="812"/>
      <c r="AT269" s="813"/>
      <c r="AU269" s="812"/>
      <c r="AV269" s="813"/>
      <c r="AW269" s="812"/>
      <c r="AX269" s="813"/>
      <c r="AY269" s="363"/>
      <c r="AZ269" s="820"/>
      <c r="BA269" s="821"/>
      <c r="BB269" s="820"/>
      <c r="BC269" s="821"/>
      <c r="BD269" s="820"/>
      <c r="BE269" s="821"/>
      <c r="BF269" s="820"/>
      <c r="BG269" s="821"/>
      <c r="BH269" s="820"/>
      <c r="BI269" s="821"/>
      <c r="BJ269" s="364"/>
      <c r="BK269" s="825">
        <f t="shared" si="461"/>
        <v>0</v>
      </c>
      <c r="BL269" s="826"/>
      <c r="BM269" s="825">
        <f t="shared" si="462"/>
        <v>0</v>
      </c>
      <c r="BN269" s="826"/>
      <c r="BO269" s="825">
        <f t="shared" si="454"/>
        <v>0</v>
      </c>
      <c r="BP269" s="826"/>
      <c r="BQ269" s="825">
        <f t="shared" si="463"/>
        <v>0</v>
      </c>
      <c r="BR269" s="826"/>
      <c r="BS269" s="825">
        <f t="shared" si="464"/>
        <v>0</v>
      </c>
      <c r="BT269" s="826"/>
      <c r="BU269" s="302">
        <f t="shared" si="465"/>
        <v>0</v>
      </c>
      <c r="BV269" s="973"/>
      <c r="BW269" s="974"/>
      <c r="BX269" s="973"/>
      <c r="BY269" s="974"/>
      <c r="BZ269" s="973"/>
      <c r="CA269" s="974"/>
      <c r="CB269" s="973"/>
      <c r="CC269" s="974"/>
      <c r="CD269" s="973"/>
      <c r="CE269" s="974"/>
      <c r="CF269" s="366"/>
      <c r="CG269" s="969"/>
      <c r="CH269" s="970"/>
      <c r="CI269" s="969"/>
      <c r="CJ269" s="970"/>
      <c r="CK269" s="969"/>
      <c r="CL269" s="970"/>
      <c r="CM269" s="969"/>
      <c r="CN269" s="970"/>
      <c r="CO269" s="969"/>
      <c r="CP269" s="970"/>
      <c r="CQ269" s="367"/>
      <c r="CR269" s="967"/>
      <c r="CS269" s="968"/>
      <c r="CT269" s="967"/>
      <c r="CU269" s="968"/>
      <c r="CV269" s="967"/>
      <c r="CW269" s="968"/>
      <c r="CX269" s="967"/>
      <c r="CY269" s="968"/>
      <c r="CZ269" s="967"/>
      <c r="DA269" s="968"/>
      <c r="DB269" s="368"/>
      <c r="DC269" s="971"/>
      <c r="DD269" s="972"/>
      <c r="DE269" s="971"/>
      <c r="DF269" s="972"/>
      <c r="DG269" s="971"/>
      <c r="DH269" s="972"/>
      <c r="DI269" s="971"/>
      <c r="DJ269" s="972"/>
      <c r="DK269" s="971"/>
      <c r="DL269" s="972"/>
      <c r="DM269" s="369"/>
      <c r="DN269" s="977"/>
      <c r="DO269" s="978"/>
      <c r="DP269" s="977"/>
      <c r="DQ269" s="978"/>
      <c r="DR269" s="977"/>
      <c r="DS269" s="978"/>
      <c r="DT269" s="977"/>
      <c r="DU269" s="978"/>
      <c r="DV269" s="977"/>
      <c r="DW269" s="978"/>
      <c r="DX269" s="370"/>
      <c r="DY269" s="339">
        <f t="shared" si="455"/>
        <v>0</v>
      </c>
      <c r="DZ269" s="339">
        <f t="shared" si="456"/>
        <v>0</v>
      </c>
      <c r="EA269" s="339">
        <f t="shared" si="457"/>
        <v>0</v>
      </c>
      <c r="EB269" s="339">
        <f t="shared" si="458"/>
        <v>0</v>
      </c>
      <c r="EC269" s="339">
        <f t="shared" si="459"/>
        <v>0</v>
      </c>
      <c r="ED269" s="327">
        <f t="shared" si="460"/>
        <v>0</v>
      </c>
    </row>
    <row r="270" spans="1:134" s="51" customFormat="1" ht="15" customHeight="1">
      <c r="A270" s="78"/>
      <c r="B270" s="78"/>
      <c r="C270" s="77" t="s">
        <v>264</v>
      </c>
      <c r="D270" s="700"/>
      <c r="E270" s="72"/>
      <c r="F270" s="72"/>
      <c r="G270" s="72"/>
      <c r="H270" s="72"/>
      <c r="I270" s="72"/>
      <c r="J270" s="72"/>
      <c r="K270" s="72"/>
      <c r="L270" s="72"/>
      <c r="M270" s="72"/>
      <c r="N270" s="72"/>
      <c r="O270" s="616"/>
      <c r="P270" s="72"/>
      <c r="Q270" s="146"/>
      <c r="R270" s="70">
        <f t="shared" si="453"/>
        <v>1</v>
      </c>
      <c r="S270" s="847"/>
      <c r="T270" s="848"/>
      <c r="U270" s="847"/>
      <c r="V270" s="848"/>
      <c r="W270" s="847"/>
      <c r="X270" s="848"/>
      <c r="Y270" s="847"/>
      <c r="Z270" s="848"/>
      <c r="AA270" s="847"/>
      <c r="AB270" s="848"/>
      <c r="AC270" s="373"/>
      <c r="AD270" s="804"/>
      <c r="AE270" s="805"/>
      <c r="AF270" s="804"/>
      <c r="AG270" s="805"/>
      <c r="AH270" s="804"/>
      <c r="AI270" s="805"/>
      <c r="AJ270" s="804"/>
      <c r="AK270" s="805"/>
      <c r="AL270" s="804"/>
      <c r="AM270" s="805"/>
      <c r="AN270" s="362"/>
      <c r="AO270" s="812"/>
      <c r="AP270" s="813"/>
      <c r="AQ270" s="812"/>
      <c r="AR270" s="813"/>
      <c r="AS270" s="812"/>
      <c r="AT270" s="813"/>
      <c r="AU270" s="812"/>
      <c r="AV270" s="813"/>
      <c r="AW270" s="812"/>
      <c r="AX270" s="813"/>
      <c r="AY270" s="363"/>
      <c r="AZ270" s="820"/>
      <c r="BA270" s="821"/>
      <c r="BB270" s="820"/>
      <c r="BC270" s="821"/>
      <c r="BD270" s="820"/>
      <c r="BE270" s="821"/>
      <c r="BF270" s="820"/>
      <c r="BG270" s="821"/>
      <c r="BH270" s="820"/>
      <c r="BI270" s="821"/>
      <c r="BJ270" s="364"/>
      <c r="BK270" s="825">
        <f t="shared" si="461"/>
        <v>0</v>
      </c>
      <c r="BL270" s="826"/>
      <c r="BM270" s="825">
        <f t="shared" si="462"/>
        <v>0</v>
      </c>
      <c r="BN270" s="826"/>
      <c r="BO270" s="825">
        <f t="shared" si="454"/>
        <v>0</v>
      </c>
      <c r="BP270" s="826"/>
      <c r="BQ270" s="825">
        <f t="shared" si="463"/>
        <v>0</v>
      </c>
      <c r="BR270" s="826"/>
      <c r="BS270" s="825">
        <f t="shared" si="464"/>
        <v>0</v>
      </c>
      <c r="BT270" s="826"/>
      <c r="BU270" s="302">
        <f t="shared" si="465"/>
        <v>0</v>
      </c>
      <c r="BV270" s="973"/>
      <c r="BW270" s="974"/>
      <c r="BX270" s="973"/>
      <c r="BY270" s="974"/>
      <c r="BZ270" s="973"/>
      <c r="CA270" s="974"/>
      <c r="CB270" s="973"/>
      <c r="CC270" s="974"/>
      <c r="CD270" s="973"/>
      <c r="CE270" s="974"/>
      <c r="CF270" s="366"/>
      <c r="CG270" s="969"/>
      <c r="CH270" s="970"/>
      <c r="CI270" s="969"/>
      <c r="CJ270" s="970"/>
      <c r="CK270" s="969"/>
      <c r="CL270" s="970"/>
      <c r="CM270" s="969"/>
      <c r="CN270" s="970"/>
      <c r="CO270" s="969"/>
      <c r="CP270" s="970"/>
      <c r="CQ270" s="367"/>
      <c r="CR270" s="967"/>
      <c r="CS270" s="968"/>
      <c r="CT270" s="967"/>
      <c r="CU270" s="968"/>
      <c r="CV270" s="967"/>
      <c r="CW270" s="968"/>
      <c r="CX270" s="967"/>
      <c r="CY270" s="968"/>
      <c r="CZ270" s="967"/>
      <c r="DA270" s="968"/>
      <c r="DB270" s="368"/>
      <c r="DC270" s="971"/>
      <c r="DD270" s="972"/>
      <c r="DE270" s="971"/>
      <c r="DF270" s="972"/>
      <c r="DG270" s="971"/>
      <c r="DH270" s="972"/>
      <c r="DI270" s="971"/>
      <c r="DJ270" s="972"/>
      <c r="DK270" s="971"/>
      <c r="DL270" s="972"/>
      <c r="DM270" s="369"/>
      <c r="DN270" s="977"/>
      <c r="DO270" s="978"/>
      <c r="DP270" s="977"/>
      <c r="DQ270" s="978"/>
      <c r="DR270" s="977"/>
      <c r="DS270" s="978"/>
      <c r="DT270" s="977"/>
      <c r="DU270" s="978"/>
      <c r="DV270" s="977"/>
      <c r="DW270" s="978"/>
      <c r="DX270" s="370"/>
      <c r="DY270" s="339">
        <f t="shared" si="455"/>
        <v>0</v>
      </c>
      <c r="DZ270" s="339">
        <f t="shared" si="456"/>
        <v>0</v>
      </c>
      <c r="EA270" s="339">
        <f t="shared" si="457"/>
        <v>0</v>
      </c>
      <c r="EB270" s="339">
        <f t="shared" si="458"/>
        <v>0</v>
      </c>
      <c r="EC270" s="339">
        <f t="shared" si="459"/>
        <v>0</v>
      </c>
      <c r="ED270" s="327">
        <f t="shared" si="460"/>
        <v>0</v>
      </c>
    </row>
    <row r="271" spans="1:134" s="51" customFormat="1" ht="15" customHeight="1">
      <c r="A271" s="78"/>
      <c r="B271" s="78"/>
      <c r="C271" s="77" t="s">
        <v>28</v>
      </c>
      <c r="D271" s="700"/>
      <c r="E271" s="72"/>
      <c r="F271" s="72"/>
      <c r="G271" s="72"/>
      <c r="H271" s="72"/>
      <c r="I271" s="72"/>
      <c r="J271" s="72"/>
      <c r="K271" s="72"/>
      <c r="L271" s="72"/>
      <c r="M271" s="72"/>
      <c r="N271" s="72"/>
      <c r="O271" s="616"/>
      <c r="P271" s="72"/>
      <c r="Q271" s="146"/>
      <c r="R271" s="70">
        <f t="shared" si="453"/>
        <v>1</v>
      </c>
      <c r="S271" s="847"/>
      <c r="T271" s="848"/>
      <c r="U271" s="847"/>
      <c r="V271" s="848"/>
      <c r="W271" s="847"/>
      <c r="X271" s="848"/>
      <c r="Y271" s="847"/>
      <c r="Z271" s="848"/>
      <c r="AA271" s="847"/>
      <c r="AB271" s="848"/>
      <c r="AC271" s="373"/>
      <c r="AD271" s="804"/>
      <c r="AE271" s="805"/>
      <c r="AF271" s="804"/>
      <c r="AG271" s="805"/>
      <c r="AH271" s="804"/>
      <c r="AI271" s="805"/>
      <c r="AJ271" s="804"/>
      <c r="AK271" s="805"/>
      <c r="AL271" s="804"/>
      <c r="AM271" s="805"/>
      <c r="AN271" s="362"/>
      <c r="AO271" s="812"/>
      <c r="AP271" s="813"/>
      <c r="AQ271" s="812"/>
      <c r="AR271" s="813"/>
      <c r="AS271" s="812"/>
      <c r="AT271" s="813"/>
      <c r="AU271" s="812"/>
      <c r="AV271" s="813"/>
      <c r="AW271" s="812"/>
      <c r="AX271" s="813"/>
      <c r="AY271" s="363"/>
      <c r="AZ271" s="820"/>
      <c r="BA271" s="821"/>
      <c r="BB271" s="820"/>
      <c r="BC271" s="821"/>
      <c r="BD271" s="820"/>
      <c r="BE271" s="821"/>
      <c r="BF271" s="820"/>
      <c r="BG271" s="821"/>
      <c r="BH271" s="820"/>
      <c r="BI271" s="821"/>
      <c r="BJ271" s="364"/>
      <c r="BK271" s="825">
        <f t="shared" si="461"/>
        <v>0</v>
      </c>
      <c r="BL271" s="826"/>
      <c r="BM271" s="825">
        <f t="shared" si="462"/>
        <v>0</v>
      </c>
      <c r="BN271" s="826"/>
      <c r="BO271" s="825">
        <f t="shared" si="454"/>
        <v>0</v>
      </c>
      <c r="BP271" s="826"/>
      <c r="BQ271" s="825">
        <f t="shared" si="463"/>
        <v>0</v>
      </c>
      <c r="BR271" s="826"/>
      <c r="BS271" s="825">
        <f t="shared" si="464"/>
        <v>0</v>
      </c>
      <c r="BT271" s="826"/>
      <c r="BU271" s="302">
        <f t="shared" si="465"/>
        <v>0</v>
      </c>
      <c r="BV271" s="973"/>
      <c r="BW271" s="974"/>
      <c r="BX271" s="973"/>
      <c r="BY271" s="974"/>
      <c r="BZ271" s="973"/>
      <c r="CA271" s="974"/>
      <c r="CB271" s="973"/>
      <c r="CC271" s="974"/>
      <c r="CD271" s="973"/>
      <c r="CE271" s="974"/>
      <c r="CF271" s="366"/>
      <c r="CG271" s="969"/>
      <c r="CH271" s="970"/>
      <c r="CI271" s="969"/>
      <c r="CJ271" s="970"/>
      <c r="CK271" s="969"/>
      <c r="CL271" s="970"/>
      <c r="CM271" s="969"/>
      <c r="CN271" s="970"/>
      <c r="CO271" s="969"/>
      <c r="CP271" s="970"/>
      <c r="CQ271" s="367"/>
      <c r="CR271" s="967"/>
      <c r="CS271" s="968"/>
      <c r="CT271" s="967"/>
      <c r="CU271" s="968"/>
      <c r="CV271" s="967"/>
      <c r="CW271" s="968"/>
      <c r="CX271" s="967"/>
      <c r="CY271" s="968"/>
      <c r="CZ271" s="967"/>
      <c r="DA271" s="968"/>
      <c r="DB271" s="368"/>
      <c r="DC271" s="971"/>
      <c r="DD271" s="972"/>
      <c r="DE271" s="971"/>
      <c r="DF271" s="972"/>
      <c r="DG271" s="971"/>
      <c r="DH271" s="972"/>
      <c r="DI271" s="971"/>
      <c r="DJ271" s="972"/>
      <c r="DK271" s="971"/>
      <c r="DL271" s="972"/>
      <c r="DM271" s="369"/>
      <c r="DN271" s="977"/>
      <c r="DO271" s="978"/>
      <c r="DP271" s="977"/>
      <c r="DQ271" s="978"/>
      <c r="DR271" s="977"/>
      <c r="DS271" s="978"/>
      <c r="DT271" s="977"/>
      <c r="DU271" s="978"/>
      <c r="DV271" s="977"/>
      <c r="DW271" s="978"/>
      <c r="DX271" s="370"/>
      <c r="DY271" s="339">
        <f t="shared" si="455"/>
        <v>0</v>
      </c>
      <c r="DZ271" s="339">
        <f t="shared" si="456"/>
        <v>0</v>
      </c>
      <c r="EA271" s="339">
        <f t="shared" si="457"/>
        <v>0</v>
      </c>
      <c r="EB271" s="339">
        <f t="shared" si="458"/>
        <v>0</v>
      </c>
      <c r="EC271" s="339">
        <f t="shared" si="459"/>
        <v>0</v>
      </c>
      <c r="ED271" s="327">
        <f t="shared" si="460"/>
        <v>0</v>
      </c>
    </row>
    <row r="272" spans="1:134" s="51" customFormat="1" ht="15" customHeight="1">
      <c r="A272" s="78"/>
      <c r="B272" s="78"/>
      <c r="C272" s="77" t="s">
        <v>54</v>
      </c>
      <c r="D272" s="700"/>
      <c r="E272" s="72"/>
      <c r="F272" s="72"/>
      <c r="G272" s="72"/>
      <c r="H272" s="72"/>
      <c r="I272" s="72"/>
      <c r="J272" s="72"/>
      <c r="K272" s="72"/>
      <c r="L272" s="72"/>
      <c r="M272" s="72"/>
      <c r="N272" s="72"/>
      <c r="O272" s="616"/>
      <c r="P272" s="72"/>
      <c r="Q272" s="146"/>
      <c r="R272" s="70">
        <f t="shared" si="453"/>
        <v>1.1000000000000001</v>
      </c>
      <c r="S272" s="847"/>
      <c r="T272" s="848"/>
      <c r="U272" s="847"/>
      <c r="V272" s="848"/>
      <c r="W272" s="847"/>
      <c r="X272" s="848"/>
      <c r="Y272" s="847"/>
      <c r="Z272" s="848"/>
      <c r="AA272" s="847"/>
      <c r="AB272" s="848"/>
      <c r="AC272" s="373"/>
      <c r="AD272" s="804"/>
      <c r="AE272" s="805"/>
      <c r="AF272" s="804"/>
      <c r="AG272" s="805"/>
      <c r="AH272" s="804"/>
      <c r="AI272" s="805"/>
      <c r="AJ272" s="804"/>
      <c r="AK272" s="805"/>
      <c r="AL272" s="804"/>
      <c r="AM272" s="805"/>
      <c r="AN272" s="362"/>
      <c r="AO272" s="812"/>
      <c r="AP272" s="813"/>
      <c r="AQ272" s="812"/>
      <c r="AR272" s="813"/>
      <c r="AS272" s="812"/>
      <c r="AT272" s="813"/>
      <c r="AU272" s="812"/>
      <c r="AV272" s="813"/>
      <c r="AW272" s="812"/>
      <c r="AX272" s="813"/>
      <c r="AY272" s="363"/>
      <c r="AZ272" s="820"/>
      <c r="BA272" s="821"/>
      <c r="BB272" s="820"/>
      <c r="BC272" s="821"/>
      <c r="BD272" s="820"/>
      <c r="BE272" s="821"/>
      <c r="BF272" s="820"/>
      <c r="BG272" s="821"/>
      <c r="BH272" s="820"/>
      <c r="BI272" s="821"/>
      <c r="BJ272" s="364"/>
      <c r="BK272" s="825">
        <f t="shared" si="461"/>
        <v>0</v>
      </c>
      <c r="BL272" s="826"/>
      <c r="BM272" s="825">
        <f t="shared" si="462"/>
        <v>0</v>
      </c>
      <c r="BN272" s="826"/>
      <c r="BO272" s="825">
        <f t="shared" si="454"/>
        <v>0</v>
      </c>
      <c r="BP272" s="826"/>
      <c r="BQ272" s="825">
        <f t="shared" si="463"/>
        <v>0</v>
      </c>
      <c r="BR272" s="826"/>
      <c r="BS272" s="825">
        <f t="shared" si="464"/>
        <v>0</v>
      </c>
      <c r="BT272" s="826"/>
      <c r="BU272" s="302">
        <f t="shared" si="465"/>
        <v>0</v>
      </c>
      <c r="BV272" s="973"/>
      <c r="BW272" s="974"/>
      <c r="BX272" s="973"/>
      <c r="BY272" s="974"/>
      <c r="BZ272" s="973"/>
      <c r="CA272" s="974"/>
      <c r="CB272" s="973"/>
      <c r="CC272" s="974"/>
      <c r="CD272" s="973"/>
      <c r="CE272" s="974"/>
      <c r="CF272" s="366"/>
      <c r="CG272" s="969"/>
      <c r="CH272" s="970"/>
      <c r="CI272" s="969"/>
      <c r="CJ272" s="970"/>
      <c r="CK272" s="969"/>
      <c r="CL272" s="970"/>
      <c r="CM272" s="969"/>
      <c r="CN272" s="970"/>
      <c r="CO272" s="969"/>
      <c r="CP272" s="970"/>
      <c r="CQ272" s="367"/>
      <c r="CR272" s="967"/>
      <c r="CS272" s="968"/>
      <c r="CT272" s="967"/>
      <c r="CU272" s="968"/>
      <c r="CV272" s="967"/>
      <c r="CW272" s="968"/>
      <c r="CX272" s="967"/>
      <c r="CY272" s="968"/>
      <c r="CZ272" s="967"/>
      <c r="DA272" s="968"/>
      <c r="DB272" s="368"/>
      <c r="DC272" s="971"/>
      <c r="DD272" s="972"/>
      <c r="DE272" s="971"/>
      <c r="DF272" s="972"/>
      <c r="DG272" s="971"/>
      <c r="DH272" s="972"/>
      <c r="DI272" s="971"/>
      <c r="DJ272" s="972"/>
      <c r="DK272" s="971"/>
      <c r="DL272" s="972"/>
      <c r="DM272" s="369"/>
      <c r="DN272" s="977"/>
      <c r="DO272" s="978"/>
      <c r="DP272" s="977"/>
      <c r="DQ272" s="978"/>
      <c r="DR272" s="977"/>
      <c r="DS272" s="978"/>
      <c r="DT272" s="977"/>
      <c r="DU272" s="978"/>
      <c r="DV272" s="977"/>
      <c r="DW272" s="978"/>
      <c r="DX272" s="370"/>
      <c r="DY272" s="339">
        <f t="shared" si="455"/>
        <v>0</v>
      </c>
      <c r="DZ272" s="339">
        <f t="shared" si="456"/>
        <v>0</v>
      </c>
      <c r="EA272" s="339">
        <f t="shared" si="457"/>
        <v>0</v>
      </c>
      <c r="EB272" s="339">
        <f t="shared" si="458"/>
        <v>0</v>
      </c>
      <c r="EC272" s="339">
        <f t="shared" si="459"/>
        <v>0</v>
      </c>
      <c r="ED272" s="327">
        <f t="shared" si="460"/>
        <v>0</v>
      </c>
    </row>
    <row r="273" spans="1:134" s="51" customFormat="1" ht="15" customHeight="1">
      <c r="A273" s="78"/>
      <c r="B273" s="78"/>
      <c r="C273" s="77" t="s">
        <v>353</v>
      </c>
      <c r="D273" s="700" t="s">
        <v>378</v>
      </c>
      <c r="E273" s="72"/>
      <c r="F273" s="72"/>
      <c r="G273" s="72"/>
      <c r="H273" s="72"/>
      <c r="I273" s="72"/>
      <c r="J273" s="72"/>
      <c r="K273" s="72"/>
      <c r="L273" s="72"/>
      <c r="M273" s="72"/>
      <c r="N273" s="72"/>
      <c r="O273" s="616"/>
      <c r="P273" s="72"/>
      <c r="Q273" s="146"/>
      <c r="R273" s="70">
        <f t="shared" si="453"/>
        <v>1.1000000000000001</v>
      </c>
      <c r="S273" s="847"/>
      <c r="T273" s="848"/>
      <c r="U273" s="847"/>
      <c r="V273" s="848"/>
      <c r="W273" s="847"/>
      <c r="X273" s="848"/>
      <c r="Y273" s="847"/>
      <c r="Z273" s="848"/>
      <c r="AA273" s="847"/>
      <c r="AB273" s="848"/>
      <c r="AC273" s="373"/>
      <c r="AD273" s="804"/>
      <c r="AE273" s="805"/>
      <c r="AF273" s="804"/>
      <c r="AG273" s="805"/>
      <c r="AH273" s="804"/>
      <c r="AI273" s="805"/>
      <c r="AJ273" s="804"/>
      <c r="AK273" s="805"/>
      <c r="AL273" s="804"/>
      <c r="AM273" s="805"/>
      <c r="AN273" s="362"/>
      <c r="AO273" s="812"/>
      <c r="AP273" s="813"/>
      <c r="AQ273" s="812"/>
      <c r="AR273" s="813"/>
      <c r="AS273" s="812"/>
      <c r="AT273" s="813"/>
      <c r="AU273" s="812"/>
      <c r="AV273" s="813"/>
      <c r="AW273" s="812"/>
      <c r="AX273" s="813"/>
      <c r="AY273" s="363"/>
      <c r="AZ273" s="820"/>
      <c r="BA273" s="821"/>
      <c r="BB273" s="820"/>
      <c r="BC273" s="821"/>
      <c r="BD273" s="820"/>
      <c r="BE273" s="821"/>
      <c r="BF273" s="820"/>
      <c r="BG273" s="821"/>
      <c r="BH273" s="820"/>
      <c r="BI273" s="821"/>
      <c r="BJ273" s="364"/>
      <c r="BK273" s="825">
        <f t="shared" si="461"/>
        <v>0</v>
      </c>
      <c r="BL273" s="826"/>
      <c r="BM273" s="825">
        <f t="shared" si="462"/>
        <v>0</v>
      </c>
      <c r="BN273" s="826"/>
      <c r="BO273" s="825">
        <f t="shared" si="454"/>
        <v>0</v>
      </c>
      <c r="BP273" s="826"/>
      <c r="BQ273" s="825">
        <f t="shared" si="463"/>
        <v>0</v>
      </c>
      <c r="BR273" s="826"/>
      <c r="BS273" s="825">
        <f t="shared" si="464"/>
        <v>0</v>
      </c>
      <c r="BT273" s="826"/>
      <c r="BU273" s="302">
        <f t="shared" si="465"/>
        <v>0</v>
      </c>
      <c r="BV273" s="973"/>
      <c r="BW273" s="974"/>
      <c r="BX273" s="973"/>
      <c r="BY273" s="974"/>
      <c r="BZ273" s="973"/>
      <c r="CA273" s="974"/>
      <c r="CB273" s="973"/>
      <c r="CC273" s="974"/>
      <c r="CD273" s="973"/>
      <c r="CE273" s="974"/>
      <c r="CF273" s="366"/>
      <c r="CG273" s="969"/>
      <c r="CH273" s="970"/>
      <c r="CI273" s="969"/>
      <c r="CJ273" s="970"/>
      <c r="CK273" s="969"/>
      <c r="CL273" s="970"/>
      <c r="CM273" s="969"/>
      <c r="CN273" s="970"/>
      <c r="CO273" s="969"/>
      <c r="CP273" s="970"/>
      <c r="CQ273" s="367"/>
      <c r="CR273" s="967"/>
      <c r="CS273" s="968"/>
      <c r="CT273" s="967"/>
      <c r="CU273" s="968"/>
      <c r="CV273" s="967"/>
      <c r="CW273" s="968"/>
      <c r="CX273" s="967"/>
      <c r="CY273" s="968"/>
      <c r="CZ273" s="967"/>
      <c r="DA273" s="968"/>
      <c r="DB273" s="368"/>
      <c r="DC273" s="971"/>
      <c r="DD273" s="972"/>
      <c r="DE273" s="971"/>
      <c r="DF273" s="972"/>
      <c r="DG273" s="971"/>
      <c r="DH273" s="972"/>
      <c r="DI273" s="971"/>
      <c r="DJ273" s="972"/>
      <c r="DK273" s="971"/>
      <c r="DL273" s="972"/>
      <c r="DM273" s="369"/>
      <c r="DN273" s="977"/>
      <c r="DO273" s="978"/>
      <c r="DP273" s="977"/>
      <c r="DQ273" s="978"/>
      <c r="DR273" s="977"/>
      <c r="DS273" s="978"/>
      <c r="DT273" s="977"/>
      <c r="DU273" s="978"/>
      <c r="DV273" s="977"/>
      <c r="DW273" s="978"/>
      <c r="DX273" s="370"/>
      <c r="DY273" s="339">
        <f t="shared" si="455"/>
        <v>0</v>
      </c>
      <c r="DZ273" s="339">
        <f t="shared" si="456"/>
        <v>0</v>
      </c>
      <c r="EA273" s="339">
        <f t="shared" si="457"/>
        <v>0</v>
      </c>
      <c r="EB273" s="339">
        <f t="shared" si="458"/>
        <v>0</v>
      </c>
      <c r="EC273" s="339">
        <f t="shared" si="459"/>
        <v>0</v>
      </c>
      <c r="ED273" s="327">
        <f t="shared" si="460"/>
        <v>0</v>
      </c>
    </row>
    <row r="274" spans="1:134" s="51" customFormat="1" ht="15" customHeight="1">
      <c r="A274" s="78"/>
      <c r="B274" s="78"/>
      <c r="C274" s="77" t="s">
        <v>264</v>
      </c>
      <c r="D274" s="700"/>
      <c r="E274" s="72"/>
      <c r="F274" s="72"/>
      <c r="G274" s="72"/>
      <c r="H274" s="72"/>
      <c r="I274" s="72"/>
      <c r="J274" s="72"/>
      <c r="K274" s="72"/>
      <c r="L274" s="72"/>
      <c r="M274" s="72"/>
      <c r="N274" s="72"/>
      <c r="O274" s="616"/>
      <c r="P274" s="72"/>
      <c r="Q274" s="146"/>
      <c r="R274" s="70">
        <f t="shared" si="453"/>
        <v>1</v>
      </c>
      <c r="S274" s="847"/>
      <c r="T274" s="848"/>
      <c r="U274" s="847"/>
      <c r="V274" s="848"/>
      <c r="W274" s="847"/>
      <c r="X274" s="848"/>
      <c r="Y274" s="847"/>
      <c r="Z274" s="848"/>
      <c r="AA274" s="847"/>
      <c r="AB274" s="848"/>
      <c r="AC274" s="373"/>
      <c r="AD274" s="804"/>
      <c r="AE274" s="805"/>
      <c r="AF274" s="804"/>
      <c r="AG274" s="805"/>
      <c r="AH274" s="804"/>
      <c r="AI274" s="805"/>
      <c r="AJ274" s="804"/>
      <c r="AK274" s="805"/>
      <c r="AL274" s="804"/>
      <c r="AM274" s="805"/>
      <c r="AN274" s="362"/>
      <c r="AO274" s="812"/>
      <c r="AP274" s="813"/>
      <c r="AQ274" s="812"/>
      <c r="AR274" s="813"/>
      <c r="AS274" s="812"/>
      <c r="AT274" s="813"/>
      <c r="AU274" s="812"/>
      <c r="AV274" s="813"/>
      <c r="AW274" s="812"/>
      <c r="AX274" s="813"/>
      <c r="AY274" s="363"/>
      <c r="AZ274" s="820"/>
      <c r="BA274" s="821"/>
      <c r="BB274" s="820"/>
      <c r="BC274" s="821"/>
      <c r="BD274" s="820"/>
      <c r="BE274" s="821"/>
      <c r="BF274" s="820"/>
      <c r="BG274" s="821"/>
      <c r="BH274" s="820"/>
      <c r="BI274" s="821"/>
      <c r="BJ274" s="364"/>
      <c r="BK274" s="825">
        <f t="shared" si="461"/>
        <v>0</v>
      </c>
      <c r="BL274" s="826"/>
      <c r="BM274" s="825">
        <f t="shared" si="462"/>
        <v>0</v>
      </c>
      <c r="BN274" s="826"/>
      <c r="BO274" s="825">
        <f t="shared" si="454"/>
        <v>0</v>
      </c>
      <c r="BP274" s="826"/>
      <c r="BQ274" s="825">
        <f t="shared" si="463"/>
        <v>0</v>
      </c>
      <c r="BR274" s="826"/>
      <c r="BS274" s="825">
        <f t="shared" si="464"/>
        <v>0</v>
      </c>
      <c r="BT274" s="826"/>
      <c r="BU274" s="302">
        <f t="shared" si="465"/>
        <v>0</v>
      </c>
      <c r="BV274" s="973"/>
      <c r="BW274" s="974"/>
      <c r="BX274" s="973"/>
      <c r="BY274" s="974"/>
      <c r="BZ274" s="973"/>
      <c r="CA274" s="974"/>
      <c r="CB274" s="973"/>
      <c r="CC274" s="974"/>
      <c r="CD274" s="973"/>
      <c r="CE274" s="974"/>
      <c r="CF274" s="366"/>
      <c r="CG274" s="969"/>
      <c r="CH274" s="970"/>
      <c r="CI274" s="969"/>
      <c r="CJ274" s="970"/>
      <c r="CK274" s="969"/>
      <c r="CL274" s="970"/>
      <c r="CM274" s="969"/>
      <c r="CN274" s="970"/>
      <c r="CO274" s="969"/>
      <c r="CP274" s="970"/>
      <c r="CQ274" s="367"/>
      <c r="CR274" s="967"/>
      <c r="CS274" s="968"/>
      <c r="CT274" s="967"/>
      <c r="CU274" s="968"/>
      <c r="CV274" s="967"/>
      <c r="CW274" s="968"/>
      <c r="CX274" s="967"/>
      <c r="CY274" s="968"/>
      <c r="CZ274" s="967"/>
      <c r="DA274" s="968"/>
      <c r="DB274" s="368"/>
      <c r="DC274" s="971"/>
      <c r="DD274" s="972"/>
      <c r="DE274" s="971"/>
      <c r="DF274" s="972"/>
      <c r="DG274" s="971"/>
      <c r="DH274" s="972"/>
      <c r="DI274" s="971"/>
      <c r="DJ274" s="972"/>
      <c r="DK274" s="971"/>
      <c r="DL274" s="972"/>
      <c r="DM274" s="369"/>
      <c r="DN274" s="977"/>
      <c r="DO274" s="978"/>
      <c r="DP274" s="977"/>
      <c r="DQ274" s="978"/>
      <c r="DR274" s="977"/>
      <c r="DS274" s="978"/>
      <c r="DT274" s="977"/>
      <c r="DU274" s="978"/>
      <c r="DV274" s="977"/>
      <c r="DW274" s="978"/>
      <c r="DX274" s="370"/>
      <c r="DY274" s="339">
        <f t="shared" si="455"/>
        <v>0</v>
      </c>
      <c r="DZ274" s="339">
        <f t="shared" si="456"/>
        <v>0</v>
      </c>
      <c r="EA274" s="339">
        <f t="shared" si="457"/>
        <v>0</v>
      </c>
      <c r="EB274" s="339">
        <f t="shared" si="458"/>
        <v>0</v>
      </c>
      <c r="EC274" s="339">
        <f t="shared" si="459"/>
        <v>0</v>
      </c>
      <c r="ED274" s="327">
        <f t="shared" si="460"/>
        <v>0</v>
      </c>
    </row>
    <row r="275" spans="1:134" s="51" customFormat="1" ht="15" customHeight="1">
      <c r="A275" s="78"/>
      <c r="B275" s="78"/>
      <c r="C275" s="77" t="s">
        <v>28</v>
      </c>
      <c r="D275" s="700"/>
      <c r="E275" s="72"/>
      <c r="F275" s="72"/>
      <c r="G275" s="72"/>
      <c r="H275" s="72"/>
      <c r="I275" s="72"/>
      <c r="J275" s="72"/>
      <c r="K275" s="72"/>
      <c r="L275" s="72"/>
      <c r="M275" s="72"/>
      <c r="N275" s="72"/>
      <c r="O275" s="616"/>
      <c r="P275" s="72"/>
      <c r="Q275" s="146"/>
      <c r="R275" s="70">
        <f t="shared" si="453"/>
        <v>1</v>
      </c>
      <c r="S275" s="847"/>
      <c r="T275" s="848"/>
      <c r="U275" s="847"/>
      <c r="V275" s="848"/>
      <c r="W275" s="847"/>
      <c r="X275" s="848"/>
      <c r="Y275" s="847"/>
      <c r="Z275" s="848"/>
      <c r="AA275" s="847"/>
      <c r="AB275" s="848"/>
      <c r="AC275" s="373"/>
      <c r="AD275" s="804"/>
      <c r="AE275" s="805"/>
      <c r="AF275" s="804"/>
      <c r="AG275" s="805"/>
      <c r="AH275" s="804"/>
      <c r="AI275" s="805"/>
      <c r="AJ275" s="804"/>
      <c r="AK275" s="805"/>
      <c r="AL275" s="804"/>
      <c r="AM275" s="805"/>
      <c r="AN275" s="362"/>
      <c r="AO275" s="812"/>
      <c r="AP275" s="813"/>
      <c r="AQ275" s="812"/>
      <c r="AR275" s="813"/>
      <c r="AS275" s="812"/>
      <c r="AT275" s="813"/>
      <c r="AU275" s="812"/>
      <c r="AV275" s="813"/>
      <c r="AW275" s="812"/>
      <c r="AX275" s="813"/>
      <c r="AY275" s="363"/>
      <c r="AZ275" s="820"/>
      <c r="BA275" s="821"/>
      <c r="BB275" s="820"/>
      <c r="BC275" s="821"/>
      <c r="BD275" s="820"/>
      <c r="BE275" s="821"/>
      <c r="BF275" s="820"/>
      <c r="BG275" s="821"/>
      <c r="BH275" s="820"/>
      <c r="BI275" s="821"/>
      <c r="BJ275" s="364"/>
      <c r="BK275" s="825">
        <f t="shared" si="461"/>
        <v>0</v>
      </c>
      <c r="BL275" s="826"/>
      <c r="BM275" s="825">
        <f t="shared" si="462"/>
        <v>0</v>
      </c>
      <c r="BN275" s="826"/>
      <c r="BO275" s="825">
        <f t="shared" si="454"/>
        <v>0</v>
      </c>
      <c r="BP275" s="826"/>
      <c r="BQ275" s="825">
        <f t="shared" si="463"/>
        <v>0</v>
      </c>
      <c r="BR275" s="826"/>
      <c r="BS275" s="825">
        <f t="shared" si="464"/>
        <v>0</v>
      </c>
      <c r="BT275" s="826"/>
      <c r="BU275" s="302">
        <f t="shared" si="465"/>
        <v>0</v>
      </c>
      <c r="BV275" s="973"/>
      <c r="BW275" s="974"/>
      <c r="BX275" s="973"/>
      <c r="BY275" s="974"/>
      <c r="BZ275" s="973"/>
      <c r="CA275" s="974"/>
      <c r="CB275" s="973"/>
      <c r="CC275" s="974"/>
      <c r="CD275" s="973"/>
      <c r="CE275" s="974"/>
      <c r="CF275" s="366"/>
      <c r="CG275" s="969"/>
      <c r="CH275" s="970"/>
      <c r="CI275" s="969"/>
      <c r="CJ275" s="970"/>
      <c r="CK275" s="969"/>
      <c r="CL275" s="970"/>
      <c r="CM275" s="969"/>
      <c r="CN275" s="970"/>
      <c r="CO275" s="969"/>
      <c r="CP275" s="970"/>
      <c r="CQ275" s="367"/>
      <c r="CR275" s="967"/>
      <c r="CS275" s="968"/>
      <c r="CT275" s="967"/>
      <c r="CU275" s="968"/>
      <c r="CV275" s="967"/>
      <c r="CW275" s="968"/>
      <c r="CX275" s="967"/>
      <c r="CY275" s="968"/>
      <c r="CZ275" s="967"/>
      <c r="DA275" s="968"/>
      <c r="DB275" s="368"/>
      <c r="DC275" s="971"/>
      <c r="DD275" s="972"/>
      <c r="DE275" s="971"/>
      <c r="DF275" s="972"/>
      <c r="DG275" s="971"/>
      <c r="DH275" s="972"/>
      <c r="DI275" s="971"/>
      <c r="DJ275" s="972"/>
      <c r="DK275" s="971"/>
      <c r="DL275" s="972"/>
      <c r="DM275" s="369"/>
      <c r="DN275" s="977"/>
      <c r="DO275" s="978"/>
      <c r="DP275" s="977"/>
      <c r="DQ275" s="978"/>
      <c r="DR275" s="977"/>
      <c r="DS275" s="978"/>
      <c r="DT275" s="977"/>
      <c r="DU275" s="978"/>
      <c r="DV275" s="977"/>
      <c r="DW275" s="978"/>
      <c r="DX275" s="370"/>
      <c r="DY275" s="339">
        <f t="shared" si="455"/>
        <v>0</v>
      </c>
      <c r="DZ275" s="339">
        <f t="shared" si="456"/>
        <v>0</v>
      </c>
      <c r="EA275" s="339">
        <f t="shared" si="457"/>
        <v>0</v>
      </c>
      <c r="EB275" s="339">
        <f t="shared" si="458"/>
        <v>0</v>
      </c>
      <c r="EC275" s="339">
        <f t="shared" si="459"/>
        <v>0</v>
      </c>
      <c r="ED275" s="327">
        <f t="shared" si="460"/>
        <v>0</v>
      </c>
    </row>
    <row r="276" spans="1:134" s="51" customFormat="1" ht="15" customHeight="1">
      <c r="A276" s="78"/>
      <c r="B276" s="78"/>
      <c r="C276" s="77" t="s">
        <v>54</v>
      </c>
      <c r="D276" s="700"/>
      <c r="E276" s="72"/>
      <c r="F276" s="72"/>
      <c r="G276" s="72"/>
      <c r="H276" s="72"/>
      <c r="I276" s="72"/>
      <c r="J276" s="72"/>
      <c r="K276" s="72"/>
      <c r="L276" s="72"/>
      <c r="M276" s="72"/>
      <c r="N276" s="72"/>
      <c r="O276" s="616"/>
      <c r="P276" s="72"/>
      <c r="Q276" s="146"/>
      <c r="R276" s="70">
        <f t="shared" si="453"/>
        <v>1.1000000000000001</v>
      </c>
      <c r="S276" s="847"/>
      <c r="T276" s="848"/>
      <c r="U276" s="847"/>
      <c r="V276" s="848"/>
      <c r="W276" s="847"/>
      <c r="X276" s="848"/>
      <c r="Y276" s="847"/>
      <c r="Z276" s="848"/>
      <c r="AA276" s="847"/>
      <c r="AB276" s="848"/>
      <c r="AC276" s="373"/>
      <c r="AD276" s="804"/>
      <c r="AE276" s="805"/>
      <c r="AF276" s="804"/>
      <c r="AG276" s="805"/>
      <c r="AH276" s="804"/>
      <c r="AI276" s="805"/>
      <c r="AJ276" s="804"/>
      <c r="AK276" s="805"/>
      <c r="AL276" s="804"/>
      <c r="AM276" s="805"/>
      <c r="AN276" s="362"/>
      <c r="AO276" s="812"/>
      <c r="AP276" s="813"/>
      <c r="AQ276" s="812"/>
      <c r="AR276" s="813"/>
      <c r="AS276" s="812"/>
      <c r="AT276" s="813"/>
      <c r="AU276" s="812"/>
      <c r="AV276" s="813"/>
      <c r="AW276" s="812"/>
      <c r="AX276" s="813"/>
      <c r="AY276" s="363"/>
      <c r="AZ276" s="820"/>
      <c r="BA276" s="821"/>
      <c r="BB276" s="820"/>
      <c r="BC276" s="821"/>
      <c r="BD276" s="820"/>
      <c r="BE276" s="821"/>
      <c r="BF276" s="820"/>
      <c r="BG276" s="821"/>
      <c r="BH276" s="820"/>
      <c r="BI276" s="821"/>
      <c r="BJ276" s="364"/>
      <c r="BK276" s="825">
        <f t="shared" si="461"/>
        <v>0</v>
      </c>
      <c r="BL276" s="826"/>
      <c r="BM276" s="825">
        <f t="shared" si="462"/>
        <v>0</v>
      </c>
      <c r="BN276" s="826"/>
      <c r="BO276" s="825">
        <f t="shared" si="454"/>
        <v>0</v>
      </c>
      <c r="BP276" s="826"/>
      <c r="BQ276" s="825">
        <f t="shared" si="463"/>
        <v>0</v>
      </c>
      <c r="BR276" s="826"/>
      <c r="BS276" s="825">
        <f t="shared" si="464"/>
        <v>0</v>
      </c>
      <c r="BT276" s="826"/>
      <c r="BU276" s="302">
        <f t="shared" si="465"/>
        <v>0</v>
      </c>
      <c r="BV276" s="973"/>
      <c r="BW276" s="974"/>
      <c r="BX276" s="973"/>
      <c r="BY276" s="974"/>
      <c r="BZ276" s="973"/>
      <c r="CA276" s="974"/>
      <c r="CB276" s="973"/>
      <c r="CC276" s="974"/>
      <c r="CD276" s="973"/>
      <c r="CE276" s="974"/>
      <c r="CF276" s="366"/>
      <c r="CG276" s="969"/>
      <c r="CH276" s="970"/>
      <c r="CI276" s="969"/>
      <c r="CJ276" s="970"/>
      <c r="CK276" s="969"/>
      <c r="CL276" s="970"/>
      <c r="CM276" s="969"/>
      <c r="CN276" s="970"/>
      <c r="CO276" s="969"/>
      <c r="CP276" s="970"/>
      <c r="CQ276" s="367"/>
      <c r="CR276" s="967"/>
      <c r="CS276" s="968"/>
      <c r="CT276" s="967"/>
      <c r="CU276" s="968"/>
      <c r="CV276" s="967"/>
      <c r="CW276" s="968"/>
      <c r="CX276" s="967"/>
      <c r="CY276" s="968"/>
      <c r="CZ276" s="967"/>
      <c r="DA276" s="968"/>
      <c r="DB276" s="368"/>
      <c r="DC276" s="971"/>
      <c r="DD276" s="972"/>
      <c r="DE276" s="971"/>
      <c r="DF276" s="972"/>
      <c r="DG276" s="971"/>
      <c r="DH276" s="972"/>
      <c r="DI276" s="971"/>
      <c r="DJ276" s="972"/>
      <c r="DK276" s="971"/>
      <c r="DL276" s="972"/>
      <c r="DM276" s="369"/>
      <c r="DN276" s="977"/>
      <c r="DO276" s="978"/>
      <c r="DP276" s="977"/>
      <c r="DQ276" s="978"/>
      <c r="DR276" s="977"/>
      <c r="DS276" s="978"/>
      <c r="DT276" s="977"/>
      <c r="DU276" s="978"/>
      <c r="DV276" s="977"/>
      <c r="DW276" s="978"/>
      <c r="DX276" s="370"/>
      <c r="DY276" s="339">
        <f t="shared" si="455"/>
        <v>0</v>
      </c>
      <c r="DZ276" s="339">
        <f t="shared" si="456"/>
        <v>0</v>
      </c>
      <c r="EA276" s="339">
        <f t="shared" si="457"/>
        <v>0</v>
      </c>
      <c r="EB276" s="339">
        <f t="shared" si="458"/>
        <v>0</v>
      </c>
      <c r="EC276" s="339">
        <f t="shared" si="459"/>
        <v>0</v>
      </c>
      <c r="ED276" s="327">
        <f t="shared" si="460"/>
        <v>0</v>
      </c>
    </row>
    <row r="277" spans="1:134" s="51" customFormat="1" ht="15" customHeight="1">
      <c r="A277" s="78"/>
      <c r="B277" s="78"/>
      <c r="C277" s="77" t="s">
        <v>353</v>
      </c>
      <c r="D277" s="700" t="s">
        <v>378</v>
      </c>
      <c r="E277" s="72"/>
      <c r="F277" s="72"/>
      <c r="G277" s="72"/>
      <c r="H277" s="72"/>
      <c r="I277" s="72"/>
      <c r="J277" s="72"/>
      <c r="K277" s="72"/>
      <c r="L277" s="72"/>
      <c r="M277" s="72"/>
      <c r="N277" s="72"/>
      <c r="O277" s="616"/>
      <c r="P277" s="72"/>
      <c r="Q277" s="146"/>
      <c r="R277" s="70">
        <f t="shared" si="453"/>
        <v>1.1000000000000001</v>
      </c>
      <c r="S277" s="847"/>
      <c r="T277" s="848"/>
      <c r="U277" s="847"/>
      <c r="V277" s="848"/>
      <c r="W277" s="847"/>
      <c r="X277" s="848"/>
      <c r="Y277" s="847"/>
      <c r="Z277" s="848"/>
      <c r="AA277" s="847"/>
      <c r="AB277" s="848"/>
      <c r="AC277" s="373"/>
      <c r="AD277" s="804"/>
      <c r="AE277" s="805"/>
      <c r="AF277" s="804"/>
      <c r="AG277" s="805"/>
      <c r="AH277" s="804"/>
      <c r="AI277" s="805"/>
      <c r="AJ277" s="804"/>
      <c r="AK277" s="805"/>
      <c r="AL277" s="804"/>
      <c r="AM277" s="805"/>
      <c r="AN277" s="362"/>
      <c r="AO277" s="812"/>
      <c r="AP277" s="813"/>
      <c r="AQ277" s="812"/>
      <c r="AR277" s="813"/>
      <c r="AS277" s="812"/>
      <c r="AT277" s="813"/>
      <c r="AU277" s="812"/>
      <c r="AV277" s="813"/>
      <c r="AW277" s="812"/>
      <c r="AX277" s="813"/>
      <c r="AY277" s="363"/>
      <c r="AZ277" s="820"/>
      <c r="BA277" s="821"/>
      <c r="BB277" s="820"/>
      <c r="BC277" s="821"/>
      <c r="BD277" s="820"/>
      <c r="BE277" s="821"/>
      <c r="BF277" s="820"/>
      <c r="BG277" s="821"/>
      <c r="BH277" s="820"/>
      <c r="BI277" s="821"/>
      <c r="BJ277" s="364"/>
      <c r="BK277" s="825">
        <f t="shared" si="461"/>
        <v>0</v>
      </c>
      <c r="BL277" s="826"/>
      <c r="BM277" s="825">
        <f t="shared" si="462"/>
        <v>0</v>
      </c>
      <c r="BN277" s="826"/>
      <c r="BO277" s="825">
        <f t="shared" si="454"/>
        <v>0</v>
      </c>
      <c r="BP277" s="826"/>
      <c r="BQ277" s="825">
        <f t="shared" si="463"/>
        <v>0</v>
      </c>
      <c r="BR277" s="826"/>
      <c r="BS277" s="825">
        <f t="shared" si="464"/>
        <v>0</v>
      </c>
      <c r="BT277" s="826"/>
      <c r="BU277" s="302">
        <f t="shared" si="465"/>
        <v>0</v>
      </c>
      <c r="BV277" s="973"/>
      <c r="BW277" s="974"/>
      <c r="BX277" s="973"/>
      <c r="BY277" s="974"/>
      <c r="BZ277" s="973"/>
      <c r="CA277" s="974"/>
      <c r="CB277" s="973"/>
      <c r="CC277" s="974"/>
      <c r="CD277" s="973"/>
      <c r="CE277" s="974"/>
      <c r="CF277" s="366"/>
      <c r="CG277" s="969"/>
      <c r="CH277" s="970"/>
      <c r="CI277" s="969"/>
      <c r="CJ277" s="970"/>
      <c r="CK277" s="969"/>
      <c r="CL277" s="970"/>
      <c r="CM277" s="969"/>
      <c r="CN277" s="970"/>
      <c r="CO277" s="969"/>
      <c r="CP277" s="970"/>
      <c r="CQ277" s="367"/>
      <c r="CR277" s="967"/>
      <c r="CS277" s="968"/>
      <c r="CT277" s="967"/>
      <c r="CU277" s="968"/>
      <c r="CV277" s="967"/>
      <c r="CW277" s="968"/>
      <c r="CX277" s="967"/>
      <c r="CY277" s="968"/>
      <c r="CZ277" s="967"/>
      <c r="DA277" s="968"/>
      <c r="DB277" s="368"/>
      <c r="DC277" s="971"/>
      <c r="DD277" s="972"/>
      <c r="DE277" s="971"/>
      <c r="DF277" s="972"/>
      <c r="DG277" s="971"/>
      <c r="DH277" s="972"/>
      <c r="DI277" s="971"/>
      <c r="DJ277" s="972"/>
      <c r="DK277" s="971"/>
      <c r="DL277" s="972"/>
      <c r="DM277" s="369"/>
      <c r="DN277" s="977"/>
      <c r="DO277" s="978"/>
      <c r="DP277" s="977"/>
      <c r="DQ277" s="978"/>
      <c r="DR277" s="977"/>
      <c r="DS277" s="978"/>
      <c r="DT277" s="977"/>
      <c r="DU277" s="978"/>
      <c r="DV277" s="977"/>
      <c r="DW277" s="978"/>
      <c r="DX277" s="370"/>
      <c r="DY277" s="339">
        <f t="shared" si="455"/>
        <v>0</v>
      </c>
      <c r="DZ277" s="339">
        <f t="shared" si="456"/>
        <v>0</v>
      </c>
      <c r="EA277" s="339">
        <f t="shared" si="457"/>
        <v>0</v>
      </c>
      <c r="EB277" s="339">
        <f t="shared" si="458"/>
        <v>0</v>
      </c>
      <c r="EC277" s="339">
        <f t="shared" si="459"/>
        <v>0</v>
      </c>
      <c r="ED277" s="327">
        <f t="shared" si="460"/>
        <v>0</v>
      </c>
    </row>
    <row r="278" spans="1:134" s="51" customFormat="1" ht="15" customHeight="1">
      <c r="A278" s="78"/>
      <c r="B278" s="78"/>
      <c r="C278" s="77" t="s">
        <v>264</v>
      </c>
      <c r="D278" s="700"/>
      <c r="E278" s="72"/>
      <c r="F278" s="72"/>
      <c r="G278" s="72"/>
      <c r="H278" s="72"/>
      <c r="I278" s="72"/>
      <c r="J278" s="72"/>
      <c r="K278" s="72"/>
      <c r="L278" s="72"/>
      <c r="M278" s="72"/>
      <c r="N278" s="72"/>
      <c r="O278" s="616"/>
      <c r="P278" s="72"/>
      <c r="Q278" s="146"/>
      <c r="R278" s="70">
        <f t="shared" si="453"/>
        <v>1</v>
      </c>
      <c r="S278" s="847"/>
      <c r="T278" s="848"/>
      <c r="U278" s="847"/>
      <c r="V278" s="848"/>
      <c r="W278" s="847"/>
      <c r="X278" s="848"/>
      <c r="Y278" s="847"/>
      <c r="Z278" s="848"/>
      <c r="AA278" s="847"/>
      <c r="AB278" s="848"/>
      <c r="AC278" s="373"/>
      <c r="AD278" s="804"/>
      <c r="AE278" s="805"/>
      <c r="AF278" s="804"/>
      <c r="AG278" s="805"/>
      <c r="AH278" s="804"/>
      <c r="AI278" s="805"/>
      <c r="AJ278" s="804"/>
      <c r="AK278" s="805"/>
      <c r="AL278" s="804"/>
      <c r="AM278" s="805"/>
      <c r="AN278" s="362"/>
      <c r="AO278" s="812"/>
      <c r="AP278" s="813"/>
      <c r="AQ278" s="812"/>
      <c r="AR278" s="813"/>
      <c r="AS278" s="812"/>
      <c r="AT278" s="813"/>
      <c r="AU278" s="812"/>
      <c r="AV278" s="813"/>
      <c r="AW278" s="812"/>
      <c r="AX278" s="813"/>
      <c r="AY278" s="363"/>
      <c r="AZ278" s="820"/>
      <c r="BA278" s="821"/>
      <c r="BB278" s="820"/>
      <c r="BC278" s="821"/>
      <c r="BD278" s="820"/>
      <c r="BE278" s="821"/>
      <c r="BF278" s="820"/>
      <c r="BG278" s="821"/>
      <c r="BH278" s="820"/>
      <c r="BI278" s="821"/>
      <c r="BJ278" s="364"/>
      <c r="BK278" s="825">
        <f t="shared" si="461"/>
        <v>0</v>
      </c>
      <c r="BL278" s="826"/>
      <c r="BM278" s="825">
        <f t="shared" si="462"/>
        <v>0</v>
      </c>
      <c r="BN278" s="826"/>
      <c r="BO278" s="825">
        <f t="shared" si="454"/>
        <v>0</v>
      </c>
      <c r="BP278" s="826"/>
      <c r="BQ278" s="825">
        <f t="shared" si="463"/>
        <v>0</v>
      </c>
      <c r="BR278" s="826"/>
      <c r="BS278" s="825">
        <f t="shared" si="464"/>
        <v>0</v>
      </c>
      <c r="BT278" s="826"/>
      <c r="BU278" s="302">
        <f t="shared" si="465"/>
        <v>0</v>
      </c>
      <c r="BV278" s="973"/>
      <c r="BW278" s="974"/>
      <c r="BX278" s="973"/>
      <c r="BY278" s="974"/>
      <c r="BZ278" s="973"/>
      <c r="CA278" s="974"/>
      <c r="CB278" s="973"/>
      <c r="CC278" s="974"/>
      <c r="CD278" s="973"/>
      <c r="CE278" s="974"/>
      <c r="CF278" s="366"/>
      <c r="CG278" s="969"/>
      <c r="CH278" s="970"/>
      <c r="CI278" s="969"/>
      <c r="CJ278" s="970"/>
      <c r="CK278" s="969"/>
      <c r="CL278" s="970"/>
      <c r="CM278" s="969"/>
      <c r="CN278" s="970"/>
      <c r="CO278" s="969"/>
      <c r="CP278" s="970"/>
      <c r="CQ278" s="367"/>
      <c r="CR278" s="967"/>
      <c r="CS278" s="968"/>
      <c r="CT278" s="967"/>
      <c r="CU278" s="968"/>
      <c r="CV278" s="967"/>
      <c r="CW278" s="968"/>
      <c r="CX278" s="967"/>
      <c r="CY278" s="968"/>
      <c r="CZ278" s="967"/>
      <c r="DA278" s="968"/>
      <c r="DB278" s="368"/>
      <c r="DC278" s="971"/>
      <c r="DD278" s="972"/>
      <c r="DE278" s="971"/>
      <c r="DF278" s="972"/>
      <c r="DG278" s="971"/>
      <c r="DH278" s="972"/>
      <c r="DI278" s="971"/>
      <c r="DJ278" s="972"/>
      <c r="DK278" s="971"/>
      <c r="DL278" s="972"/>
      <c r="DM278" s="369"/>
      <c r="DN278" s="977"/>
      <c r="DO278" s="978"/>
      <c r="DP278" s="977"/>
      <c r="DQ278" s="978"/>
      <c r="DR278" s="977"/>
      <c r="DS278" s="978"/>
      <c r="DT278" s="977"/>
      <c r="DU278" s="978"/>
      <c r="DV278" s="977"/>
      <c r="DW278" s="978"/>
      <c r="DX278" s="370"/>
      <c r="DY278" s="339">
        <f t="shared" si="455"/>
        <v>0</v>
      </c>
      <c r="DZ278" s="339">
        <f t="shared" si="456"/>
        <v>0</v>
      </c>
      <c r="EA278" s="339">
        <f t="shared" si="457"/>
        <v>0</v>
      </c>
      <c r="EB278" s="339">
        <f t="shared" si="458"/>
        <v>0</v>
      </c>
      <c r="EC278" s="339">
        <f t="shared" si="459"/>
        <v>0</v>
      </c>
      <c r="ED278" s="327">
        <f t="shared" si="460"/>
        <v>0</v>
      </c>
    </row>
    <row r="279" spans="1:134" s="51" customFormat="1" ht="15" customHeight="1">
      <c r="A279" s="78"/>
      <c r="B279" s="78"/>
      <c r="C279" s="77" t="s">
        <v>28</v>
      </c>
      <c r="D279" s="700"/>
      <c r="E279" s="72"/>
      <c r="F279" s="72"/>
      <c r="G279" s="72"/>
      <c r="H279" s="72"/>
      <c r="I279" s="72"/>
      <c r="J279" s="72"/>
      <c r="K279" s="72"/>
      <c r="L279" s="72"/>
      <c r="M279" s="72"/>
      <c r="N279" s="72"/>
      <c r="O279" s="616"/>
      <c r="P279" s="72"/>
      <c r="Q279" s="146"/>
      <c r="R279" s="70">
        <f t="shared" si="453"/>
        <v>1</v>
      </c>
      <c r="S279" s="847"/>
      <c r="T279" s="848"/>
      <c r="U279" s="847"/>
      <c r="V279" s="848"/>
      <c r="W279" s="847"/>
      <c r="X279" s="848"/>
      <c r="Y279" s="847"/>
      <c r="Z279" s="848"/>
      <c r="AA279" s="847"/>
      <c r="AB279" s="848"/>
      <c r="AC279" s="373"/>
      <c r="AD279" s="804"/>
      <c r="AE279" s="805"/>
      <c r="AF279" s="804"/>
      <c r="AG279" s="805"/>
      <c r="AH279" s="804"/>
      <c r="AI279" s="805"/>
      <c r="AJ279" s="804"/>
      <c r="AK279" s="805"/>
      <c r="AL279" s="804"/>
      <c r="AM279" s="805"/>
      <c r="AN279" s="362"/>
      <c r="AO279" s="812"/>
      <c r="AP279" s="813"/>
      <c r="AQ279" s="812"/>
      <c r="AR279" s="813"/>
      <c r="AS279" s="812"/>
      <c r="AT279" s="813"/>
      <c r="AU279" s="812"/>
      <c r="AV279" s="813"/>
      <c r="AW279" s="812"/>
      <c r="AX279" s="813"/>
      <c r="AY279" s="363"/>
      <c r="AZ279" s="820"/>
      <c r="BA279" s="821"/>
      <c r="BB279" s="820"/>
      <c r="BC279" s="821"/>
      <c r="BD279" s="820"/>
      <c r="BE279" s="821"/>
      <c r="BF279" s="820"/>
      <c r="BG279" s="821"/>
      <c r="BH279" s="820"/>
      <c r="BI279" s="821"/>
      <c r="BJ279" s="364"/>
      <c r="BK279" s="825">
        <f t="shared" si="461"/>
        <v>0</v>
      </c>
      <c r="BL279" s="826"/>
      <c r="BM279" s="825">
        <f t="shared" si="462"/>
        <v>0</v>
      </c>
      <c r="BN279" s="826"/>
      <c r="BO279" s="825">
        <f t="shared" si="454"/>
        <v>0</v>
      </c>
      <c r="BP279" s="826"/>
      <c r="BQ279" s="825">
        <f t="shared" si="463"/>
        <v>0</v>
      </c>
      <c r="BR279" s="826"/>
      <c r="BS279" s="825">
        <f t="shared" si="464"/>
        <v>0</v>
      </c>
      <c r="BT279" s="826"/>
      <c r="BU279" s="302">
        <f t="shared" si="465"/>
        <v>0</v>
      </c>
      <c r="BV279" s="973"/>
      <c r="BW279" s="974"/>
      <c r="BX279" s="973"/>
      <c r="BY279" s="974"/>
      <c r="BZ279" s="973"/>
      <c r="CA279" s="974"/>
      <c r="CB279" s="973"/>
      <c r="CC279" s="974"/>
      <c r="CD279" s="973"/>
      <c r="CE279" s="974"/>
      <c r="CF279" s="366"/>
      <c r="CG279" s="969"/>
      <c r="CH279" s="970"/>
      <c r="CI279" s="969"/>
      <c r="CJ279" s="970"/>
      <c r="CK279" s="969"/>
      <c r="CL279" s="970"/>
      <c r="CM279" s="969"/>
      <c r="CN279" s="970"/>
      <c r="CO279" s="969"/>
      <c r="CP279" s="970"/>
      <c r="CQ279" s="367"/>
      <c r="CR279" s="967"/>
      <c r="CS279" s="968"/>
      <c r="CT279" s="967"/>
      <c r="CU279" s="968"/>
      <c r="CV279" s="967"/>
      <c r="CW279" s="968"/>
      <c r="CX279" s="967"/>
      <c r="CY279" s="968"/>
      <c r="CZ279" s="967"/>
      <c r="DA279" s="968"/>
      <c r="DB279" s="368"/>
      <c r="DC279" s="971"/>
      <c r="DD279" s="972"/>
      <c r="DE279" s="971"/>
      <c r="DF279" s="972"/>
      <c r="DG279" s="971"/>
      <c r="DH279" s="972"/>
      <c r="DI279" s="971"/>
      <c r="DJ279" s="972"/>
      <c r="DK279" s="971"/>
      <c r="DL279" s="972"/>
      <c r="DM279" s="369"/>
      <c r="DN279" s="977"/>
      <c r="DO279" s="978"/>
      <c r="DP279" s="977"/>
      <c r="DQ279" s="978"/>
      <c r="DR279" s="977"/>
      <c r="DS279" s="978"/>
      <c r="DT279" s="977"/>
      <c r="DU279" s="978"/>
      <c r="DV279" s="977"/>
      <c r="DW279" s="978"/>
      <c r="DX279" s="370"/>
      <c r="DY279" s="339">
        <f t="shared" si="455"/>
        <v>0</v>
      </c>
      <c r="DZ279" s="339">
        <f t="shared" si="456"/>
        <v>0</v>
      </c>
      <c r="EA279" s="339">
        <f t="shared" si="457"/>
        <v>0</v>
      </c>
      <c r="EB279" s="339">
        <f t="shared" si="458"/>
        <v>0</v>
      </c>
      <c r="EC279" s="339">
        <f t="shared" si="459"/>
        <v>0</v>
      </c>
      <c r="ED279" s="327">
        <f t="shared" si="460"/>
        <v>0</v>
      </c>
    </row>
    <row r="280" spans="1:134" s="51" customFormat="1" ht="15" customHeight="1">
      <c r="A280" s="78"/>
      <c r="B280" s="78"/>
      <c r="C280" s="77" t="s">
        <v>54</v>
      </c>
      <c r="D280" s="700"/>
      <c r="E280" s="72"/>
      <c r="F280" s="72"/>
      <c r="G280" s="72"/>
      <c r="H280" s="72"/>
      <c r="I280" s="72"/>
      <c r="J280" s="72"/>
      <c r="K280" s="72"/>
      <c r="L280" s="72"/>
      <c r="M280" s="72"/>
      <c r="N280" s="72"/>
      <c r="O280" s="616"/>
      <c r="P280" s="72"/>
      <c r="Q280" s="146"/>
      <c r="R280" s="70">
        <f t="shared" si="453"/>
        <v>1.1000000000000001</v>
      </c>
      <c r="S280" s="847"/>
      <c r="T280" s="848"/>
      <c r="U280" s="847"/>
      <c r="V280" s="848"/>
      <c r="W280" s="847"/>
      <c r="X280" s="848"/>
      <c r="Y280" s="847"/>
      <c r="Z280" s="848"/>
      <c r="AA280" s="847"/>
      <c r="AB280" s="848"/>
      <c r="AC280" s="373"/>
      <c r="AD280" s="804"/>
      <c r="AE280" s="805"/>
      <c r="AF280" s="804"/>
      <c r="AG280" s="805"/>
      <c r="AH280" s="804"/>
      <c r="AI280" s="805"/>
      <c r="AJ280" s="804"/>
      <c r="AK280" s="805"/>
      <c r="AL280" s="804"/>
      <c r="AM280" s="805"/>
      <c r="AN280" s="362"/>
      <c r="AO280" s="812"/>
      <c r="AP280" s="813"/>
      <c r="AQ280" s="812"/>
      <c r="AR280" s="813"/>
      <c r="AS280" s="812"/>
      <c r="AT280" s="813"/>
      <c r="AU280" s="812"/>
      <c r="AV280" s="813"/>
      <c r="AW280" s="812"/>
      <c r="AX280" s="813"/>
      <c r="AY280" s="363"/>
      <c r="AZ280" s="820"/>
      <c r="BA280" s="821"/>
      <c r="BB280" s="820"/>
      <c r="BC280" s="821"/>
      <c r="BD280" s="820"/>
      <c r="BE280" s="821"/>
      <c r="BF280" s="820"/>
      <c r="BG280" s="821"/>
      <c r="BH280" s="820"/>
      <c r="BI280" s="821"/>
      <c r="BJ280" s="364"/>
      <c r="BK280" s="825">
        <f t="shared" si="461"/>
        <v>0</v>
      </c>
      <c r="BL280" s="826"/>
      <c r="BM280" s="825">
        <f t="shared" si="462"/>
        <v>0</v>
      </c>
      <c r="BN280" s="826"/>
      <c r="BO280" s="825">
        <f t="shared" si="454"/>
        <v>0</v>
      </c>
      <c r="BP280" s="826"/>
      <c r="BQ280" s="825">
        <f t="shared" si="463"/>
        <v>0</v>
      </c>
      <c r="BR280" s="826"/>
      <c r="BS280" s="825">
        <f t="shared" si="464"/>
        <v>0</v>
      </c>
      <c r="BT280" s="826"/>
      <c r="BU280" s="302">
        <f t="shared" si="465"/>
        <v>0</v>
      </c>
      <c r="BV280" s="973"/>
      <c r="BW280" s="974"/>
      <c r="BX280" s="973"/>
      <c r="BY280" s="974"/>
      <c r="BZ280" s="973"/>
      <c r="CA280" s="974"/>
      <c r="CB280" s="973"/>
      <c r="CC280" s="974"/>
      <c r="CD280" s="973"/>
      <c r="CE280" s="974"/>
      <c r="CF280" s="366"/>
      <c r="CG280" s="969"/>
      <c r="CH280" s="970"/>
      <c r="CI280" s="969"/>
      <c r="CJ280" s="970"/>
      <c r="CK280" s="969"/>
      <c r="CL280" s="970"/>
      <c r="CM280" s="969"/>
      <c r="CN280" s="970"/>
      <c r="CO280" s="969"/>
      <c r="CP280" s="970"/>
      <c r="CQ280" s="367"/>
      <c r="CR280" s="967"/>
      <c r="CS280" s="968"/>
      <c r="CT280" s="967"/>
      <c r="CU280" s="968"/>
      <c r="CV280" s="967"/>
      <c r="CW280" s="968"/>
      <c r="CX280" s="967"/>
      <c r="CY280" s="968"/>
      <c r="CZ280" s="967"/>
      <c r="DA280" s="968"/>
      <c r="DB280" s="368"/>
      <c r="DC280" s="971"/>
      <c r="DD280" s="972"/>
      <c r="DE280" s="971"/>
      <c r="DF280" s="972"/>
      <c r="DG280" s="971"/>
      <c r="DH280" s="972"/>
      <c r="DI280" s="971"/>
      <c r="DJ280" s="972"/>
      <c r="DK280" s="971"/>
      <c r="DL280" s="972"/>
      <c r="DM280" s="369"/>
      <c r="DN280" s="977"/>
      <c r="DO280" s="978"/>
      <c r="DP280" s="977"/>
      <c r="DQ280" s="978"/>
      <c r="DR280" s="977"/>
      <c r="DS280" s="978"/>
      <c r="DT280" s="977"/>
      <c r="DU280" s="978"/>
      <c r="DV280" s="977"/>
      <c r="DW280" s="978"/>
      <c r="DX280" s="370"/>
      <c r="DY280" s="339">
        <f t="shared" si="455"/>
        <v>0</v>
      </c>
      <c r="DZ280" s="339">
        <f t="shared" si="456"/>
        <v>0</v>
      </c>
      <c r="EA280" s="339">
        <f t="shared" si="457"/>
        <v>0</v>
      </c>
      <c r="EB280" s="339">
        <f t="shared" si="458"/>
        <v>0</v>
      </c>
      <c r="EC280" s="339">
        <f t="shared" si="459"/>
        <v>0</v>
      </c>
      <c r="ED280" s="327">
        <f t="shared" si="460"/>
        <v>0</v>
      </c>
    </row>
    <row r="281" spans="1:134" s="51" customFormat="1" ht="15" customHeight="1">
      <c r="A281" s="78"/>
      <c r="B281" s="78"/>
      <c r="C281" s="144"/>
      <c r="D281" s="48"/>
      <c r="E281" s="88"/>
      <c r="F281" s="88"/>
      <c r="G281" s="88"/>
      <c r="H281" s="88"/>
      <c r="I281" s="88"/>
      <c r="J281" s="88"/>
      <c r="K281" s="88"/>
      <c r="L281" s="88"/>
      <c r="M281" s="88"/>
      <c r="N281" s="88"/>
      <c r="O281" s="648" t="s">
        <v>186</v>
      </c>
      <c r="P281" s="649"/>
      <c r="Q281" s="649"/>
      <c r="R281" s="650"/>
      <c r="S281" s="614"/>
      <c r="T281" s="615"/>
      <c r="U281" s="614"/>
      <c r="V281" s="615"/>
      <c r="W281" s="614"/>
      <c r="X281" s="615"/>
      <c r="Y281" s="614"/>
      <c r="Z281" s="615"/>
      <c r="AA281" s="614"/>
      <c r="AB281" s="615"/>
      <c r="AC281" s="130"/>
      <c r="AD281" s="614"/>
      <c r="AE281" s="615"/>
      <c r="AF281" s="614"/>
      <c r="AG281" s="615"/>
      <c r="AH281" s="614"/>
      <c r="AI281" s="615"/>
      <c r="AJ281" s="614"/>
      <c r="AK281" s="615"/>
      <c r="AL281" s="614"/>
      <c r="AM281" s="615"/>
      <c r="AN281" s="130"/>
      <c r="AO281" s="614"/>
      <c r="AP281" s="615"/>
      <c r="AQ281" s="614"/>
      <c r="AR281" s="615"/>
      <c r="AS281" s="614"/>
      <c r="AT281" s="615"/>
      <c r="AU281" s="614"/>
      <c r="AV281" s="615"/>
      <c r="AW281" s="614"/>
      <c r="AX281" s="615"/>
      <c r="AY281" s="130"/>
      <c r="AZ281" s="614"/>
      <c r="BA281" s="615"/>
      <c r="BB281" s="614"/>
      <c r="BC281" s="615"/>
      <c r="BD281" s="614"/>
      <c r="BE281" s="615"/>
      <c r="BF281" s="614"/>
      <c r="BG281" s="615"/>
      <c r="BH281" s="614"/>
      <c r="BI281" s="615"/>
      <c r="BJ281" s="130"/>
      <c r="BK281" s="614">
        <f>SUM(BK261:BK280)</f>
        <v>0</v>
      </c>
      <c r="BL281" s="615"/>
      <c r="BM281" s="614">
        <f>SUM(BM261:BM280)</f>
        <v>0</v>
      </c>
      <c r="BN281" s="615"/>
      <c r="BO281" s="614">
        <f>SUM(BO261:BO280)</f>
        <v>0</v>
      </c>
      <c r="BP281" s="615"/>
      <c r="BQ281" s="614">
        <f>SUM(BQ261:BQ280)</f>
        <v>0</v>
      </c>
      <c r="BR281" s="615"/>
      <c r="BS281" s="614">
        <f>SUM(BS261:BS280)</f>
        <v>0</v>
      </c>
      <c r="BT281" s="615"/>
      <c r="BU281" s="130">
        <f>SUM(BK281:BT281)</f>
        <v>0</v>
      </c>
      <c r="BV281" s="614"/>
      <c r="BW281" s="615"/>
      <c r="BX281" s="614"/>
      <c r="BY281" s="615"/>
      <c r="BZ281" s="614"/>
      <c r="CA281" s="615"/>
      <c r="CB281" s="614"/>
      <c r="CC281" s="615"/>
      <c r="CD281" s="614"/>
      <c r="CE281" s="615"/>
      <c r="CF281" s="130"/>
      <c r="CG281" s="614"/>
      <c r="CH281" s="615"/>
      <c r="CI281" s="614"/>
      <c r="CJ281" s="615"/>
      <c r="CK281" s="614"/>
      <c r="CL281" s="615"/>
      <c r="CM281" s="614"/>
      <c r="CN281" s="615"/>
      <c r="CO281" s="614"/>
      <c r="CP281" s="615"/>
      <c r="CQ281" s="130"/>
      <c r="CR281" s="614"/>
      <c r="CS281" s="615"/>
      <c r="CT281" s="614"/>
      <c r="CU281" s="615"/>
      <c r="CV281" s="614"/>
      <c r="CW281" s="615"/>
      <c r="CX281" s="614"/>
      <c r="CY281" s="615"/>
      <c r="CZ281" s="614"/>
      <c r="DA281" s="615"/>
      <c r="DB281" s="130"/>
      <c r="DC281" s="614"/>
      <c r="DD281" s="615"/>
      <c r="DE281" s="614"/>
      <c r="DF281" s="615"/>
      <c r="DG281" s="614"/>
      <c r="DH281" s="615"/>
      <c r="DI281" s="614"/>
      <c r="DJ281" s="615"/>
      <c r="DK281" s="614"/>
      <c r="DL281" s="615"/>
      <c r="DM281" s="130"/>
      <c r="DN281" s="614"/>
      <c r="DO281" s="615"/>
      <c r="DP281" s="614"/>
      <c r="DQ281" s="615"/>
      <c r="DR281" s="614"/>
      <c r="DS281" s="615"/>
      <c r="DT281" s="614"/>
      <c r="DU281" s="615"/>
      <c r="DV281" s="614"/>
      <c r="DW281" s="615"/>
      <c r="DX281" s="130"/>
      <c r="DY281" s="340">
        <f>SUM(DY261:DY280)</f>
        <v>0</v>
      </c>
      <c r="DZ281" s="340">
        <f>SUM(DZ261:DZ280)</f>
        <v>0</v>
      </c>
      <c r="EA281" s="340">
        <f>SUM(EA261:EA280)</f>
        <v>0</v>
      </c>
      <c r="EB281" s="340">
        <f>SUM(EB261:EB280)</f>
        <v>0</v>
      </c>
      <c r="EC281" s="340">
        <f>SUM(EC261:EC280)</f>
        <v>0</v>
      </c>
      <c r="ED281" s="340">
        <f t="shared" si="460"/>
        <v>0</v>
      </c>
    </row>
    <row r="282" spans="1:134" s="51" customFormat="1" ht="25.5" customHeight="1">
      <c r="A282" s="78"/>
      <c r="B282" s="78"/>
      <c r="C282" s="144"/>
      <c r="D282" s="48"/>
      <c r="E282" s="651" t="s">
        <v>221</v>
      </c>
      <c r="F282" s="651"/>
      <c r="G282" s="651"/>
      <c r="H282" s="651"/>
      <c r="I282" s="651"/>
      <c r="J282" s="651"/>
      <c r="K282" s="651"/>
      <c r="L282" s="651"/>
      <c r="M282" s="651"/>
      <c r="N282" s="651"/>
      <c r="O282" s="48"/>
      <c r="P282" s="48"/>
      <c r="Q282" s="371"/>
      <c r="R282" s="172"/>
      <c r="S282" s="173"/>
      <c r="T282" s="174"/>
      <c r="U282" s="173"/>
      <c r="V282" s="174"/>
      <c r="W282" s="173"/>
      <c r="X282" s="174"/>
      <c r="Y282" s="173"/>
      <c r="Z282" s="174"/>
      <c r="AA282" s="173"/>
      <c r="AB282" s="174"/>
      <c r="AC282" s="175"/>
      <c r="AD282" s="173"/>
      <c r="AE282" s="174"/>
      <c r="AF282" s="173"/>
      <c r="AG282" s="174"/>
      <c r="AH282" s="173"/>
      <c r="AI282" s="174"/>
      <c r="AJ282" s="173"/>
      <c r="AK282" s="174"/>
      <c r="AL282" s="173"/>
      <c r="AM282" s="174"/>
      <c r="AN282" s="175"/>
      <c r="AO282" s="173"/>
      <c r="AP282" s="174"/>
      <c r="AQ282" s="173"/>
      <c r="AR282" s="174"/>
      <c r="AS282" s="173"/>
      <c r="AT282" s="174"/>
      <c r="AU282" s="173"/>
      <c r="AV282" s="174"/>
      <c r="AW282" s="173"/>
      <c r="AX282" s="174"/>
      <c r="AY282" s="175"/>
      <c r="AZ282" s="173"/>
      <c r="BA282" s="174"/>
      <c r="BB282" s="173"/>
      <c r="BC282" s="174"/>
      <c r="BD282" s="173"/>
      <c r="BE282" s="174"/>
      <c r="BF282" s="173"/>
      <c r="BG282" s="174"/>
      <c r="BH282" s="173"/>
      <c r="BI282" s="174"/>
      <c r="BJ282" s="175"/>
      <c r="BK282" s="173"/>
      <c r="BL282" s="174"/>
      <c r="BM282" s="173"/>
      <c r="BN282" s="174"/>
      <c r="BO282" s="173"/>
      <c r="BP282" s="174"/>
      <c r="BQ282" s="173"/>
      <c r="BR282" s="174"/>
      <c r="BS282" s="173"/>
      <c r="BT282" s="174"/>
      <c r="BU282" s="175"/>
      <c r="BV282" s="173"/>
      <c r="BW282" s="174"/>
      <c r="BX282" s="173"/>
      <c r="BY282" s="174"/>
      <c r="BZ282" s="173"/>
      <c r="CA282" s="174"/>
      <c r="CB282" s="173"/>
      <c r="CC282" s="174"/>
      <c r="CD282" s="173"/>
      <c r="CE282" s="174"/>
      <c r="CF282" s="175"/>
      <c r="CG282" s="173"/>
      <c r="CH282" s="174"/>
      <c r="CI282" s="173"/>
      <c r="CJ282" s="174"/>
      <c r="CK282" s="173"/>
      <c r="CL282" s="174"/>
      <c r="CM282" s="173"/>
      <c r="CN282" s="174"/>
      <c r="CO282" s="173"/>
      <c r="CP282" s="174"/>
      <c r="CQ282" s="175"/>
      <c r="CR282" s="173"/>
      <c r="CS282" s="174"/>
      <c r="CT282" s="173"/>
      <c r="CU282" s="174"/>
      <c r="CV282" s="173"/>
      <c r="CW282" s="174"/>
      <c r="CX282" s="173"/>
      <c r="CY282" s="174"/>
      <c r="CZ282" s="173"/>
      <c r="DA282" s="174"/>
      <c r="DB282" s="175"/>
      <c r="DC282" s="173"/>
      <c r="DD282" s="174"/>
      <c r="DE282" s="173"/>
      <c r="DF282" s="174"/>
      <c r="DG282" s="173"/>
      <c r="DH282" s="174"/>
      <c r="DI282" s="173"/>
      <c r="DJ282" s="174"/>
      <c r="DK282" s="173"/>
      <c r="DL282" s="174"/>
      <c r="DM282" s="175"/>
      <c r="DN282" s="173"/>
      <c r="DO282" s="174"/>
      <c r="DP282" s="173"/>
      <c r="DQ282" s="174"/>
      <c r="DR282" s="173"/>
      <c r="DS282" s="174"/>
      <c r="DT282" s="173"/>
      <c r="DU282" s="174"/>
      <c r="DV282" s="173"/>
      <c r="DW282" s="174"/>
      <c r="DX282" s="175"/>
      <c r="DY282" s="372"/>
      <c r="DZ282" s="372"/>
      <c r="EA282" s="372"/>
      <c r="EB282" s="372"/>
      <c r="EC282" s="372"/>
      <c r="ED282" s="342"/>
    </row>
    <row r="283" spans="1:134" s="51" customFormat="1" ht="36" customHeight="1">
      <c r="A283" s="78"/>
      <c r="B283" s="78"/>
      <c r="C283" s="131" t="s">
        <v>77</v>
      </c>
      <c r="D283" s="79" t="s">
        <v>184</v>
      </c>
      <c r="E283" s="525" t="str">
        <f>BK9</f>
        <v>Year 1</v>
      </c>
      <c r="F283" s="525" t="str">
        <f>BM9</f>
        <v>Year 2</v>
      </c>
      <c r="G283" s="525" t="str">
        <f>BO9</f>
        <v>Year 3</v>
      </c>
      <c r="H283" s="525" t="str">
        <f>BQ9</f>
        <v>Year 4</v>
      </c>
      <c r="I283" s="525" t="str">
        <f>BS9</f>
        <v>Year 5</v>
      </c>
      <c r="J283" s="83"/>
      <c r="K283" s="83"/>
      <c r="L283" s="83"/>
      <c r="M283" s="83"/>
      <c r="N283" s="83"/>
      <c r="O283" s="81" t="s">
        <v>376</v>
      </c>
      <c r="P283" s="81" t="s">
        <v>377</v>
      </c>
      <c r="Q283" s="81" t="s">
        <v>76</v>
      </c>
      <c r="R283" s="81" t="s">
        <v>355</v>
      </c>
      <c r="S283" s="170"/>
      <c r="T283" s="139"/>
      <c r="U283" s="170"/>
      <c r="V283" s="139"/>
      <c r="W283" s="170"/>
      <c r="X283" s="139"/>
      <c r="Y283" s="170"/>
      <c r="Z283" s="139"/>
      <c r="AA283" s="170"/>
      <c r="AB283" s="139"/>
      <c r="AC283" s="140"/>
      <c r="AD283" s="170"/>
      <c r="AE283" s="139"/>
      <c r="AF283" s="170"/>
      <c r="AG283" s="139"/>
      <c r="AH283" s="170"/>
      <c r="AI283" s="139"/>
      <c r="AJ283" s="170"/>
      <c r="AK283" s="139"/>
      <c r="AL283" s="170"/>
      <c r="AM283" s="139"/>
      <c r="AN283" s="140"/>
      <c r="AO283" s="170"/>
      <c r="AP283" s="139"/>
      <c r="AQ283" s="170"/>
      <c r="AR283" s="139"/>
      <c r="AS283" s="170"/>
      <c r="AT283" s="139"/>
      <c r="AU283" s="170"/>
      <c r="AV283" s="139"/>
      <c r="AW283" s="170"/>
      <c r="AX283" s="139"/>
      <c r="AY283" s="140"/>
      <c r="AZ283" s="170"/>
      <c r="BA283" s="139"/>
      <c r="BB283" s="170"/>
      <c r="BC283" s="139"/>
      <c r="BD283" s="170"/>
      <c r="BE283" s="139"/>
      <c r="BF283" s="170"/>
      <c r="BG283" s="139"/>
      <c r="BH283" s="170"/>
      <c r="BI283" s="139"/>
      <c r="BJ283" s="140"/>
      <c r="BK283" s="170"/>
      <c r="BL283" s="139"/>
      <c r="BM283" s="170"/>
      <c r="BN283" s="139"/>
      <c r="BO283" s="170"/>
      <c r="BP283" s="139"/>
      <c r="BQ283" s="170"/>
      <c r="BR283" s="139"/>
      <c r="BS283" s="170"/>
      <c r="BT283" s="139"/>
      <c r="BU283" s="140"/>
      <c r="BV283" s="170"/>
      <c r="BW283" s="139"/>
      <c r="BX283" s="170"/>
      <c r="BY283" s="139"/>
      <c r="BZ283" s="170"/>
      <c r="CA283" s="139"/>
      <c r="CB283" s="170"/>
      <c r="CC283" s="139"/>
      <c r="CD283" s="170"/>
      <c r="CE283" s="139"/>
      <c r="CF283" s="140"/>
      <c r="CG283" s="170"/>
      <c r="CH283" s="139"/>
      <c r="CI283" s="170"/>
      <c r="CJ283" s="139"/>
      <c r="CK283" s="170"/>
      <c r="CL283" s="139"/>
      <c r="CM283" s="170"/>
      <c r="CN283" s="139"/>
      <c r="CO283" s="170"/>
      <c r="CP283" s="139"/>
      <c r="CQ283" s="140"/>
      <c r="CR283" s="170"/>
      <c r="CS283" s="139"/>
      <c r="CT283" s="170"/>
      <c r="CU283" s="139"/>
      <c r="CV283" s="170"/>
      <c r="CW283" s="139"/>
      <c r="CX283" s="170"/>
      <c r="CY283" s="139"/>
      <c r="CZ283" s="170"/>
      <c r="DA283" s="139"/>
      <c r="DB283" s="140"/>
      <c r="DC283" s="170"/>
      <c r="DD283" s="139"/>
      <c r="DE283" s="170"/>
      <c r="DF283" s="139"/>
      <c r="DG283" s="170"/>
      <c r="DH283" s="139"/>
      <c r="DI283" s="170"/>
      <c r="DJ283" s="139"/>
      <c r="DK283" s="170"/>
      <c r="DL283" s="139"/>
      <c r="DM283" s="140"/>
      <c r="DN283" s="170"/>
      <c r="DO283" s="139"/>
      <c r="DP283" s="170"/>
      <c r="DQ283" s="139"/>
      <c r="DR283" s="170"/>
      <c r="DS283" s="139"/>
      <c r="DT283" s="170"/>
      <c r="DU283" s="139"/>
      <c r="DV283" s="170"/>
      <c r="DW283" s="139"/>
      <c r="DX283" s="140"/>
      <c r="DY283" s="372"/>
      <c r="DZ283" s="372"/>
      <c r="EA283" s="372"/>
      <c r="EB283" s="372"/>
      <c r="EC283" s="372"/>
      <c r="ED283" s="342"/>
    </row>
    <row r="284" spans="1:134" ht="15" customHeight="1">
      <c r="C284" s="77" t="s">
        <v>353</v>
      </c>
      <c r="D284" s="700" t="s">
        <v>378</v>
      </c>
      <c r="E284" s="72"/>
      <c r="F284" s="72"/>
      <c r="G284" s="72"/>
      <c r="H284" s="72"/>
      <c r="I284" s="72"/>
      <c r="J284" s="72"/>
      <c r="K284" s="72"/>
      <c r="L284" s="72"/>
      <c r="M284" s="72"/>
      <c r="N284" s="72"/>
      <c r="O284" s="616"/>
      <c r="P284" s="72"/>
      <c r="Q284" s="146"/>
      <c r="R284" s="70">
        <f t="shared" ref="R284:R303" si="466">VLOOKUP(C284,TravelIncrease,2,0)</f>
        <v>1.1000000000000001</v>
      </c>
      <c r="S284" s="847"/>
      <c r="T284" s="848"/>
      <c r="U284" s="847"/>
      <c r="V284" s="848"/>
      <c r="W284" s="847"/>
      <c r="X284" s="848"/>
      <c r="Y284" s="847"/>
      <c r="Z284" s="848"/>
      <c r="AA284" s="847"/>
      <c r="AB284" s="848"/>
      <c r="AC284" s="373"/>
      <c r="AD284" s="804"/>
      <c r="AE284" s="805"/>
      <c r="AF284" s="804"/>
      <c r="AG284" s="805"/>
      <c r="AH284" s="804"/>
      <c r="AI284" s="805"/>
      <c r="AJ284" s="804"/>
      <c r="AK284" s="805"/>
      <c r="AL284" s="804"/>
      <c r="AM284" s="805"/>
      <c r="AN284" s="362"/>
      <c r="AO284" s="812"/>
      <c r="AP284" s="813"/>
      <c r="AQ284" s="812"/>
      <c r="AR284" s="813"/>
      <c r="AS284" s="812"/>
      <c r="AT284" s="813"/>
      <c r="AU284" s="812"/>
      <c r="AV284" s="813"/>
      <c r="AW284" s="812"/>
      <c r="AX284" s="813"/>
      <c r="AY284" s="363"/>
      <c r="AZ284" s="820"/>
      <c r="BA284" s="821"/>
      <c r="BB284" s="820"/>
      <c r="BC284" s="821"/>
      <c r="BD284" s="820"/>
      <c r="BE284" s="821"/>
      <c r="BF284" s="820"/>
      <c r="BG284" s="821"/>
      <c r="BH284" s="820"/>
      <c r="BI284" s="821"/>
      <c r="BJ284" s="364"/>
      <c r="BK284" s="825">
        <f>$E284*$P284*$Q284</f>
        <v>0</v>
      </c>
      <c r="BL284" s="826"/>
      <c r="BM284" s="825">
        <f>$F284*$P284*$Q284*$R284</f>
        <v>0</v>
      </c>
      <c r="BN284" s="826"/>
      <c r="BO284" s="825">
        <f>$G284*$P284*$Q284*($R284^2)</f>
        <v>0</v>
      </c>
      <c r="BP284" s="826"/>
      <c r="BQ284" s="825">
        <f>$H284*$P284*$Q284*($R284^3)</f>
        <v>0</v>
      </c>
      <c r="BR284" s="826"/>
      <c r="BS284" s="825">
        <f>$I284*$P284*$Q284*($R284^4)</f>
        <v>0</v>
      </c>
      <c r="BT284" s="826"/>
      <c r="BU284" s="302">
        <f>SUM(BK284+BM284+BO284+BQ284+BS284)</f>
        <v>0</v>
      </c>
      <c r="BV284" s="973"/>
      <c r="BW284" s="974"/>
      <c r="BX284" s="973"/>
      <c r="BY284" s="974"/>
      <c r="BZ284" s="973"/>
      <c r="CA284" s="974"/>
      <c r="CB284" s="973"/>
      <c r="CC284" s="974"/>
      <c r="CD284" s="973"/>
      <c r="CE284" s="974"/>
      <c r="CF284" s="366"/>
      <c r="CG284" s="969"/>
      <c r="CH284" s="970"/>
      <c r="CI284" s="969"/>
      <c r="CJ284" s="970"/>
      <c r="CK284" s="969"/>
      <c r="CL284" s="970"/>
      <c r="CM284" s="969"/>
      <c r="CN284" s="970"/>
      <c r="CO284" s="969"/>
      <c r="CP284" s="970"/>
      <c r="CQ284" s="367"/>
      <c r="CR284" s="967"/>
      <c r="CS284" s="968"/>
      <c r="CT284" s="967"/>
      <c r="CU284" s="968"/>
      <c r="CV284" s="967"/>
      <c r="CW284" s="968"/>
      <c r="CX284" s="967"/>
      <c r="CY284" s="968"/>
      <c r="CZ284" s="967"/>
      <c r="DA284" s="968"/>
      <c r="DB284" s="368"/>
      <c r="DC284" s="971"/>
      <c r="DD284" s="972"/>
      <c r="DE284" s="971"/>
      <c r="DF284" s="972"/>
      <c r="DG284" s="971"/>
      <c r="DH284" s="972"/>
      <c r="DI284" s="971"/>
      <c r="DJ284" s="972"/>
      <c r="DK284" s="971"/>
      <c r="DL284" s="972"/>
      <c r="DM284" s="369"/>
      <c r="DN284" s="977"/>
      <c r="DO284" s="978"/>
      <c r="DP284" s="977"/>
      <c r="DQ284" s="978"/>
      <c r="DR284" s="977"/>
      <c r="DS284" s="978"/>
      <c r="DT284" s="977"/>
      <c r="DU284" s="978"/>
      <c r="DV284" s="977"/>
      <c r="DW284" s="978"/>
      <c r="DX284" s="370"/>
      <c r="DY284" s="339">
        <f t="shared" ref="DY284:DY303" si="467">BK284</f>
        <v>0</v>
      </c>
      <c r="DZ284" s="339">
        <f t="shared" ref="DZ284:DZ303" si="468">BM284</f>
        <v>0</v>
      </c>
      <c r="EA284" s="339">
        <f t="shared" ref="EA284:EA303" si="469">BO284</f>
        <v>0</v>
      </c>
      <c r="EB284" s="339">
        <f t="shared" ref="EB284:EB303" si="470">BQ284</f>
        <v>0</v>
      </c>
      <c r="EC284" s="339">
        <f t="shared" ref="EC284:EC303" si="471">BS284</f>
        <v>0</v>
      </c>
      <c r="ED284" s="327">
        <f t="shared" ref="ED284:ED304" si="472">SUM(DY284:EC284)</f>
        <v>0</v>
      </c>
    </row>
    <row r="285" spans="1:134" ht="15" customHeight="1">
      <c r="C285" s="77" t="s">
        <v>264</v>
      </c>
      <c r="D285" s="700"/>
      <c r="E285" s="72"/>
      <c r="F285" s="72"/>
      <c r="G285" s="72"/>
      <c r="H285" s="72"/>
      <c r="I285" s="72"/>
      <c r="J285" s="72"/>
      <c r="K285" s="72"/>
      <c r="L285" s="72"/>
      <c r="M285" s="72"/>
      <c r="N285" s="72"/>
      <c r="O285" s="616"/>
      <c r="P285" s="72"/>
      <c r="Q285" s="146"/>
      <c r="R285" s="70">
        <f t="shared" si="466"/>
        <v>1</v>
      </c>
      <c r="S285" s="847"/>
      <c r="T285" s="848"/>
      <c r="U285" s="847"/>
      <c r="V285" s="848"/>
      <c r="W285" s="847"/>
      <c r="X285" s="848"/>
      <c r="Y285" s="847"/>
      <c r="Z285" s="848"/>
      <c r="AA285" s="847"/>
      <c r="AB285" s="848"/>
      <c r="AC285" s="373"/>
      <c r="AD285" s="804"/>
      <c r="AE285" s="805"/>
      <c r="AF285" s="804"/>
      <c r="AG285" s="805"/>
      <c r="AH285" s="804"/>
      <c r="AI285" s="805"/>
      <c r="AJ285" s="804"/>
      <c r="AK285" s="805"/>
      <c r="AL285" s="804"/>
      <c r="AM285" s="805"/>
      <c r="AN285" s="362"/>
      <c r="AO285" s="812"/>
      <c r="AP285" s="813"/>
      <c r="AQ285" s="812"/>
      <c r="AR285" s="813"/>
      <c r="AS285" s="812"/>
      <c r="AT285" s="813"/>
      <c r="AU285" s="812"/>
      <c r="AV285" s="813"/>
      <c r="AW285" s="812"/>
      <c r="AX285" s="813"/>
      <c r="AY285" s="363"/>
      <c r="AZ285" s="820"/>
      <c r="BA285" s="821"/>
      <c r="BB285" s="820"/>
      <c r="BC285" s="821"/>
      <c r="BD285" s="820"/>
      <c r="BE285" s="821"/>
      <c r="BF285" s="820"/>
      <c r="BG285" s="821"/>
      <c r="BH285" s="820"/>
      <c r="BI285" s="821"/>
      <c r="BJ285" s="364"/>
      <c r="BK285" s="825">
        <f t="shared" ref="BK285:BK303" si="473">$E285*$P285*$Q285</f>
        <v>0</v>
      </c>
      <c r="BL285" s="826"/>
      <c r="BM285" s="825">
        <f t="shared" ref="BM285:BM303" si="474">$F285*$P285*$Q285*$R285</f>
        <v>0</v>
      </c>
      <c r="BN285" s="826"/>
      <c r="BO285" s="825">
        <f t="shared" ref="BO285:BO303" si="475">$G285*$P285*$Q285*($R285^2)</f>
        <v>0</v>
      </c>
      <c r="BP285" s="826"/>
      <c r="BQ285" s="825">
        <f t="shared" ref="BQ285:BQ303" si="476">$H285*$P285*$Q285*($R285^3)</f>
        <v>0</v>
      </c>
      <c r="BR285" s="826"/>
      <c r="BS285" s="825">
        <f t="shared" ref="BS285:BS303" si="477">$I285*$P285*$Q285*($R285^4)</f>
        <v>0</v>
      </c>
      <c r="BT285" s="826"/>
      <c r="BU285" s="302">
        <f t="shared" ref="BU285:BU303" si="478">SUM(BK285+BM285+BO285+BQ285+BS285)</f>
        <v>0</v>
      </c>
      <c r="BV285" s="973"/>
      <c r="BW285" s="974"/>
      <c r="BX285" s="973"/>
      <c r="BY285" s="974"/>
      <c r="BZ285" s="973"/>
      <c r="CA285" s="974"/>
      <c r="CB285" s="973"/>
      <c r="CC285" s="974"/>
      <c r="CD285" s="973"/>
      <c r="CE285" s="974"/>
      <c r="CF285" s="366"/>
      <c r="CG285" s="969"/>
      <c r="CH285" s="970"/>
      <c r="CI285" s="969"/>
      <c r="CJ285" s="970"/>
      <c r="CK285" s="969"/>
      <c r="CL285" s="970"/>
      <c r="CM285" s="969"/>
      <c r="CN285" s="970"/>
      <c r="CO285" s="969"/>
      <c r="CP285" s="970"/>
      <c r="CQ285" s="367"/>
      <c r="CR285" s="967"/>
      <c r="CS285" s="968"/>
      <c r="CT285" s="967"/>
      <c r="CU285" s="968"/>
      <c r="CV285" s="967"/>
      <c r="CW285" s="968"/>
      <c r="CX285" s="967"/>
      <c r="CY285" s="968"/>
      <c r="CZ285" s="967"/>
      <c r="DA285" s="968"/>
      <c r="DB285" s="368"/>
      <c r="DC285" s="971"/>
      <c r="DD285" s="972"/>
      <c r="DE285" s="971"/>
      <c r="DF285" s="972"/>
      <c r="DG285" s="971"/>
      <c r="DH285" s="972"/>
      <c r="DI285" s="971"/>
      <c r="DJ285" s="972"/>
      <c r="DK285" s="971"/>
      <c r="DL285" s="972"/>
      <c r="DM285" s="369"/>
      <c r="DN285" s="977"/>
      <c r="DO285" s="978"/>
      <c r="DP285" s="977"/>
      <c r="DQ285" s="978"/>
      <c r="DR285" s="977"/>
      <c r="DS285" s="978"/>
      <c r="DT285" s="977"/>
      <c r="DU285" s="978"/>
      <c r="DV285" s="977"/>
      <c r="DW285" s="978"/>
      <c r="DX285" s="370"/>
      <c r="DY285" s="339">
        <f t="shared" si="467"/>
        <v>0</v>
      </c>
      <c r="DZ285" s="339">
        <f t="shared" si="468"/>
        <v>0</v>
      </c>
      <c r="EA285" s="339">
        <f t="shared" si="469"/>
        <v>0</v>
      </c>
      <c r="EB285" s="339">
        <f t="shared" si="470"/>
        <v>0</v>
      </c>
      <c r="EC285" s="339">
        <f t="shared" si="471"/>
        <v>0</v>
      </c>
      <c r="ED285" s="327">
        <f t="shared" si="472"/>
        <v>0</v>
      </c>
    </row>
    <row r="286" spans="1:134" ht="15" customHeight="1">
      <c r="C286" s="77" t="s">
        <v>28</v>
      </c>
      <c r="D286" s="700"/>
      <c r="E286" s="72"/>
      <c r="F286" s="72"/>
      <c r="G286" s="72"/>
      <c r="H286" s="72"/>
      <c r="I286" s="72"/>
      <c r="J286" s="72"/>
      <c r="K286" s="72"/>
      <c r="L286" s="72"/>
      <c r="M286" s="72"/>
      <c r="N286" s="72"/>
      <c r="O286" s="616"/>
      <c r="P286" s="72"/>
      <c r="Q286" s="146"/>
      <c r="R286" s="70">
        <f t="shared" si="466"/>
        <v>1</v>
      </c>
      <c r="S286" s="847"/>
      <c r="T286" s="848"/>
      <c r="U286" s="847"/>
      <c r="V286" s="848"/>
      <c r="W286" s="847"/>
      <c r="X286" s="848"/>
      <c r="Y286" s="847"/>
      <c r="Z286" s="848"/>
      <c r="AA286" s="847"/>
      <c r="AB286" s="848"/>
      <c r="AC286" s="373"/>
      <c r="AD286" s="804"/>
      <c r="AE286" s="805"/>
      <c r="AF286" s="804"/>
      <c r="AG286" s="805"/>
      <c r="AH286" s="804"/>
      <c r="AI286" s="805"/>
      <c r="AJ286" s="804"/>
      <c r="AK286" s="805"/>
      <c r="AL286" s="804"/>
      <c r="AM286" s="805"/>
      <c r="AN286" s="362"/>
      <c r="AO286" s="812"/>
      <c r="AP286" s="813"/>
      <c r="AQ286" s="812"/>
      <c r="AR286" s="813"/>
      <c r="AS286" s="812"/>
      <c r="AT286" s="813"/>
      <c r="AU286" s="812"/>
      <c r="AV286" s="813"/>
      <c r="AW286" s="812"/>
      <c r="AX286" s="813"/>
      <c r="AY286" s="363"/>
      <c r="AZ286" s="820"/>
      <c r="BA286" s="821"/>
      <c r="BB286" s="820"/>
      <c r="BC286" s="821"/>
      <c r="BD286" s="820"/>
      <c r="BE286" s="821"/>
      <c r="BF286" s="820"/>
      <c r="BG286" s="821"/>
      <c r="BH286" s="820"/>
      <c r="BI286" s="821"/>
      <c r="BJ286" s="364"/>
      <c r="BK286" s="825">
        <f t="shared" si="473"/>
        <v>0</v>
      </c>
      <c r="BL286" s="826"/>
      <c r="BM286" s="825">
        <f t="shared" si="474"/>
        <v>0</v>
      </c>
      <c r="BN286" s="826"/>
      <c r="BO286" s="825">
        <f t="shared" si="475"/>
        <v>0</v>
      </c>
      <c r="BP286" s="826"/>
      <c r="BQ286" s="825">
        <f t="shared" si="476"/>
        <v>0</v>
      </c>
      <c r="BR286" s="826"/>
      <c r="BS286" s="825">
        <f t="shared" si="477"/>
        <v>0</v>
      </c>
      <c r="BT286" s="826"/>
      <c r="BU286" s="302">
        <f t="shared" si="478"/>
        <v>0</v>
      </c>
      <c r="BV286" s="973"/>
      <c r="BW286" s="974"/>
      <c r="BX286" s="973"/>
      <c r="BY286" s="974"/>
      <c r="BZ286" s="973"/>
      <c r="CA286" s="974"/>
      <c r="CB286" s="973"/>
      <c r="CC286" s="974"/>
      <c r="CD286" s="973"/>
      <c r="CE286" s="974"/>
      <c r="CF286" s="366"/>
      <c r="CG286" s="969"/>
      <c r="CH286" s="970"/>
      <c r="CI286" s="969"/>
      <c r="CJ286" s="970"/>
      <c r="CK286" s="969"/>
      <c r="CL286" s="970"/>
      <c r="CM286" s="969"/>
      <c r="CN286" s="970"/>
      <c r="CO286" s="969"/>
      <c r="CP286" s="970"/>
      <c r="CQ286" s="367"/>
      <c r="CR286" s="967"/>
      <c r="CS286" s="968"/>
      <c r="CT286" s="967"/>
      <c r="CU286" s="968"/>
      <c r="CV286" s="967"/>
      <c r="CW286" s="968"/>
      <c r="CX286" s="967"/>
      <c r="CY286" s="968"/>
      <c r="CZ286" s="967"/>
      <c r="DA286" s="968"/>
      <c r="DB286" s="368"/>
      <c r="DC286" s="971"/>
      <c r="DD286" s="972"/>
      <c r="DE286" s="971"/>
      <c r="DF286" s="972"/>
      <c r="DG286" s="971"/>
      <c r="DH286" s="972"/>
      <c r="DI286" s="971"/>
      <c r="DJ286" s="972"/>
      <c r="DK286" s="971"/>
      <c r="DL286" s="972"/>
      <c r="DM286" s="369"/>
      <c r="DN286" s="977"/>
      <c r="DO286" s="978"/>
      <c r="DP286" s="977"/>
      <c r="DQ286" s="978"/>
      <c r="DR286" s="977"/>
      <c r="DS286" s="978"/>
      <c r="DT286" s="977"/>
      <c r="DU286" s="978"/>
      <c r="DV286" s="977"/>
      <c r="DW286" s="978"/>
      <c r="DX286" s="370"/>
      <c r="DY286" s="339">
        <f t="shared" si="467"/>
        <v>0</v>
      </c>
      <c r="DZ286" s="339">
        <f t="shared" si="468"/>
        <v>0</v>
      </c>
      <c r="EA286" s="339">
        <f t="shared" si="469"/>
        <v>0</v>
      </c>
      <c r="EB286" s="339">
        <f t="shared" si="470"/>
        <v>0</v>
      </c>
      <c r="EC286" s="339">
        <f t="shared" si="471"/>
        <v>0</v>
      </c>
      <c r="ED286" s="327">
        <f t="shared" si="472"/>
        <v>0</v>
      </c>
    </row>
    <row r="287" spans="1:134" ht="15" customHeight="1">
      <c r="C287" s="77" t="s">
        <v>54</v>
      </c>
      <c r="D287" s="700"/>
      <c r="E287" s="72"/>
      <c r="F287" s="72"/>
      <c r="G287" s="72"/>
      <c r="H287" s="72"/>
      <c r="I287" s="72"/>
      <c r="J287" s="72"/>
      <c r="K287" s="72"/>
      <c r="L287" s="72"/>
      <c r="M287" s="72"/>
      <c r="N287" s="72"/>
      <c r="O287" s="616"/>
      <c r="P287" s="72"/>
      <c r="Q287" s="146"/>
      <c r="R287" s="70">
        <f t="shared" si="466"/>
        <v>1.1000000000000001</v>
      </c>
      <c r="S287" s="847"/>
      <c r="T287" s="848"/>
      <c r="U287" s="847"/>
      <c r="V287" s="848"/>
      <c r="W287" s="847"/>
      <c r="X287" s="848"/>
      <c r="Y287" s="847"/>
      <c r="Z287" s="848"/>
      <c r="AA287" s="847"/>
      <c r="AB287" s="848"/>
      <c r="AC287" s="373"/>
      <c r="AD287" s="804"/>
      <c r="AE287" s="805"/>
      <c r="AF287" s="804"/>
      <c r="AG287" s="805"/>
      <c r="AH287" s="804"/>
      <c r="AI287" s="805"/>
      <c r="AJ287" s="804"/>
      <c r="AK287" s="805"/>
      <c r="AL287" s="804"/>
      <c r="AM287" s="805"/>
      <c r="AN287" s="362"/>
      <c r="AO287" s="812"/>
      <c r="AP287" s="813"/>
      <c r="AQ287" s="812"/>
      <c r="AR287" s="813"/>
      <c r="AS287" s="812"/>
      <c r="AT287" s="813"/>
      <c r="AU287" s="812"/>
      <c r="AV287" s="813"/>
      <c r="AW287" s="812"/>
      <c r="AX287" s="813"/>
      <c r="AY287" s="363"/>
      <c r="AZ287" s="820"/>
      <c r="BA287" s="821"/>
      <c r="BB287" s="820"/>
      <c r="BC287" s="821"/>
      <c r="BD287" s="820"/>
      <c r="BE287" s="821"/>
      <c r="BF287" s="820"/>
      <c r="BG287" s="821"/>
      <c r="BH287" s="820"/>
      <c r="BI287" s="821"/>
      <c r="BJ287" s="364"/>
      <c r="BK287" s="825">
        <f t="shared" si="473"/>
        <v>0</v>
      </c>
      <c r="BL287" s="826"/>
      <c r="BM287" s="825">
        <f t="shared" si="474"/>
        <v>0</v>
      </c>
      <c r="BN287" s="826"/>
      <c r="BO287" s="825">
        <f t="shared" si="475"/>
        <v>0</v>
      </c>
      <c r="BP287" s="826"/>
      <c r="BQ287" s="825">
        <f t="shared" si="476"/>
        <v>0</v>
      </c>
      <c r="BR287" s="826"/>
      <c r="BS287" s="825">
        <f t="shared" si="477"/>
        <v>0</v>
      </c>
      <c r="BT287" s="826"/>
      <c r="BU287" s="302">
        <f t="shared" si="478"/>
        <v>0</v>
      </c>
      <c r="BV287" s="973"/>
      <c r="BW287" s="974"/>
      <c r="BX287" s="973"/>
      <c r="BY287" s="974"/>
      <c r="BZ287" s="973"/>
      <c r="CA287" s="974"/>
      <c r="CB287" s="973"/>
      <c r="CC287" s="974"/>
      <c r="CD287" s="973"/>
      <c r="CE287" s="974"/>
      <c r="CF287" s="366"/>
      <c r="CG287" s="969"/>
      <c r="CH287" s="970"/>
      <c r="CI287" s="969"/>
      <c r="CJ287" s="970"/>
      <c r="CK287" s="969"/>
      <c r="CL287" s="970"/>
      <c r="CM287" s="969"/>
      <c r="CN287" s="970"/>
      <c r="CO287" s="969"/>
      <c r="CP287" s="970"/>
      <c r="CQ287" s="367"/>
      <c r="CR287" s="967"/>
      <c r="CS287" s="968"/>
      <c r="CT287" s="967"/>
      <c r="CU287" s="968"/>
      <c r="CV287" s="967"/>
      <c r="CW287" s="968"/>
      <c r="CX287" s="967"/>
      <c r="CY287" s="968"/>
      <c r="CZ287" s="967"/>
      <c r="DA287" s="968"/>
      <c r="DB287" s="368"/>
      <c r="DC287" s="971"/>
      <c r="DD287" s="972"/>
      <c r="DE287" s="971"/>
      <c r="DF287" s="972"/>
      <c r="DG287" s="971"/>
      <c r="DH287" s="972"/>
      <c r="DI287" s="971"/>
      <c r="DJ287" s="972"/>
      <c r="DK287" s="971"/>
      <c r="DL287" s="972"/>
      <c r="DM287" s="369"/>
      <c r="DN287" s="977"/>
      <c r="DO287" s="978"/>
      <c r="DP287" s="977"/>
      <c r="DQ287" s="978"/>
      <c r="DR287" s="977"/>
      <c r="DS287" s="978"/>
      <c r="DT287" s="977"/>
      <c r="DU287" s="978"/>
      <c r="DV287" s="977"/>
      <c r="DW287" s="978"/>
      <c r="DX287" s="370"/>
      <c r="DY287" s="339">
        <f t="shared" si="467"/>
        <v>0</v>
      </c>
      <c r="DZ287" s="339">
        <f t="shared" si="468"/>
        <v>0</v>
      </c>
      <c r="EA287" s="339">
        <f t="shared" si="469"/>
        <v>0</v>
      </c>
      <c r="EB287" s="339">
        <f t="shared" si="470"/>
        <v>0</v>
      </c>
      <c r="EC287" s="339">
        <f t="shared" si="471"/>
        <v>0</v>
      </c>
      <c r="ED287" s="327">
        <f t="shared" si="472"/>
        <v>0</v>
      </c>
    </row>
    <row r="288" spans="1:134" ht="15" customHeight="1">
      <c r="C288" s="77" t="s">
        <v>353</v>
      </c>
      <c r="D288" s="700" t="s">
        <v>378</v>
      </c>
      <c r="E288" s="72"/>
      <c r="F288" s="72"/>
      <c r="G288" s="72"/>
      <c r="H288" s="72"/>
      <c r="I288" s="72"/>
      <c r="J288" s="72"/>
      <c r="K288" s="72"/>
      <c r="L288" s="72"/>
      <c r="M288" s="72"/>
      <c r="N288" s="72"/>
      <c r="O288" s="616"/>
      <c r="P288" s="72"/>
      <c r="Q288" s="146"/>
      <c r="R288" s="70">
        <f t="shared" si="466"/>
        <v>1.1000000000000001</v>
      </c>
      <c r="S288" s="847"/>
      <c r="T288" s="848"/>
      <c r="U288" s="847"/>
      <c r="V288" s="848"/>
      <c r="W288" s="847"/>
      <c r="X288" s="848"/>
      <c r="Y288" s="847"/>
      <c r="Z288" s="848"/>
      <c r="AA288" s="847"/>
      <c r="AB288" s="848"/>
      <c r="AC288" s="373"/>
      <c r="AD288" s="804"/>
      <c r="AE288" s="805"/>
      <c r="AF288" s="804"/>
      <c r="AG288" s="805"/>
      <c r="AH288" s="804"/>
      <c r="AI288" s="805"/>
      <c r="AJ288" s="804"/>
      <c r="AK288" s="805"/>
      <c r="AL288" s="804"/>
      <c r="AM288" s="805"/>
      <c r="AN288" s="362"/>
      <c r="AO288" s="812"/>
      <c r="AP288" s="813"/>
      <c r="AQ288" s="812"/>
      <c r="AR288" s="813"/>
      <c r="AS288" s="812"/>
      <c r="AT288" s="813"/>
      <c r="AU288" s="812"/>
      <c r="AV288" s="813"/>
      <c r="AW288" s="812"/>
      <c r="AX288" s="813"/>
      <c r="AY288" s="363"/>
      <c r="AZ288" s="820"/>
      <c r="BA288" s="821"/>
      <c r="BB288" s="820"/>
      <c r="BC288" s="821"/>
      <c r="BD288" s="820"/>
      <c r="BE288" s="821"/>
      <c r="BF288" s="820"/>
      <c r="BG288" s="821"/>
      <c r="BH288" s="820"/>
      <c r="BI288" s="821"/>
      <c r="BJ288" s="364"/>
      <c r="BK288" s="825">
        <f t="shared" si="473"/>
        <v>0</v>
      </c>
      <c r="BL288" s="826"/>
      <c r="BM288" s="825">
        <f t="shared" si="474"/>
        <v>0</v>
      </c>
      <c r="BN288" s="826"/>
      <c r="BO288" s="825">
        <f t="shared" si="475"/>
        <v>0</v>
      </c>
      <c r="BP288" s="826"/>
      <c r="BQ288" s="825">
        <f t="shared" si="476"/>
        <v>0</v>
      </c>
      <c r="BR288" s="826"/>
      <c r="BS288" s="825">
        <f t="shared" si="477"/>
        <v>0</v>
      </c>
      <c r="BT288" s="826"/>
      <c r="BU288" s="302">
        <f t="shared" si="478"/>
        <v>0</v>
      </c>
      <c r="BV288" s="973"/>
      <c r="BW288" s="974"/>
      <c r="BX288" s="973"/>
      <c r="BY288" s="974"/>
      <c r="BZ288" s="973"/>
      <c r="CA288" s="974"/>
      <c r="CB288" s="973"/>
      <c r="CC288" s="974"/>
      <c r="CD288" s="973"/>
      <c r="CE288" s="974"/>
      <c r="CF288" s="366"/>
      <c r="CG288" s="969"/>
      <c r="CH288" s="970"/>
      <c r="CI288" s="969"/>
      <c r="CJ288" s="970"/>
      <c r="CK288" s="969"/>
      <c r="CL288" s="970"/>
      <c r="CM288" s="969"/>
      <c r="CN288" s="970"/>
      <c r="CO288" s="969"/>
      <c r="CP288" s="970"/>
      <c r="CQ288" s="367"/>
      <c r="CR288" s="967"/>
      <c r="CS288" s="968"/>
      <c r="CT288" s="967"/>
      <c r="CU288" s="968"/>
      <c r="CV288" s="967"/>
      <c r="CW288" s="968"/>
      <c r="CX288" s="967"/>
      <c r="CY288" s="968"/>
      <c r="CZ288" s="967"/>
      <c r="DA288" s="968"/>
      <c r="DB288" s="368"/>
      <c r="DC288" s="971"/>
      <c r="DD288" s="972"/>
      <c r="DE288" s="971"/>
      <c r="DF288" s="972"/>
      <c r="DG288" s="971"/>
      <c r="DH288" s="972"/>
      <c r="DI288" s="971"/>
      <c r="DJ288" s="972"/>
      <c r="DK288" s="971"/>
      <c r="DL288" s="972"/>
      <c r="DM288" s="369"/>
      <c r="DN288" s="977"/>
      <c r="DO288" s="978"/>
      <c r="DP288" s="977"/>
      <c r="DQ288" s="978"/>
      <c r="DR288" s="977"/>
      <c r="DS288" s="978"/>
      <c r="DT288" s="977"/>
      <c r="DU288" s="978"/>
      <c r="DV288" s="977"/>
      <c r="DW288" s="978"/>
      <c r="DX288" s="370"/>
      <c r="DY288" s="339">
        <f t="shared" si="467"/>
        <v>0</v>
      </c>
      <c r="DZ288" s="339">
        <f t="shared" si="468"/>
        <v>0</v>
      </c>
      <c r="EA288" s="339">
        <f t="shared" si="469"/>
        <v>0</v>
      </c>
      <c r="EB288" s="339">
        <f t="shared" si="470"/>
        <v>0</v>
      </c>
      <c r="EC288" s="339">
        <f t="shared" si="471"/>
        <v>0</v>
      </c>
      <c r="ED288" s="327">
        <f t="shared" si="472"/>
        <v>0</v>
      </c>
    </row>
    <row r="289" spans="3:134" ht="15" customHeight="1">
      <c r="C289" s="77" t="s">
        <v>264</v>
      </c>
      <c r="D289" s="700"/>
      <c r="E289" s="72"/>
      <c r="F289" s="72"/>
      <c r="G289" s="72"/>
      <c r="H289" s="72"/>
      <c r="I289" s="72"/>
      <c r="J289" s="72"/>
      <c r="K289" s="72"/>
      <c r="L289" s="72"/>
      <c r="M289" s="72"/>
      <c r="N289" s="72"/>
      <c r="O289" s="616"/>
      <c r="P289" s="72"/>
      <c r="Q289" s="146"/>
      <c r="R289" s="70">
        <f t="shared" si="466"/>
        <v>1</v>
      </c>
      <c r="S289" s="847"/>
      <c r="T289" s="848"/>
      <c r="U289" s="847"/>
      <c r="V289" s="848"/>
      <c r="W289" s="847"/>
      <c r="X289" s="848"/>
      <c r="Y289" s="847"/>
      <c r="Z289" s="848"/>
      <c r="AA289" s="847"/>
      <c r="AB289" s="848"/>
      <c r="AC289" s="373"/>
      <c r="AD289" s="804"/>
      <c r="AE289" s="805"/>
      <c r="AF289" s="804"/>
      <c r="AG289" s="805"/>
      <c r="AH289" s="804"/>
      <c r="AI289" s="805"/>
      <c r="AJ289" s="804"/>
      <c r="AK289" s="805"/>
      <c r="AL289" s="804"/>
      <c r="AM289" s="805"/>
      <c r="AN289" s="362"/>
      <c r="AO289" s="812"/>
      <c r="AP289" s="813"/>
      <c r="AQ289" s="812"/>
      <c r="AR289" s="813"/>
      <c r="AS289" s="812"/>
      <c r="AT289" s="813"/>
      <c r="AU289" s="812"/>
      <c r="AV289" s="813"/>
      <c r="AW289" s="812"/>
      <c r="AX289" s="813"/>
      <c r="AY289" s="363"/>
      <c r="AZ289" s="820"/>
      <c r="BA289" s="821"/>
      <c r="BB289" s="820"/>
      <c r="BC289" s="821"/>
      <c r="BD289" s="820"/>
      <c r="BE289" s="821"/>
      <c r="BF289" s="820"/>
      <c r="BG289" s="821"/>
      <c r="BH289" s="820"/>
      <c r="BI289" s="821"/>
      <c r="BJ289" s="364"/>
      <c r="BK289" s="825">
        <f t="shared" si="473"/>
        <v>0</v>
      </c>
      <c r="BL289" s="826"/>
      <c r="BM289" s="825">
        <f t="shared" si="474"/>
        <v>0</v>
      </c>
      <c r="BN289" s="826"/>
      <c r="BO289" s="825">
        <f t="shared" si="475"/>
        <v>0</v>
      </c>
      <c r="BP289" s="826"/>
      <c r="BQ289" s="825">
        <f t="shared" si="476"/>
        <v>0</v>
      </c>
      <c r="BR289" s="826"/>
      <c r="BS289" s="825">
        <f t="shared" si="477"/>
        <v>0</v>
      </c>
      <c r="BT289" s="826"/>
      <c r="BU289" s="302">
        <f t="shared" si="478"/>
        <v>0</v>
      </c>
      <c r="BV289" s="973"/>
      <c r="BW289" s="974"/>
      <c r="BX289" s="973"/>
      <c r="BY289" s="974"/>
      <c r="BZ289" s="973"/>
      <c r="CA289" s="974"/>
      <c r="CB289" s="973"/>
      <c r="CC289" s="974"/>
      <c r="CD289" s="973"/>
      <c r="CE289" s="974"/>
      <c r="CF289" s="366"/>
      <c r="CG289" s="969"/>
      <c r="CH289" s="970"/>
      <c r="CI289" s="969"/>
      <c r="CJ289" s="970"/>
      <c r="CK289" s="969"/>
      <c r="CL289" s="970"/>
      <c r="CM289" s="969"/>
      <c r="CN289" s="970"/>
      <c r="CO289" s="969"/>
      <c r="CP289" s="970"/>
      <c r="CQ289" s="367"/>
      <c r="CR289" s="967"/>
      <c r="CS289" s="968"/>
      <c r="CT289" s="967"/>
      <c r="CU289" s="968"/>
      <c r="CV289" s="967"/>
      <c r="CW289" s="968"/>
      <c r="CX289" s="967"/>
      <c r="CY289" s="968"/>
      <c r="CZ289" s="967"/>
      <c r="DA289" s="968"/>
      <c r="DB289" s="368"/>
      <c r="DC289" s="971"/>
      <c r="DD289" s="972"/>
      <c r="DE289" s="971"/>
      <c r="DF289" s="972"/>
      <c r="DG289" s="971"/>
      <c r="DH289" s="972"/>
      <c r="DI289" s="971"/>
      <c r="DJ289" s="972"/>
      <c r="DK289" s="971"/>
      <c r="DL289" s="972"/>
      <c r="DM289" s="369"/>
      <c r="DN289" s="977"/>
      <c r="DO289" s="978"/>
      <c r="DP289" s="977"/>
      <c r="DQ289" s="978"/>
      <c r="DR289" s="977"/>
      <c r="DS289" s="978"/>
      <c r="DT289" s="977"/>
      <c r="DU289" s="978"/>
      <c r="DV289" s="977"/>
      <c r="DW289" s="978"/>
      <c r="DX289" s="370"/>
      <c r="DY289" s="339">
        <f t="shared" si="467"/>
        <v>0</v>
      </c>
      <c r="DZ289" s="339">
        <f t="shared" si="468"/>
        <v>0</v>
      </c>
      <c r="EA289" s="339">
        <f t="shared" si="469"/>
        <v>0</v>
      </c>
      <c r="EB289" s="339">
        <f t="shared" si="470"/>
        <v>0</v>
      </c>
      <c r="EC289" s="339">
        <f t="shared" si="471"/>
        <v>0</v>
      </c>
      <c r="ED289" s="327">
        <f t="shared" si="472"/>
        <v>0</v>
      </c>
    </row>
    <row r="290" spans="3:134" ht="15" customHeight="1">
      <c r="C290" s="77" t="s">
        <v>28</v>
      </c>
      <c r="D290" s="700"/>
      <c r="E290" s="72"/>
      <c r="F290" s="72"/>
      <c r="G290" s="72"/>
      <c r="H290" s="72"/>
      <c r="I290" s="72"/>
      <c r="J290" s="72"/>
      <c r="K290" s="72"/>
      <c r="L290" s="72"/>
      <c r="M290" s="72"/>
      <c r="N290" s="72"/>
      <c r="O290" s="616"/>
      <c r="P290" s="72"/>
      <c r="Q290" s="146"/>
      <c r="R290" s="70">
        <f t="shared" si="466"/>
        <v>1</v>
      </c>
      <c r="S290" s="847"/>
      <c r="T290" s="848"/>
      <c r="U290" s="847"/>
      <c r="V290" s="848"/>
      <c r="W290" s="847"/>
      <c r="X290" s="848"/>
      <c r="Y290" s="847"/>
      <c r="Z290" s="848"/>
      <c r="AA290" s="847"/>
      <c r="AB290" s="848"/>
      <c r="AC290" s="373"/>
      <c r="AD290" s="804"/>
      <c r="AE290" s="805"/>
      <c r="AF290" s="804"/>
      <c r="AG290" s="805"/>
      <c r="AH290" s="804"/>
      <c r="AI290" s="805"/>
      <c r="AJ290" s="804"/>
      <c r="AK290" s="805"/>
      <c r="AL290" s="804"/>
      <c r="AM290" s="805"/>
      <c r="AN290" s="362"/>
      <c r="AO290" s="812"/>
      <c r="AP290" s="813"/>
      <c r="AQ290" s="812"/>
      <c r="AR290" s="813"/>
      <c r="AS290" s="812"/>
      <c r="AT290" s="813"/>
      <c r="AU290" s="812"/>
      <c r="AV290" s="813"/>
      <c r="AW290" s="812"/>
      <c r="AX290" s="813"/>
      <c r="AY290" s="363"/>
      <c r="AZ290" s="820"/>
      <c r="BA290" s="821"/>
      <c r="BB290" s="820"/>
      <c r="BC290" s="821"/>
      <c r="BD290" s="820"/>
      <c r="BE290" s="821"/>
      <c r="BF290" s="820"/>
      <c r="BG290" s="821"/>
      <c r="BH290" s="820"/>
      <c r="BI290" s="821"/>
      <c r="BJ290" s="364"/>
      <c r="BK290" s="825">
        <f t="shared" si="473"/>
        <v>0</v>
      </c>
      <c r="BL290" s="826"/>
      <c r="BM290" s="825">
        <f t="shared" si="474"/>
        <v>0</v>
      </c>
      <c r="BN290" s="826"/>
      <c r="BO290" s="825">
        <f t="shared" si="475"/>
        <v>0</v>
      </c>
      <c r="BP290" s="826"/>
      <c r="BQ290" s="825">
        <f t="shared" si="476"/>
        <v>0</v>
      </c>
      <c r="BR290" s="826"/>
      <c r="BS290" s="825">
        <f t="shared" si="477"/>
        <v>0</v>
      </c>
      <c r="BT290" s="826"/>
      <c r="BU290" s="302">
        <f t="shared" si="478"/>
        <v>0</v>
      </c>
      <c r="BV290" s="973"/>
      <c r="BW290" s="974"/>
      <c r="BX290" s="973"/>
      <c r="BY290" s="974"/>
      <c r="BZ290" s="973"/>
      <c r="CA290" s="974"/>
      <c r="CB290" s="973"/>
      <c r="CC290" s="974"/>
      <c r="CD290" s="973"/>
      <c r="CE290" s="974"/>
      <c r="CF290" s="366"/>
      <c r="CG290" s="969"/>
      <c r="CH290" s="970"/>
      <c r="CI290" s="969"/>
      <c r="CJ290" s="970"/>
      <c r="CK290" s="969"/>
      <c r="CL290" s="970"/>
      <c r="CM290" s="969"/>
      <c r="CN290" s="970"/>
      <c r="CO290" s="969"/>
      <c r="CP290" s="970"/>
      <c r="CQ290" s="367"/>
      <c r="CR290" s="967"/>
      <c r="CS290" s="968"/>
      <c r="CT290" s="967"/>
      <c r="CU290" s="968"/>
      <c r="CV290" s="967"/>
      <c r="CW290" s="968"/>
      <c r="CX290" s="967"/>
      <c r="CY290" s="968"/>
      <c r="CZ290" s="967"/>
      <c r="DA290" s="968"/>
      <c r="DB290" s="368"/>
      <c r="DC290" s="971"/>
      <c r="DD290" s="972"/>
      <c r="DE290" s="971"/>
      <c r="DF290" s="972"/>
      <c r="DG290" s="971"/>
      <c r="DH290" s="972"/>
      <c r="DI290" s="971"/>
      <c r="DJ290" s="972"/>
      <c r="DK290" s="971"/>
      <c r="DL290" s="972"/>
      <c r="DM290" s="369"/>
      <c r="DN290" s="977"/>
      <c r="DO290" s="978"/>
      <c r="DP290" s="977"/>
      <c r="DQ290" s="978"/>
      <c r="DR290" s="977"/>
      <c r="DS290" s="978"/>
      <c r="DT290" s="977"/>
      <c r="DU290" s="978"/>
      <c r="DV290" s="977"/>
      <c r="DW290" s="978"/>
      <c r="DX290" s="370"/>
      <c r="DY290" s="339">
        <f t="shared" si="467"/>
        <v>0</v>
      </c>
      <c r="DZ290" s="339">
        <f t="shared" si="468"/>
        <v>0</v>
      </c>
      <c r="EA290" s="339">
        <f t="shared" si="469"/>
        <v>0</v>
      </c>
      <c r="EB290" s="339">
        <f t="shared" si="470"/>
        <v>0</v>
      </c>
      <c r="EC290" s="339">
        <f t="shared" si="471"/>
        <v>0</v>
      </c>
      <c r="ED290" s="327">
        <f t="shared" si="472"/>
        <v>0</v>
      </c>
    </row>
    <row r="291" spans="3:134" ht="15" customHeight="1">
      <c r="C291" s="77" t="s">
        <v>54</v>
      </c>
      <c r="D291" s="700"/>
      <c r="E291" s="72"/>
      <c r="F291" s="72"/>
      <c r="G291" s="72"/>
      <c r="H291" s="72"/>
      <c r="I291" s="72"/>
      <c r="J291" s="72"/>
      <c r="K291" s="72"/>
      <c r="L291" s="72"/>
      <c r="M291" s="72"/>
      <c r="N291" s="72"/>
      <c r="O291" s="616"/>
      <c r="P291" s="72"/>
      <c r="Q291" s="146"/>
      <c r="R291" s="70">
        <f t="shared" si="466"/>
        <v>1.1000000000000001</v>
      </c>
      <c r="S291" s="847"/>
      <c r="T291" s="848"/>
      <c r="U291" s="847"/>
      <c r="V291" s="848"/>
      <c r="W291" s="847"/>
      <c r="X291" s="848"/>
      <c r="Y291" s="847"/>
      <c r="Z291" s="848"/>
      <c r="AA291" s="847"/>
      <c r="AB291" s="848"/>
      <c r="AC291" s="373"/>
      <c r="AD291" s="804"/>
      <c r="AE291" s="805"/>
      <c r="AF291" s="804"/>
      <c r="AG291" s="805"/>
      <c r="AH291" s="804"/>
      <c r="AI291" s="805"/>
      <c r="AJ291" s="804"/>
      <c r="AK291" s="805"/>
      <c r="AL291" s="804"/>
      <c r="AM291" s="805"/>
      <c r="AN291" s="362"/>
      <c r="AO291" s="812"/>
      <c r="AP291" s="813"/>
      <c r="AQ291" s="812"/>
      <c r="AR291" s="813"/>
      <c r="AS291" s="812"/>
      <c r="AT291" s="813"/>
      <c r="AU291" s="812"/>
      <c r="AV291" s="813"/>
      <c r="AW291" s="812"/>
      <c r="AX291" s="813"/>
      <c r="AY291" s="363"/>
      <c r="AZ291" s="820"/>
      <c r="BA291" s="821"/>
      <c r="BB291" s="820"/>
      <c r="BC291" s="821"/>
      <c r="BD291" s="820"/>
      <c r="BE291" s="821"/>
      <c r="BF291" s="820"/>
      <c r="BG291" s="821"/>
      <c r="BH291" s="820"/>
      <c r="BI291" s="821"/>
      <c r="BJ291" s="364"/>
      <c r="BK291" s="825">
        <f t="shared" si="473"/>
        <v>0</v>
      </c>
      <c r="BL291" s="826"/>
      <c r="BM291" s="825">
        <f t="shared" si="474"/>
        <v>0</v>
      </c>
      <c r="BN291" s="826"/>
      <c r="BO291" s="825">
        <f t="shared" si="475"/>
        <v>0</v>
      </c>
      <c r="BP291" s="826"/>
      <c r="BQ291" s="825">
        <f t="shared" si="476"/>
        <v>0</v>
      </c>
      <c r="BR291" s="826"/>
      <c r="BS291" s="825">
        <f t="shared" si="477"/>
        <v>0</v>
      </c>
      <c r="BT291" s="826"/>
      <c r="BU291" s="302">
        <f t="shared" si="478"/>
        <v>0</v>
      </c>
      <c r="BV291" s="973"/>
      <c r="BW291" s="974"/>
      <c r="BX291" s="973"/>
      <c r="BY291" s="974"/>
      <c r="BZ291" s="973"/>
      <c r="CA291" s="974"/>
      <c r="CB291" s="973"/>
      <c r="CC291" s="974"/>
      <c r="CD291" s="973"/>
      <c r="CE291" s="974"/>
      <c r="CF291" s="366"/>
      <c r="CG291" s="969"/>
      <c r="CH291" s="970"/>
      <c r="CI291" s="969"/>
      <c r="CJ291" s="970"/>
      <c r="CK291" s="969"/>
      <c r="CL291" s="970"/>
      <c r="CM291" s="969"/>
      <c r="CN291" s="970"/>
      <c r="CO291" s="969"/>
      <c r="CP291" s="970"/>
      <c r="CQ291" s="367"/>
      <c r="CR291" s="967"/>
      <c r="CS291" s="968"/>
      <c r="CT291" s="967"/>
      <c r="CU291" s="968"/>
      <c r="CV291" s="967"/>
      <c r="CW291" s="968"/>
      <c r="CX291" s="967"/>
      <c r="CY291" s="968"/>
      <c r="CZ291" s="967"/>
      <c r="DA291" s="968"/>
      <c r="DB291" s="368"/>
      <c r="DC291" s="971"/>
      <c r="DD291" s="972"/>
      <c r="DE291" s="971"/>
      <c r="DF291" s="972"/>
      <c r="DG291" s="971"/>
      <c r="DH291" s="972"/>
      <c r="DI291" s="971"/>
      <c r="DJ291" s="972"/>
      <c r="DK291" s="971"/>
      <c r="DL291" s="972"/>
      <c r="DM291" s="369"/>
      <c r="DN291" s="977"/>
      <c r="DO291" s="978"/>
      <c r="DP291" s="977"/>
      <c r="DQ291" s="978"/>
      <c r="DR291" s="977"/>
      <c r="DS291" s="978"/>
      <c r="DT291" s="977"/>
      <c r="DU291" s="978"/>
      <c r="DV291" s="977"/>
      <c r="DW291" s="978"/>
      <c r="DX291" s="370"/>
      <c r="DY291" s="339">
        <f t="shared" si="467"/>
        <v>0</v>
      </c>
      <c r="DZ291" s="339">
        <f t="shared" si="468"/>
        <v>0</v>
      </c>
      <c r="EA291" s="339">
        <f t="shared" si="469"/>
        <v>0</v>
      </c>
      <c r="EB291" s="339">
        <f t="shared" si="470"/>
        <v>0</v>
      </c>
      <c r="EC291" s="339">
        <f t="shared" si="471"/>
        <v>0</v>
      </c>
      <c r="ED291" s="327">
        <f t="shared" si="472"/>
        <v>0</v>
      </c>
    </row>
    <row r="292" spans="3:134" ht="15" customHeight="1">
      <c r="C292" s="77" t="s">
        <v>353</v>
      </c>
      <c r="D292" s="700" t="s">
        <v>378</v>
      </c>
      <c r="E292" s="72"/>
      <c r="F292" s="72"/>
      <c r="G292" s="72"/>
      <c r="H292" s="72"/>
      <c r="I292" s="72"/>
      <c r="J292" s="72"/>
      <c r="K292" s="72"/>
      <c r="L292" s="72"/>
      <c r="M292" s="72"/>
      <c r="N292" s="72"/>
      <c r="O292" s="616"/>
      <c r="P292" s="72"/>
      <c r="Q292" s="146"/>
      <c r="R292" s="70">
        <f t="shared" si="466"/>
        <v>1.1000000000000001</v>
      </c>
      <c r="S292" s="847"/>
      <c r="T292" s="848"/>
      <c r="U292" s="847"/>
      <c r="V292" s="848"/>
      <c r="W292" s="847"/>
      <c r="X292" s="848"/>
      <c r="Y292" s="847"/>
      <c r="Z292" s="848"/>
      <c r="AA292" s="847"/>
      <c r="AB292" s="848"/>
      <c r="AC292" s="373"/>
      <c r="AD292" s="804"/>
      <c r="AE292" s="805"/>
      <c r="AF292" s="804"/>
      <c r="AG292" s="805"/>
      <c r="AH292" s="804"/>
      <c r="AI292" s="805"/>
      <c r="AJ292" s="804"/>
      <c r="AK292" s="805"/>
      <c r="AL292" s="804"/>
      <c r="AM292" s="805"/>
      <c r="AN292" s="362"/>
      <c r="AO292" s="812"/>
      <c r="AP292" s="813"/>
      <c r="AQ292" s="812"/>
      <c r="AR292" s="813"/>
      <c r="AS292" s="812"/>
      <c r="AT292" s="813"/>
      <c r="AU292" s="812"/>
      <c r="AV292" s="813"/>
      <c r="AW292" s="812"/>
      <c r="AX292" s="813"/>
      <c r="AY292" s="363"/>
      <c r="AZ292" s="820"/>
      <c r="BA292" s="821"/>
      <c r="BB292" s="820"/>
      <c r="BC292" s="821"/>
      <c r="BD292" s="820"/>
      <c r="BE292" s="821"/>
      <c r="BF292" s="820"/>
      <c r="BG292" s="821"/>
      <c r="BH292" s="820"/>
      <c r="BI292" s="821"/>
      <c r="BJ292" s="364"/>
      <c r="BK292" s="825">
        <f t="shared" si="473"/>
        <v>0</v>
      </c>
      <c r="BL292" s="826"/>
      <c r="BM292" s="825">
        <f t="shared" si="474"/>
        <v>0</v>
      </c>
      <c r="BN292" s="826"/>
      <c r="BO292" s="825">
        <f t="shared" si="475"/>
        <v>0</v>
      </c>
      <c r="BP292" s="826"/>
      <c r="BQ292" s="825">
        <f t="shared" si="476"/>
        <v>0</v>
      </c>
      <c r="BR292" s="826"/>
      <c r="BS292" s="825">
        <f t="shared" si="477"/>
        <v>0</v>
      </c>
      <c r="BT292" s="826"/>
      <c r="BU292" s="302">
        <f t="shared" si="478"/>
        <v>0</v>
      </c>
      <c r="BV292" s="973"/>
      <c r="BW292" s="974"/>
      <c r="BX292" s="973"/>
      <c r="BY292" s="974"/>
      <c r="BZ292" s="973"/>
      <c r="CA292" s="974"/>
      <c r="CB292" s="973"/>
      <c r="CC292" s="974"/>
      <c r="CD292" s="973"/>
      <c r="CE292" s="974"/>
      <c r="CF292" s="366"/>
      <c r="CG292" s="969"/>
      <c r="CH292" s="970"/>
      <c r="CI292" s="969"/>
      <c r="CJ292" s="970"/>
      <c r="CK292" s="969"/>
      <c r="CL292" s="970"/>
      <c r="CM292" s="969"/>
      <c r="CN292" s="970"/>
      <c r="CO292" s="969"/>
      <c r="CP292" s="970"/>
      <c r="CQ292" s="367"/>
      <c r="CR292" s="967"/>
      <c r="CS292" s="968"/>
      <c r="CT292" s="967"/>
      <c r="CU292" s="968"/>
      <c r="CV292" s="967"/>
      <c r="CW292" s="968"/>
      <c r="CX292" s="967"/>
      <c r="CY292" s="968"/>
      <c r="CZ292" s="967"/>
      <c r="DA292" s="968"/>
      <c r="DB292" s="368"/>
      <c r="DC292" s="971"/>
      <c r="DD292" s="972"/>
      <c r="DE292" s="971"/>
      <c r="DF292" s="972"/>
      <c r="DG292" s="971"/>
      <c r="DH292" s="972"/>
      <c r="DI292" s="971"/>
      <c r="DJ292" s="972"/>
      <c r="DK292" s="971"/>
      <c r="DL292" s="972"/>
      <c r="DM292" s="369"/>
      <c r="DN292" s="977"/>
      <c r="DO292" s="978"/>
      <c r="DP292" s="977"/>
      <c r="DQ292" s="978"/>
      <c r="DR292" s="977"/>
      <c r="DS292" s="978"/>
      <c r="DT292" s="977"/>
      <c r="DU292" s="978"/>
      <c r="DV292" s="977"/>
      <c r="DW292" s="978"/>
      <c r="DX292" s="370"/>
      <c r="DY292" s="339">
        <f t="shared" si="467"/>
        <v>0</v>
      </c>
      <c r="DZ292" s="339">
        <f t="shared" si="468"/>
        <v>0</v>
      </c>
      <c r="EA292" s="339">
        <f t="shared" si="469"/>
        <v>0</v>
      </c>
      <c r="EB292" s="339">
        <f t="shared" si="470"/>
        <v>0</v>
      </c>
      <c r="EC292" s="339">
        <f t="shared" si="471"/>
        <v>0</v>
      </c>
      <c r="ED292" s="327">
        <f t="shared" si="472"/>
        <v>0</v>
      </c>
    </row>
    <row r="293" spans="3:134" ht="15" customHeight="1">
      <c r="C293" s="77" t="s">
        <v>264</v>
      </c>
      <c r="D293" s="700"/>
      <c r="E293" s="72"/>
      <c r="F293" s="72"/>
      <c r="G293" s="72"/>
      <c r="H293" s="72"/>
      <c r="I293" s="72"/>
      <c r="J293" s="72"/>
      <c r="K293" s="72"/>
      <c r="L293" s="72"/>
      <c r="M293" s="72"/>
      <c r="N293" s="72"/>
      <c r="O293" s="616"/>
      <c r="P293" s="72"/>
      <c r="Q293" s="146"/>
      <c r="R293" s="70">
        <f t="shared" si="466"/>
        <v>1</v>
      </c>
      <c r="S293" s="847"/>
      <c r="T293" s="848"/>
      <c r="U293" s="847"/>
      <c r="V293" s="848"/>
      <c r="W293" s="847"/>
      <c r="X293" s="848"/>
      <c r="Y293" s="847"/>
      <c r="Z293" s="848"/>
      <c r="AA293" s="847"/>
      <c r="AB293" s="848"/>
      <c r="AC293" s="373"/>
      <c r="AD293" s="804"/>
      <c r="AE293" s="805"/>
      <c r="AF293" s="804"/>
      <c r="AG293" s="805"/>
      <c r="AH293" s="804"/>
      <c r="AI293" s="805"/>
      <c r="AJ293" s="804"/>
      <c r="AK293" s="805"/>
      <c r="AL293" s="804"/>
      <c r="AM293" s="805"/>
      <c r="AN293" s="362"/>
      <c r="AO293" s="812"/>
      <c r="AP293" s="813"/>
      <c r="AQ293" s="812"/>
      <c r="AR293" s="813"/>
      <c r="AS293" s="812"/>
      <c r="AT293" s="813"/>
      <c r="AU293" s="812"/>
      <c r="AV293" s="813"/>
      <c r="AW293" s="812"/>
      <c r="AX293" s="813"/>
      <c r="AY293" s="363"/>
      <c r="AZ293" s="820"/>
      <c r="BA293" s="821"/>
      <c r="BB293" s="820"/>
      <c r="BC293" s="821"/>
      <c r="BD293" s="820"/>
      <c r="BE293" s="821"/>
      <c r="BF293" s="820"/>
      <c r="BG293" s="821"/>
      <c r="BH293" s="820"/>
      <c r="BI293" s="821"/>
      <c r="BJ293" s="364"/>
      <c r="BK293" s="825">
        <f t="shared" si="473"/>
        <v>0</v>
      </c>
      <c r="BL293" s="826"/>
      <c r="BM293" s="825">
        <f t="shared" si="474"/>
        <v>0</v>
      </c>
      <c r="BN293" s="826"/>
      <c r="BO293" s="825">
        <f t="shared" si="475"/>
        <v>0</v>
      </c>
      <c r="BP293" s="826"/>
      <c r="BQ293" s="825">
        <f t="shared" si="476"/>
        <v>0</v>
      </c>
      <c r="BR293" s="826"/>
      <c r="BS293" s="825">
        <f t="shared" si="477"/>
        <v>0</v>
      </c>
      <c r="BT293" s="826"/>
      <c r="BU293" s="302">
        <f t="shared" si="478"/>
        <v>0</v>
      </c>
      <c r="BV293" s="973"/>
      <c r="BW293" s="974"/>
      <c r="BX293" s="973"/>
      <c r="BY293" s="974"/>
      <c r="BZ293" s="973"/>
      <c r="CA293" s="974"/>
      <c r="CB293" s="973"/>
      <c r="CC293" s="974"/>
      <c r="CD293" s="973"/>
      <c r="CE293" s="974"/>
      <c r="CF293" s="366"/>
      <c r="CG293" s="969"/>
      <c r="CH293" s="970"/>
      <c r="CI293" s="969"/>
      <c r="CJ293" s="970"/>
      <c r="CK293" s="969"/>
      <c r="CL293" s="970"/>
      <c r="CM293" s="969"/>
      <c r="CN293" s="970"/>
      <c r="CO293" s="969"/>
      <c r="CP293" s="970"/>
      <c r="CQ293" s="367"/>
      <c r="CR293" s="967"/>
      <c r="CS293" s="968"/>
      <c r="CT293" s="967"/>
      <c r="CU293" s="968"/>
      <c r="CV293" s="967"/>
      <c r="CW293" s="968"/>
      <c r="CX293" s="967"/>
      <c r="CY293" s="968"/>
      <c r="CZ293" s="967"/>
      <c r="DA293" s="968"/>
      <c r="DB293" s="368"/>
      <c r="DC293" s="971"/>
      <c r="DD293" s="972"/>
      <c r="DE293" s="971"/>
      <c r="DF293" s="972"/>
      <c r="DG293" s="971"/>
      <c r="DH293" s="972"/>
      <c r="DI293" s="971"/>
      <c r="DJ293" s="972"/>
      <c r="DK293" s="971"/>
      <c r="DL293" s="972"/>
      <c r="DM293" s="369"/>
      <c r="DN293" s="977"/>
      <c r="DO293" s="978"/>
      <c r="DP293" s="977"/>
      <c r="DQ293" s="978"/>
      <c r="DR293" s="977"/>
      <c r="DS293" s="978"/>
      <c r="DT293" s="977"/>
      <c r="DU293" s="978"/>
      <c r="DV293" s="977"/>
      <c r="DW293" s="978"/>
      <c r="DX293" s="370"/>
      <c r="DY293" s="339">
        <f t="shared" si="467"/>
        <v>0</v>
      </c>
      <c r="DZ293" s="339">
        <f t="shared" si="468"/>
        <v>0</v>
      </c>
      <c r="EA293" s="339">
        <f t="shared" si="469"/>
        <v>0</v>
      </c>
      <c r="EB293" s="339">
        <f t="shared" si="470"/>
        <v>0</v>
      </c>
      <c r="EC293" s="339">
        <f t="shared" si="471"/>
        <v>0</v>
      </c>
      <c r="ED293" s="327">
        <f t="shared" si="472"/>
        <v>0</v>
      </c>
    </row>
    <row r="294" spans="3:134" ht="15" customHeight="1">
      <c r="C294" s="77" t="s">
        <v>28</v>
      </c>
      <c r="D294" s="700"/>
      <c r="E294" s="72"/>
      <c r="F294" s="72"/>
      <c r="G294" s="72"/>
      <c r="H294" s="72"/>
      <c r="I294" s="72"/>
      <c r="J294" s="72"/>
      <c r="K294" s="72"/>
      <c r="L294" s="72"/>
      <c r="M294" s="72"/>
      <c r="N294" s="72"/>
      <c r="O294" s="616"/>
      <c r="P294" s="72"/>
      <c r="Q294" s="146"/>
      <c r="R294" s="70">
        <f t="shared" si="466"/>
        <v>1</v>
      </c>
      <c r="S294" s="847"/>
      <c r="T294" s="848"/>
      <c r="U294" s="847"/>
      <c r="V294" s="848"/>
      <c r="W294" s="847"/>
      <c r="X294" s="848"/>
      <c r="Y294" s="847"/>
      <c r="Z294" s="848"/>
      <c r="AA294" s="847"/>
      <c r="AB294" s="848"/>
      <c r="AC294" s="373"/>
      <c r="AD294" s="804"/>
      <c r="AE294" s="805"/>
      <c r="AF294" s="804"/>
      <c r="AG294" s="805"/>
      <c r="AH294" s="804"/>
      <c r="AI294" s="805"/>
      <c r="AJ294" s="804"/>
      <c r="AK294" s="805"/>
      <c r="AL294" s="804"/>
      <c r="AM294" s="805"/>
      <c r="AN294" s="362"/>
      <c r="AO294" s="812"/>
      <c r="AP294" s="813"/>
      <c r="AQ294" s="812"/>
      <c r="AR294" s="813"/>
      <c r="AS294" s="812"/>
      <c r="AT294" s="813"/>
      <c r="AU294" s="812"/>
      <c r="AV294" s="813"/>
      <c r="AW294" s="812"/>
      <c r="AX294" s="813"/>
      <c r="AY294" s="363"/>
      <c r="AZ294" s="820"/>
      <c r="BA294" s="821"/>
      <c r="BB294" s="820"/>
      <c r="BC294" s="821"/>
      <c r="BD294" s="820"/>
      <c r="BE294" s="821"/>
      <c r="BF294" s="820"/>
      <c r="BG294" s="821"/>
      <c r="BH294" s="820"/>
      <c r="BI294" s="821"/>
      <c r="BJ294" s="364"/>
      <c r="BK294" s="825">
        <f t="shared" si="473"/>
        <v>0</v>
      </c>
      <c r="BL294" s="826"/>
      <c r="BM294" s="825">
        <f t="shared" si="474"/>
        <v>0</v>
      </c>
      <c r="BN294" s="826"/>
      <c r="BO294" s="825">
        <f t="shared" si="475"/>
        <v>0</v>
      </c>
      <c r="BP294" s="826"/>
      <c r="BQ294" s="825">
        <f t="shared" si="476"/>
        <v>0</v>
      </c>
      <c r="BR294" s="826"/>
      <c r="BS294" s="825">
        <f t="shared" si="477"/>
        <v>0</v>
      </c>
      <c r="BT294" s="826"/>
      <c r="BU294" s="302">
        <f t="shared" si="478"/>
        <v>0</v>
      </c>
      <c r="BV294" s="973"/>
      <c r="BW294" s="974"/>
      <c r="BX294" s="973"/>
      <c r="BY294" s="974"/>
      <c r="BZ294" s="973"/>
      <c r="CA294" s="974"/>
      <c r="CB294" s="973"/>
      <c r="CC294" s="974"/>
      <c r="CD294" s="973"/>
      <c r="CE294" s="974"/>
      <c r="CF294" s="366"/>
      <c r="CG294" s="969"/>
      <c r="CH294" s="970"/>
      <c r="CI294" s="969"/>
      <c r="CJ294" s="970"/>
      <c r="CK294" s="969"/>
      <c r="CL294" s="970"/>
      <c r="CM294" s="969"/>
      <c r="CN294" s="970"/>
      <c r="CO294" s="969"/>
      <c r="CP294" s="970"/>
      <c r="CQ294" s="367"/>
      <c r="CR294" s="967"/>
      <c r="CS294" s="968"/>
      <c r="CT294" s="967"/>
      <c r="CU294" s="968"/>
      <c r="CV294" s="967"/>
      <c r="CW294" s="968"/>
      <c r="CX294" s="967"/>
      <c r="CY294" s="968"/>
      <c r="CZ294" s="967"/>
      <c r="DA294" s="968"/>
      <c r="DB294" s="368"/>
      <c r="DC294" s="971"/>
      <c r="DD294" s="972"/>
      <c r="DE294" s="971"/>
      <c r="DF294" s="972"/>
      <c r="DG294" s="971"/>
      <c r="DH294" s="972"/>
      <c r="DI294" s="971"/>
      <c r="DJ294" s="972"/>
      <c r="DK294" s="971"/>
      <c r="DL294" s="972"/>
      <c r="DM294" s="369"/>
      <c r="DN294" s="977"/>
      <c r="DO294" s="978"/>
      <c r="DP294" s="977"/>
      <c r="DQ294" s="978"/>
      <c r="DR294" s="977"/>
      <c r="DS294" s="978"/>
      <c r="DT294" s="977"/>
      <c r="DU294" s="978"/>
      <c r="DV294" s="977"/>
      <c r="DW294" s="978"/>
      <c r="DX294" s="370"/>
      <c r="DY294" s="339">
        <f t="shared" si="467"/>
        <v>0</v>
      </c>
      <c r="DZ294" s="339">
        <f t="shared" si="468"/>
        <v>0</v>
      </c>
      <c r="EA294" s="339">
        <f t="shared" si="469"/>
        <v>0</v>
      </c>
      <c r="EB294" s="339">
        <f t="shared" si="470"/>
        <v>0</v>
      </c>
      <c r="EC294" s="339">
        <f t="shared" si="471"/>
        <v>0</v>
      </c>
      <c r="ED294" s="327">
        <f t="shared" si="472"/>
        <v>0</v>
      </c>
    </row>
    <row r="295" spans="3:134" ht="15" customHeight="1">
      <c r="C295" s="77" t="s">
        <v>54</v>
      </c>
      <c r="D295" s="700"/>
      <c r="E295" s="72"/>
      <c r="F295" s="72"/>
      <c r="G295" s="72"/>
      <c r="H295" s="72"/>
      <c r="I295" s="72"/>
      <c r="J295" s="72"/>
      <c r="K295" s="72"/>
      <c r="L295" s="72"/>
      <c r="M295" s="72"/>
      <c r="N295" s="72"/>
      <c r="O295" s="616"/>
      <c r="P295" s="72"/>
      <c r="Q295" s="146"/>
      <c r="R295" s="70">
        <f t="shared" si="466"/>
        <v>1.1000000000000001</v>
      </c>
      <c r="S295" s="847"/>
      <c r="T295" s="848"/>
      <c r="U295" s="847"/>
      <c r="V295" s="848"/>
      <c r="W295" s="847"/>
      <c r="X295" s="848"/>
      <c r="Y295" s="847"/>
      <c r="Z295" s="848"/>
      <c r="AA295" s="847"/>
      <c r="AB295" s="848"/>
      <c r="AC295" s="373"/>
      <c r="AD295" s="804"/>
      <c r="AE295" s="805"/>
      <c r="AF295" s="804"/>
      <c r="AG295" s="805"/>
      <c r="AH295" s="804"/>
      <c r="AI295" s="805"/>
      <c r="AJ295" s="804"/>
      <c r="AK295" s="805"/>
      <c r="AL295" s="804"/>
      <c r="AM295" s="805"/>
      <c r="AN295" s="362"/>
      <c r="AO295" s="812"/>
      <c r="AP295" s="813"/>
      <c r="AQ295" s="812"/>
      <c r="AR295" s="813"/>
      <c r="AS295" s="812"/>
      <c r="AT295" s="813"/>
      <c r="AU295" s="812"/>
      <c r="AV295" s="813"/>
      <c r="AW295" s="812"/>
      <c r="AX295" s="813"/>
      <c r="AY295" s="363"/>
      <c r="AZ295" s="820"/>
      <c r="BA295" s="821"/>
      <c r="BB295" s="820"/>
      <c r="BC295" s="821"/>
      <c r="BD295" s="820"/>
      <c r="BE295" s="821"/>
      <c r="BF295" s="820"/>
      <c r="BG295" s="821"/>
      <c r="BH295" s="820"/>
      <c r="BI295" s="821"/>
      <c r="BJ295" s="364"/>
      <c r="BK295" s="825">
        <f t="shared" si="473"/>
        <v>0</v>
      </c>
      <c r="BL295" s="826"/>
      <c r="BM295" s="825">
        <f t="shared" si="474"/>
        <v>0</v>
      </c>
      <c r="BN295" s="826"/>
      <c r="BO295" s="825">
        <f t="shared" si="475"/>
        <v>0</v>
      </c>
      <c r="BP295" s="826"/>
      <c r="BQ295" s="825">
        <f t="shared" si="476"/>
        <v>0</v>
      </c>
      <c r="BR295" s="826"/>
      <c r="BS295" s="825">
        <f t="shared" si="477"/>
        <v>0</v>
      </c>
      <c r="BT295" s="826"/>
      <c r="BU295" s="302">
        <f t="shared" si="478"/>
        <v>0</v>
      </c>
      <c r="BV295" s="973"/>
      <c r="BW295" s="974"/>
      <c r="BX295" s="973"/>
      <c r="BY295" s="974"/>
      <c r="BZ295" s="973"/>
      <c r="CA295" s="974"/>
      <c r="CB295" s="973"/>
      <c r="CC295" s="974"/>
      <c r="CD295" s="973"/>
      <c r="CE295" s="974"/>
      <c r="CF295" s="366"/>
      <c r="CG295" s="969"/>
      <c r="CH295" s="970"/>
      <c r="CI295" s="969"/>
      <c r="CJ295" s="970"/>
      <c r="CK295" s="969"/>
      <c r="CL295" s="970"/>
      <c r="CM295" s="969"/>
      <c r="CN295" s="970"/>
      <c r="CO295" s="969"/>
      <c r="CP295" s="970"/>
      <c r="CQ295" s="367"/>
      <c r="CR295" s="967"/>
      <c r="CS295" s="968"/>
      <c r="CT295" s="967"/>
      <c r="CU295" s="968"/>
      <c r="CV295" s="967"/>
      <c r="CW295" s="968"/>
      <c r="CX295" s="967"/>
      <c r="CY295" s="968"/>
      <c r="CZ295" s="967"/>
      <c r="DA295" s="968"/>
      <c r="DB295" s="368"/>
      <c r="DC295" s="971"/>
      <c r="DD295" s="972"/>
      <c r="DE295" s="971"/>
      <c r="DF295" s="972"/>
      <c r="DG295" s="971"/>
      <c r="DH295" s="972"/>
      <c r="DI295" s="971"/>
      <c r="DJ295" s="972"/>
      <c r="DK295" s="971"/>
      <c r="DL295" s="972"/>
      <c r="DM295" s="369"/>
      <c r="DN295" s="977"/>
      <c r="DO295" s="978"/>
      <c r="DP295" s="977"/>
      <c r="DQ295" s="978"/>
      <c r="DR295" s="977"/>
      <c r="DS295" s="978"/>
      <c r="DT295" s="977"/>
      <c r="DU295" s="978"/>
      <c r="DV295" s="977"/>
      <c r="DW295" s="978"/>
      <c r="DX295" s="370"/>
      <c r="DY295" s="339">
        <f t="shared" si="467"/>
        <v>0</v>
      </c>
      <c r="DZ295" s="339">
        <f t="shared" si="468"/>
        <v>0</v>
      </c>
      <c r="EA295" s="339">
        <f t="shared" si="469"/>
        <v>0</v>
      </c>
      <c r="EB295" s="339">
        <f t="shared" si="470"/>
        <v>0</v>
      </c>
      <c r="EC295" s="339">
        <f t="shared" si="471"/>
        <v>0</v>
      </c>
      <c r="ED295" s="327">
        <f t="shared" si="472"/>
        <v>0</v>
      </c>
    </row>
    <row r="296" spans="3:134" ht="15" customHeight="1">
      <c r="C296" s="77" t="s">
        <v>353</v>
      </c>
      <c r="D296" s="700" t="s">
        <v>378</v>
      </c>
      <c r="E296" s="72"/>
      <c r="F296" s="72"/>
      <c r="G296" s="72"/>
      <c r="H296" s="72"/>
      <c r="I296" s="72"/>
      <c r="J296" s="72"/>
      <c r="K296" s="72"/>
      <c r="L296" s="72"/>
      <c r="M296" s="72"/>
      <c r="N296" s="72"/>
      <c r="O296" s="616"/>
      <c r="P296" s="72"/>
      <c r="Q296" s="146"/>
      <c r="R296" s="70">
        <f t="shared" si="466"/>
        <v>1.1000000000000001</v>
      </c>
      <c r="S296" s="847"/>
      <c r="T296" s="848"/>
      <c r="U296" s="847"/>
      <c r="V296" s="848"/>
      <c r="W296" s="847"/>
      <c r="X296" s="848"/>
      <c r="Y296" s="847"/>
      <c r="Z296" s="848"/>
      <c r="AA296" s="847"/>
      <c r="AB296" s="848"/>
      <c r="AC296" s="373"/>
      <c r="AD296" s="804"/>
      <c r="AE296" s="805"/>
      <c r="AF296" s="804"/>
      <c r="AG296" s="805"/>
      <c r="AH296" s="804"/>
      <c r="AI296" s="805"/>
      <c r="AJ296" s="804"/>
      <c r="AK296" s="805"/>
      <c r="AL296" s="804"/>
      <c r="AM296" s="805"/>
      <c r="AN296" s="362"/>
      <c r="AO296" s="812"/>
      <c r="AP296" s="813"/>
      <c r="AQ296" s="812"/>
      <c r="AR296" s="813"/>
      <c r="AS296" s="812"/>
      <c r="AT296" s="813"/>
      <c r="AU296" s="812"/>
      <c r="AV296" s="813"/>
      <c r="AW296" s="812"/>
      <c r="AX296" s="813"/>
      <c r="AY296" s="363"/>
      <c r="AZ296" s="820"/>
      <c r="BA296" s="821"/>
      <c r="BB296" s="820"/>
      <c r="BC296" s="821"/>
      <c r="BD296" s="820"/>
      <c r="BE296" s="821"/>
      <c r="BF296" s="820"/>
      <c r="BG296" s="821"/>
      <c r="BH296" s="820"/>
      <c r="BI296" s="821"/>
      <c r="BJ296" s="364"/>
      <c r="BK296" s="825">
        <f t="shared" si="473"/>
        <v>0</v>
      </c>
      <c r="BL296" s="826"/>
      <c r="BM296" s="825">
        <f t="shared" si="474"/>
        <v>0</v>
      </c>
      <c r="BN296" s="826"/>
      <c r="BO296" s="825">
        <f t="shared" si="475"/>
        <v>0</v>
      </c>
      <c r="BP296" s="826"/>
      <c r="BQ296" s="825">
        <f t="shared" si="476"/>
        <v>0</v>
      </c>
      <c r="BR296" s="826"/>
      <c r="BS296" s="825">
        <f t="shared" si="477"/>
        <v>0</v>
      </c>
      <c r="BT296" s="826"/>
      <c r="BU296" s="302">
        <f t="shared" si="478"/>
        <v>0</v>
      </c>
      <c r="BV296" s="973"/>
      <c r="BW296" s="974"/>
      <c r="BX296" s="973"/>
      <c r="BY296" s="974"/>
      <c r="BZ296" s="973"/>
      <c r="CA296" s="974"/>
      <c r="CB296" s="973"/>
      <c r="CC296" s="974"/>
      <c r="CD296" s="973"/>
      <c r="CE296" s="974"/>
      <c r="CF296" s="366"/>
      <c r="CG296" s="969"/>
      <c r="CH296" s="970"/>
      <c r="CI296" s="969"/>
      <c r="CJ296" s="970"/>
      <c r="CK296" s="969"/>
      <c r="CL296" s="970"/>
      <c r="CM296" s="969"/>
      <c r="CN296" s="970"/>
      <c r="CO296" s="969"/>
      <c r="CP296" s="970"/>
      <c r="CQ296" s="367"/>
      <c r="CR296" s="967"/>
      <c r="CS296" s="968"/>
      <c r="CT296" s="967"/>
      <c r="CU296" s="968"/>
      <c r="CV296" s="967"/>
      <c r="CW296" s="968"/>
      <c r="CX296" s="967"/>
      <c r="CY296" s="968"/>
      <c r="CZ296" s="967"/>
      <c r="DA296" s="968"/>
      <c r="DB296" s="368"/>
      <c r="DC296" s="971"/>
      <c r="DD296" s="972"/>
      <c r="DE296" s="971"/>
      <c r="DF296" s="972"/>
      <c r="DG296" s="971"/>
      <c r="DH296" s="972"/>
      <c r="DI296" s="971"/>
      <c r="DJ296" s="972"/>
      <c r="DK296" s="971"/>
      <c r="DL296" s="972"/>
      <c r="DM296" s="369"/>
      <c r="DN296" s="977"/>
      <c r="DO296" s="978"/>
      <c r="DP296" s="977"/>
      <c r="DQ296" s="978"/>
      <c r="DR296" s="977"/>
      <c r="DS296" s="978"/>
      <c r="DT296" s="977"/>
      <c r="DU296" s="978"/>
      <c r="DV296" s="977"/>
      <c r="DW296" s="978"/>
      <c r="DX296" s="370"/>
      <c r="DY296" s="339">
        <f t="shared" si="467"/>
        <v>0</v>
      </c>
      <c r="DZ296" s="339">
        <f t="shared" si="468"/>
        <v>0</v>
      </c>
      <c r="EA296" s="339">
        <f t="shared" si="469"/>
        <v>0</v>
      </c>
      <c r="EB296" s="339">
        <f t="shared" si="470"/>
        <v>0</v>
      </c>
      <c r="EC296" s="339">
        <f t="shared" si="471"/>
        <v>0</v>
      </c>
      <c r="ED296" s="327">
        <f t="shared" si="472"/>
        <v>0</v>
      </c>
    </row>
    <row r="297" spans="3:134" ht="15" customHeight="1">
      <c r="C297" s="77" t="s">
        <v>264</v>
      </c>
      <c r="D297" s="700"/>
      <c r="E297" s="72"/>
      <c r="F297" s="72"/>
      <c r="G297" s="72"/>
      <c r="H297" s="72"/>
      <c r="I297" s="72"/>
      <c r="J297" s="72"/>
      <c r="K297" s="72"/>
      <c r="L297" s="72"/>
      <c r="M297" s="72"/>
      <c r="N297" s="72"/>
      <c r="O297" s="616"/>
      <c r="P297" s="72"/>
      <c r="Q297" s="146"/>
      <c r="R297" s="70">
        <f t="shared" si="466"/>
        <v>1</v>
      </c>
      <c r="S297" s="847"/>
      <c r="T297" s="848"/>
      <c r="U297" s="847"/>
      <c r="V297" s="848"/>
      <c r="W297" s="847"/>
      <c r="X297" s="848"/>
      <c r="Y297" s="847"/>
      <c r="Z297" s="848"/>
      <c r="AA297" s="847"/>
      <c r="AB297" s="848"/>
      <c r="AC297" s="373"/>
      <c r="AD297" s="804"/>
      <c r="AE297" s="805"/>
      <c r="AF297" s="804"/>
      <c r="AG297" s="805"/>
      <c r="AH297" s="804"/>
      <c r="AI297" s="805"/>
      <c r="AJ297" s="804"/>
      <c r="AK297" s="805"/>
      <c r="AL297" s="804"/>
      <c r="AM297" s="805"/>
      <c r="AN297" s="362"/>
      <c r="AO297" s="812"/>
      <c r="AP297" s="813"/>
      <c r="AQ297" s="812"/>
      <c r="AR297" s="813"/>
      <c r="AS297" s="812"/>
      <c r="AT297" s="813"/>
      <c r="AU297" s="812"/>
      <c r="AV297" s="813"/>
      <c r="AW297" s="812"/>
      <c r="AX297" s="813"/>
      <c r="AY297" s="363"/>
      <c r="AZ297" s="820"/>
      <c r="BA297" s="821"/>
      <c r="BB297" s="820"/>
      <c r="BC297" s="821"/>
      <c r="BD297" s="820"/>
      <c r="BE297" s="821"/>
      <c r="BF297" s="820"/>
      <c r="BG297" s="821"/>
      <c r="BH297" s="820"/>
      <c r="BI297" s="821"/>
      <c r="BJ297" s="364"/>
      <c r="BK297" s="825">
        <f t="shared" si="473"/>
        <v>0</v>
      </c>
      <c r="BL297" s="826"/>
      <c r="BM297" s="825">
        <f t="shared" si="474"/>
        <v>0</v>
      </c>
      <c r="BN297" s="826"/>
      <c r="BO297" s="825">
        <f t="shared" si="475"/>
        <v>0</v>
      </c>
      <c r="BP297" s="826"/>
      <c r="BQ297" s="825">
        <f t="shared" si="476"/>
        <v>0</v>
      </c>
      <c r="BR297" s="826"/>
      <c r="BS297" s="825">
        <f t="shared" si="477"/>
        <v>0</v>
      </c>
      <c r="BT297" s="826"/>
      <c r="BU297" s="302">
        <f t="shared" si="478"/>
        <v>0</v>
      </c>
      <c r="BV297" s="973"/>
      <c r="BW297" s="974"/>
      <c r="BX297" s="973"/>
      <c r="BY297" s="974"/>
      <c r="BZ297" s="973"/>
      <c r="CA297" s="974"/>
      <c r="CB297" s="973"/>
      <c r="CC297" s="974"/>
      <c r="CD297" s="973"/>
      <c r="CE297" s="974"/>
      <c r="CF297" s="366"/>
      <c r="CG297" s="969"/>
      <c r="CH297" s="970"/>
      <c r="CI297" s="969"/>
      <c r="CJ297" s="970"/>
      <c r="CK297" s="969"/>
      <c r="CL297" s="970"/>
      <c r="CM297" s="969"/>
      <c r="CN297" s="970"/>
      <c r="CO297" s="969"/>
      <c r="CP297" s="970"/>
      <c r="CQ297" s="367"/>
      <c r="CR297" s="967"/>
      <c r="CS297" s="968"/>
      <c r="CT297" s="967"/>
      <c r="CU297" s="968"/>
      <c r="CV297" s="967"/>
      <c r="CW297" s="968"/>
      <c r="CX297" s="967"/>
      <c r="CY297" s="968"/>
      <c r="CZ297" s="967"/>
      <c r="DA297" s="968"/>
      <c r="DB297" s="368"/>
      <c r="DC297" s="971"/>
      <c r="DD297" s="972"/>
      <c r="DE297" s="971"/>
      <c r="DF297" s="972"/>
      <c r="DG297" s="971"/>
      <c r="DH297" s="972"/>
      <c r="DI297" s="971"/>
      <c r="DJ297" s="972"/>
      <c r="DK297" s="971"/>
      <c r="DL297" s="972"/>
      <c r="DM297" s="369"/>
      <c r="DN297" s="977"/>
      <c r="DO297" s="978"/>
      <c r="DP297" s="977"/>
      <c r="DQ297" s="978"/>
      <c r="DR297" s="977"/>
      <c r="DS297" s="978"/>
      <c r="DT297" s="977"/>
      <c r="DU297" s="978"/>
      <c r="DV297" s="977"/>
      <c r="DW297" s="978"/>
      <c r="DX297" s="370"/>
      <c r="DY297" s="339">
        <f t="shared" si="467"/>
        <v>0</v>
      </c>
      <c r="DZ297" s="339">
        <f t="shared" si="468"/>
        <v>0</v>
      </c>
      <c r="EA297" s="339">
        <f t="shared" si="469"/>
        <v>0</v>
      </c>
      <c r="EB297" s="339">
        <f t="shared" si="470"/>
        <v>0</v>
      </c>
      <c r="EC297" s="339">
        <f t="shared" si="471"/>
        <v>0</v>
      </c>
      <c r="ED297" s="327">
        <f t="shared" si="472"/>
        <v>0</v>
      </c>
    </row>
    <row r="298" spans="3:134" ht="15" customHeight="1">
      <c r="C298" s="77" t="s">
        <v>28</v>
      </c>
      <c r="D298" s="700"/>
      <c r="E298" s="72"/>
      <c r="F298" s="72"/>
      <c r="G298" s="72"/>
      <c r="H298" s="72"/>
      <c r="I298" s="72"/>
      <c r="J298" s="72"/>
      <c r="K298" s="72"/>
      <c r="L298" s="72"/>
      <c r="M298" s="72"/>
      <c r="N298" s="72"/>
      <c r="O298" s="616"/>
      <c r="P298" s="72"/>
      <c r="Q298" s="146"/>
      <c r="R298" s="70">
        <f t="shared" si="466"/>
        <v>1</v>
      </c>
      <c r="S298" s="847"/>
      <c r="T298" s="848"/>
      <c r="U298" s="847"/>
      <c r="V298" s="848"/>
      <c r="W298" s="847"/>
      <c r="X298" s="848"/>
      <c r="Y298" s="847"/>
      <c r="Z298" s="848"/>
      <c r="AA298" s="847"/>
      <c r="AB298" s="848"/>
      <c r="AC298" s="373"/>
      <c r="AD298" s="804"/>
      <c r="AE298" s="805"/>
      <c r="AF298" s="804"/>
      <c r="AG298" s="805"/>
      <c r="AH298" s="804"/>
      <c r="AI298" s="805"/>
      <c r="AJ298" s="804"/>
      <c r="AK298" s="805"/>
      <c r="AL298" s="804"/>
      <c r="AM298" s="805"/>
      <c r="AN298" s="362"/>
      <c r="AO298" s="812"/>
      <c r="AP298" s="813"/>
      <c r="AQ298" s="812"/>
      <c r="AR298" s="813"/>
      <c r="AS298" s="812"/>
      <c r="AT298" s="813"/>
      <c r="AU298" s="812"/>
      <c r="AV298" s="813"/>
      <c r="AW298" s="812"/>
      <c r="AX298" s="813"/>
      <c r="AY298" s="363"/>
      <c r="AZ298" s="820"/>
      <c r="BA298" s="821"/>
      <c r="BB298" s="820"/>
      <c r="BC298" s="821"/>
      <c r="BD298" s="820"/>
      <c r="BE298" s="821"/>
      <c r="BF298" s="820"/>
      <c r="BG298" s="821"/>
      <c r="BH298" s="820"/>
      <c r="BI298" s="821"/>
      <c r="BJ298" s="364"/>
      <c r="BK298" s="825">
        <f t="shared" si="473"/>
        <v>0</v>
      </c>
      <c r="BL298" s="826"/>
      <c r="BM298" s="825">
        <f t="shared" si="474"/>
        <v>0</v>
      </c>
      <c r="BN298" s="826"/>
      <c r="BO298" s="825">
        <f t="shared" si="475"/>
        <v>0</v>
      </c>
      <c r="BP298" s="826"/>
      <c r="BQ298" s="825">
        <f t="shared" si="476"/>
        <v>0</v>
      </c>
      <c r="BR298" s="826"/>
      <c r="BS298" s="825">
        <f t="shared" si="477"/>
        <v>0</v>
      </c>
      <c r="BT298" s="826"/>
      <c r="BU298" s="302">
        <f t="shared" si="478"/>
        <v>0</v>
      </c>
      <c r="BV298" s="973"/>
      <c r="BW298" s="974"/>
      <c r="BX298" s="973"/>
      <c r="BY298" s="974"/>
      <c r="BZ298" s="973"/>
      <c r="CA298" s="974"/>
      <c r="CB298" s="973"/>
      <c r="CC298" s="974"/>
      <c r="CD298" s="973"/>
      <c r="CE298" s="974"/>
      <c r="CF298" s="366"/>
      <c r="CG298" s="969"/>
      <c r="CH298" s="970"/>
      <c r="CI298" s="969"/>
      <c r="CJ298" s="970"/>
      <c r="CK298" s="969"/>
      <c r="CL298" s="970"/>
      <c r="CM298" s="969"/>
      <c r="CN298" s="970"/>
      <c r="CO298" s="969"/>
      <c r="CP298" s="970"/>
      <c r="CQ298" s="367"/>
      <c r="CR298" s="967"/>
      <c r="CS298" s="968"/>
      <c r="CT298" s="967"/>
      <c r="CU298" s="968"/>
      <c r="CV298" s="967"/>
      <c r="CW298" s="968"/>
      <c r="CX298" s="967"/>
      <c r="CY298" s="968"/>
      <c r="CZ298" s="967"/>
      <c r="DA298" s="968"/>
      <c r="DB298" s="368"/>
      <c r="DC298" s="971"/>
      <c r="DD298" s="972"/>
      <c r="DE298" s="971"/>
      <c r="DF298" s="972"/>
      <c r="DG298" s="971"/>
      <c r="DH298" s="972"/>
      <c r="DI298" s="971"/>
      <c r="DJ298" s="972"/>
      <c r="DK298" s="971"/>
      <c r="DL298" s="972"/>
      <c r="DM298" s="369"/>
      <c r="DN298" s="977"/>
      <c r="DO298" s="978"/>
      <c r="DP298" s="977"/>
      <c r="DQ298" s="978"/>
      <c r="DR298" s="977"/>
      <c r="DS298" s="978"/>
      <c r="DT298" s="977"/>
      <c r="DU298" s="978"/>
      <c r="DV298" s="977"/>
      <c r="DW298" s="978"/>
      <c r="DX298" s="370"/>
      <c r="DY298" s="339">
        <f t="shared" si="467"/>
        <v>0</v>
      </c>
      <c r="DZ298" s="339">
        <f t="shared" si="468"/>
        <v>0</v>
      </c>
      <c r="EA298" s="339">
        <f t="shared" si="469"/>
        <v>0</v>
      </c>
      <c r="EB298" s="339">
        <f t="shared" si="470"/>
        <v>0</v>
      </c>
      <c r="EC298" s="339">
        <f t="shared" si="471"/>
        <v>0</v>
      </c>
      <c r="ED298" s="327">
        <f t="shared" si="472"/>
        <v>0</v>
      </c>
    </row>
    <row r="299" spans="3:134" ht="15" customHeight="1">
      <c r="C299" s="77" t="s">
        <v>54</v>
      </c>
      <c r="D299" s="700"/>
      <c r="E299" s="72"/>
      <c r="F299" s="72"/>
      <c r="G299" s="72"/>
      <c r="H299" s="72"/>
      <c r="I299" s="72"/>
      <c r="J299" s="72"/>
      <c r="K299" s="72"/>
      <c r="L299" s="72"/>
      <c r="M299" s="72"/>
      <c r="N299" s="72"/>
      <c r="O299" s="616"/>
      <c r="P299" s="72"/>
      <c r="Q299" s="146"/>
      <c r="R299" s="70">
        <f t="shared" si="466"/>
        <v>1.1000000000000001</v>
      </c>
      <c r="S299" s="847"/>
      <c r="T299" s="848"/>
      <c r="U299" s="847"/>
      <c r="V299" s="848"/>
      <c r="W299" s="847"/>
      <c r="X299" s="848"/>
      <c r="Y299" s="847"/>
      <c r="Z299" s="848"/>
      <c r="AA299" s="847"/>
      <c r="AB299" s="848"/>
      <c r="AC299" s="373"/>
      <c r="AD299" s="804"/>
      <c r="AE299" s="805"/>
      <c r="AF299" s="804"/>
      <c r="AG299" s="805"/>
      <c r="AH299" s="804"/>
      <c r="AI299" s="805"/>
      <c r="AJ299" s="804"/>
      <c r="AK299" s="805"/>
      <c r="AL299" s="804"/>
      <c r="AM299" s="805"/>
      <c r="AN299" s="362"/>
      <c r="AO299" s="812"/>
      <c r="AP299" s="813"/>
      <c r="AQ299" s="812"/>
      <c r="AR299" s="813"/>
      <c r="AS299" s="812"/>
      <c r="AT299" s="813"/>
      <c r="AU299" s="812"/>
      <c r="AV299" s="813"/>
      <c r="AW299" s="812"/>
      <c r="AX299" s="813"/>
      <c r="AY299" s="363"/>
      <c r="AZ299" s="820"/>
      <c r="BA299" s="821"/>
      <c r="BB299" s="820"/>
      <c r="BC299" s="821"/>
      <c r="BD299" s="820"/>
      <c r="BE299" s="821"/>
      <c r="BF299" s="820"/>
      <c r="BG299" s="821"/>
      <c r="BH299" s="820"/>
      <c r="BI299" s="821"/>
      <c r="BJ299" s="364"/>
      <c r="BK299" s="825">
        <f t="shared" si="473"/>
        <v>0</v>
      </c>
      <c r="BL299" s="826"/>
      <c r="BM299" s="825">
        <f t="shared" si="474"/>
        <v>0</v>
      </c>
      <c r="BN299" s="826"/>
      <c r="BO299" s="825">
        <f t="shared" si="475"/>
        <v>0</v>
      </c>
      <c r="BP299" s="826"/>
      <c r="BQ299" s="825">
        <f t="shared" si="476"/>
        <v>0</v>
      </c>
      <c r="BR299" s="826"/>
      <c r="BS299" s="825">
        <f t="shared" si="477"/>
        <v>0</v>
      </c>
      <c r="BT299" s="826"/>
      <c r="BU299" s="302">
        <f t="shared" si="478"/>
        <v>0</v>
      </c>
      <c r="BV299" s="973"/>
      <c r="BW299" s="974"/>
      <c r="BX299" s="973"/>
      <c r="BY299" s="974"/>
      <c r="BZ299" s="973"/>
      <c r="CA299" s="974"/>
      <c r="CB299" s="973"/>
      <c r="CC299" s="974"/>
      <c r="CD299" s="973"/>
      <c r="CE299" s="974"/>
      <c r="CF299" s="366"/>
      <c r="CG299" s="969"/>
      <c r="CH299" s="970"/>
      <c r="CI299" s="969"/>
      <c r="CJ299" s="970"/>
      <c r="CK299" s="969"/>
      <c r="CL299" s="970"/>
      <c r="CM299" s="969"/>
      <c r="CN299" s="970"/>
      <c r="CO299" s="969"/>
      <c r="CP299" s="970"/>
      <c r="CQ299" s="367"/>
      <c r="CR299" s="967"/>
      <c r="CS299" s="968"/>
      <c r="CT299" s="967"/>
      <c r="CU299" s="968"/>
      <c r="CV299" s="967"/>
      <c r="CW299" s="968"/>
      <c r="CX299" s="967"/>
      <c r="CY299" s="968"/>
      <c r="CZ299" s="967"/>
      <c r="DA299" s="968"/>
      <c r="DB299" s="368"/>
      <c r="DC299" s="971"/>
      <c r="DD299" s="972"/>
      <c r="DE299" s="971"/>
      <c r="DF299" s="972"/>
      <c r="DG299" s="971"/>
      <c r="DH299" s="972"/>
      <c r="DI299" s="971"/>
      <c r="DJ299" s="972"/>
      <c r="DK299" s="971"/>
      <c r="DL299" s="972"/>
      <c r="DM299" s="369"/>
      <c r="DN299" s="977"/>
      <c r="DO299" s="978"/>
      <c r="DP299" s="977"/>
      <c r="DQ299" s="978"/>
      <c r="DR299" s="977"/>
      <c r="DS299" s="978"/>
      <c r="DT299" s="977"/>
      <c r="DU299" s="978"/>
      <c r="DV299" s="977"/>
      <c r="DW299" s="978"/>
      <c r="DX299" s="370"/>
      <c r="DY299" s="339">
        <f t="shared" si="467"/>
        <v>0</v>
      </c>
      <c r="DZ299" s="339">
        <f t="shared" si="468"/>
        <v>0</v>
      </c>
      <c r="EA299" s="339">
        <f t="shared" si="469"/>
        <v>0</v>
      </c>
      <c r="EB299" s="339">
        <f t="shared" si="470"/>
        <v>0</v>
      </c>
      <c r="EC299" s="339">
        <f t="shared" si="471"/>
        <v>0</v>
      </c>
      <c r="ED299" s="327">
        <f t="shared" si="472"/>
        <v>0</v>
      </c>
    </row>
    <row r="300" spans="3:134" ht="15" customHeight="1">
      <c r="C300" s="77" t="s">
        <v>353</v>
      </c>
      <c r="D300" s="700" t="s">
        <v>378</v>
      </c>
      <c r="E300" s="72"/>
      <c r="F300" s="72"/>
      <c r="G300" s="72"/>
      <c r="H300" s="72"/>
      <c r="I300" s="72"/>
      <c r="J300" s="72"/>
      <c r="K300" s="72"/>
      <c r="L300" s="72"/>
      <c r="M300" s="72"/>
      <c r="N300" s="72"/>
      <c r="O300" s="616"/>
      <c r="P300" s="72"/>
      <c r="Q300" s="146"/>
      <c r="R300" s="70">
        <f t="shared" si="466"/>
        <v>1.1000000000000001</v>
      </c>
      <c r="S300" s="847"/>
      <c r="T300" s="848"/>
      <c r="U300" s="847"/>
      <c r="V300" s="848"/>
      <c r="W300" s="847"/>
      <c r="X300" s="848"/>
      <c r="Y300" s="847"/>
      <c r="Z300" s="848"/>
      <c r="AA300" s="847"/>
      <c r="AB300" s="848"/>
      <c r="AC300" s="373"/>
      <c r="AD300" s="804"/>
      <c r="AE300" s="805"/>
      <c r="AF300" s="804"/>
      <c r="AG300" s="805"/>
      <c r="AH300" s="804"/>
      <c r="AI300" s="805"/>
      <c r="AJ300" s="804"/>
      <c r="AK300" s="805"/>
      <c r="AL300" s="804"/>
      <c r="AM300" s="805"/>
      <c r="AN300" s="362"/>
      <c r="AO300" s="812"/>
      <c r="AP300" s="813"/>
      <c r="AQ300" s="812"/>
      <c r="AR300" s="813"/>
      <c r="AS300" s="812"/>
      <c r="AT300" s="813"/>
      <c r="AU300" s="812"/>
      <c r="AV300" s="813"/>
      <c r="AW300" s="812"/>
      <c r="AX300" s="813"/>
      <c r="AY300" s="363"/>
      <c r="AZ300" s="820"/>
      <c r="BA300" s="821"/>
      <c r="BB300" s="820"/>
      <c r="BC300" s="821"/>
      <c r="BD300" s="820"/>
      <c r="BE300" s="821"/>
      <c r="BF300" s="820"/>
      <c r="BG300" s="821"/>
      <c r="BH300" s="820"/>
      <c r="BI300" s="821"/>
      <c r="BJ300" s="364"/>
      <c r="BK300" s="825">
        <f t="shared" si="473"/>
        <v>0</v>
      </c>
      <c r="BL300" s="826"/>
      <c r="BM300" s="825">
        <f t="shared" si="474"/>
        <v>0</v>
      </c>
      <c r="BN300" s="826"/>
      <c r="BO300" s="825">
        <f t="shared" si="475"/>
        <v>0</v>
      </c>
      <c r="BP300" s="826"/>
      <c r="BQ300" s="825">
        <f t="shared" si="476"/>
        <v>0</v>
      </c>
      <c r="BR300" s="826"/>
      <c r="BS300" s="825">
        <f t="shared" si="477"/>
        <v>0</v>
      </c>
      <c r="BT300" s="826"/>
      <c r="BU300" s="302">
        <f t="shared" si="478"/>
        <v>0</v>
      </c>
      <c r="BV300" s="973"/>
      <c r="BW300" s="974"/>
      <c r="BX300" s="973"/>
      <c r="BY300" s="974"/>
      <c r="BZ300" s="973"/>
      <c r="CA300" s="974"/>
      <c r="CB300" s="973"/>
      <c r="CC300" s="974"/>
      <c r="CD300" s="973"/>
      <c r="CE300" s="974"/>
      <c r="CF300" s="366"/>
      <c r="CG300" s="969"/>
      <c r="CH300" s="970"/>
      <c r="CI300" s="969"/>
      <c r="CJ300" s="970"/>
      <c r="CK300" s="969"/>
      <c r="CL300" s="970"/>
      <c r="CM300" s="969"/>
      <c r="CN300" s="970"/>
      <c r="CO300" s="969"/>
      <c r="CP300" s="970"/>
      <c r="CQ300" s="367"/>
      <c r="CR300" s="967"/>
      <c r="CS300" s="968"/>
      <c r="CT300" s="967"/>
      <c r="CU300" s="968"/>
      <c r="CV300" s="967"/>
      <c r="CW300" s="968"/>
      <c r="CX300" s="967"/>
      <c r="CY300" s="968"/>
      <c r="CZ300" s="967"/>
      <c r="DA300" s="968"/>
      <c r="DB300" s="368"/>
      <c r="DC300" s="971"/>
      <c r="DD300" s="972"/>
      <c r="DE300" s="971"/>
      <c r="DF300" s="972"/>
      <c r="DG300" s="971"/>
      <c r="DH300" s="972"/>
      <c r="DI300" s="971"/>
      <c r="DJ300" s="972"/>
      <c r="DK300" s="971"/>
      <c r="DL300" s="972"/>
      <c r="DM300" s="369"/>
      <c r="DN300" s="977"/>
      <c r="DO300" s="978"/>
      <c r="DP300" s="977"/>
      <c r="DQ300" s="978"/>
      <c r="DR300" s="977"/>
      <c r="DS300" s="978"/>
      <c r="DT300" s="977"/>
      <c r="DU300" s="978"/>
      <c r="DV300" s="977"/>
      <c r="DW300" s="978"/>
      <c r="DX300" s="370"/>
      <c r="DY300" s="339">
        <f t="shared" si="467"/>
        <v>0</v>
      </c>
      <c r="DZ300" s="339">
        <f t="shared" si="468"/>
        <v>0</v>
      </c>
      <c r="EA300" s="339">
        <f t="shared" si="469"/>
        <v>0</v>
      </c>
      <c r="EB300" s="339">
        <f t="shared" si="470"/>
        <v>0</v>
      </c>
      <c r="EC300" s="339">
        <f t="shared" si="471"/>
        <v>0</v>
      </c>
      <c r="ED300" s="327">
        <f t="shared" si="472"/>
        <v>0</v>
      </c>
    </row>
    <row r="301" spans="3:134" ht="15" customHeight="1">
      <c r="C301" s="77" t="s">
        <v>264</v>
      </c>
      <c r="D301" s="700"/>
      <c r="E301" s="72"/>
      <c r="F301" s="72"/>
      <c r="G301" s="72"/>
      <c r="H301" s="72"/>
      <c r="I301" s="72"/>
      <c r="J301" s="72"/>
      <c r="K301" s="72"/>
      <c r="L301" s="72"/>
      <c r="M301" s="72"/>
      <c r="N301" s="72"/>
      <c r="O301" s="616"/>
      <c r="P301" s="72"/>
      <c r="Q301" s="146"/>
      <c r="R301" s="70">
        <f t="shared" si="466"/>
        <v>1</v>
      </c>
      <c r="S301" s="847"/>
      <c r="T301" s="848"/>
      <c r="U301" s="847"/>
      <c r="V301" s="848"/>
      <c r="W301" s="847"/>
      <c r="X301" s="848"/>
      <c r="Y301" s="847"/>
      <c r="Z301" s="848"/>
      <c r="AA301" s="847"/>
      <c r="AB301" s="848"/>
      <c r="AC301" s="373"/>
      <c r="AD301" s="804"/>
      <c r="AE301" s="805"/>
      <c r="AF301" s="804"/>
      <c r="AG301" s="805"/>
      <c r="AH301" s="804"/>
      <c r="AI301" s="805"/>
      <c r="AJ301" s="804"/>
      <c r="AK301" s="805"/>
      <c r="AL301" s="804"/>
      <c r="AM301" s="805"/>
      <c r="AN301" s="362"/>
      <c r="AO301" s="812"/>
      <c r="AP301" s="813"/>
      <c r="AQ301" s="812"/>
      <c r="AR301" s="813"/>
      <c r="AS301" s="812"/>
      <c r="AT301" s="813"/>
      <c r="AU301" s="812"/>
      <c r="AV301" s="813"/>
      <c r="AW301" s="812"/>
      <c r="AX301" s="813"/>
      <c r="AY301" s="363"/>
      <c r="AZ301" s="820"/>
      <c r="BA301" s="821"/>
      <c r="BB301" s="820"/>
      <c r="BC301" s="821"/>
      <c r="BD301" s="820"/>
      <c r="BE301" s="821"/>
      <c r="BF301" s="820"/>
      <c r="BG301" s="821"/>
      <c r="BH301" s="820"/>
      <c r="BI301" s="821"/>
      <c r="BJ301" s="364"/>
      <c r="BK301" s="825">
        <f t="shared" si="473"/>
        <v>0</v>
      </c>
      <c r="BL301" s="826"/>
      <c r="BM301" s="825">
        <f t="shared" si="474"/>
        <v>0</v>
      </c>
      <c r="BN301" s="826"/>
      <c r="BO301" s="825">
        <f t="shared" si="475"/>
        <v>0</v>
      </c>
      <c r="BP301" s="826"/>
      <c r="BQ301" s="825">
        <f t="shared" si="476"/>
        <v>0</v>
      </c>
      <c r="BR301" s="826"/>
      <c r="BS301" s="825">
        <f t="shared" si="477"/>
        <v>0</v>
      </c>
      <c r="BT301" s="826"/>
      <c r="BU301" s="302">
        <f t="shared" si="478"/>
        <v>0</v>
      </c>
      <c r="BV301" s="973"/>
      <c r="BW301" s="974"/>
      <c r="BX301" s="973"/>
      <c r="BY301" s="974"/>
      <c r="BZ301" s="973"/>
      <c r="CA301" s="974"/>
      <c r="CB301" s="973"/>
      <c r="CC301" s="974"/>
      <c r="CD301" s="973"/>
      <c r="CE301" s="974"/>
      <c r="CF301" s="366"/>
      <c r="CG301" s="969"/>
      <c r="CH301" s="970"/>
      <c r="CI301" s="969"/>
      <c r="CJ301" s="970"/>
      <c r="CK301" s="969"/>
      <c r="CL301" s="970"/>
      <c r="CM301" s="969"/>
      <c r="CN301" s="970"/>
      <c r="CO301" s="969"/>
      <c r="CP301" s="970"/>
      <c r="CQ301" s="367"/>
      <c r="CR301" s="967"/>
      <c r="CS301" s="968"/>
      <c r="CT301" s="967"/>
      <c r="CU301" s="968"/>
      <c r="CV301" s="967"/>
      <c r="CW301" s="968"/>
      <c r="CX301" s="967"/>
      <c r="CY301" s="968"/>
      <c r="CZ301" s="967"/>
      <c r="DA301" s="968"/>
      <c r="DB301" s="368"/>
      <c r="DC301" s="971"/>
      <c r="DD301" s="972"/>
      <c r="DE301" s="971"/>
      <c r="DF301" s="972"/>
      <c r="DG301" s="971"/>
      <c r="DH301" s="972"/>
      <c r="DI301" s="971"/>
      <c r="DJ301" s="972"/>
      <c r="DK301" s="971"/>
      <c r="DL301" s="972"/>
      <c r="DM301" s="369"/>
      <c r="DN301" s="977"/>
      <c r="DO301" s="978"/>
      <c r="DP301" s="977"/>
      <c r="DQ301" s="978"/>
      <c r="DR301" s="977"/>
      <c r="DS301" s="978"/>
      <c r="DT301" s="977"/>
      <c r="DU301" s="978"/>
      <c r="DV301" s="977"/>
      <c r="DW301" s="978"/>
      <c r="DX301" s="370"/>
      <c r="DY301" s="339">
        <f t="shared" si="467"/>
        <v>0</v>
      </c>
      <c r="DZ301" s="339">
        <f t="shared" si="468"/>
        <v>0</v>
      </c>
      <c r="EA301" s="339">
        <f t="shared" si="469"/>
        <v>0</v>
      </c>
      <c r="EB301" s="339">
        <f t="shared" si="470"/>
        <v>0</v>
      </c>
      <c r="EC301" s="339">
        <f t="shared" si="471"/>
        <v>0</v>
      </c>
      <c r="ED301" s="327">
        <f t="shared" si="472"/>
        <v>0</v>
      </c>
    </row>
    <row r="302" spans="3:134" ht="15" customHeight="1">
      <c r="C302" s="77" t="s">
        <v>28</v>
      </c>
      <c r="D302" s="700"/>
      <c r="E302" s="72"/>
      <c r="F302" s="72"/>
      <c r="G302" s="72"/>
      <c r="H302" s="72"/>
      <c r="I302" s="72"/>
      <c r="J302" s="72"/>
      <c r="K302" s="72"/>
      <c r="L302" s="72"/>
      <c r="M302" s="72"/>
      <c r="N302" s="72"/>
      <c r="O302" s="616"/>
      <c r="P302" s="72"/>
      <c r="Q302" s="146"/>
      <c r="R302" s="70">
        <f t="shared" si="466"/>
        <v>1</v>
      </c>
      <c r="S302" s="847"/>
      <c r="T302" s="848"/>
      <c r="U302" s="847"/>
      <c r="V302" s="848"/>
      <c r="W302" s="847"/>
      <c r="X302" s="848"/>
      <c r="Y302" s="847"/>
      <c r="Z302" s="848"/>
      <c r="AA302" s="847"/>
      <c r="AB302" s="848"/>
      <c r="AC302" s="373"/>
      <c r="AD302" s="804"/>
      <c r="AE302" s="805"/>
      <c r="AF302" s="804"/>
      <c r="AG302" s="805"/>
      <c r="AH302" s="804"/>
      <c r="AI302" s="805"/>
      <c r="AJ302" s="804"/>
      <c r="AK302" s="805"/>
      <c r="AL302" s="804"/>
      <c r="AM302" s="805"/>
      <c r="AN302" s="362"/>
      <c r="AO302" s="812"/>
      <c r="AP302" s="813"/>
      <c r="AQ302" s="812"/>
      <c r="AR302" s="813"/>
      <c r="AS302" s="812"/>
      <c r="AT302" s="813"/>
      <c r="AU302" s="812"/>
      <c r="AV302" s="813"/>
      <c r="AW302" s="812"/>
      <c r="AX302" s="813"/>
      <c r="AY302" s="363"/>
      <c r="AZ302" s="820"/>
      <c r="BA302" s="821"/>
      <c r="BB302" s="820"/>
      <c r="BC302" s="821"/>
      <c r="BD302" s="820"/>
      <c r="BE302" s="821"/>
      <c r="BF302" s="820"/>
      <c r="BG302" s="821"/>
      <c r="BH302" s="820"/>
      <c r="BI302" s="821"/>
      <c r="BJ302" s="364"/>
      <c r="BK302" s="825">
        <f t="shared" si="473"/>
        <v>0</v>
      </c>
      <c r="BL302" s="826"/>
      <c r="BM302" s="825">
        <f t="shared" si="474"/>
        <v>0</v>
      </c>
      <c r="BN302" s="826"/>
      <c r="BO302" s="825">
        <f t="shared" si="475"/>
        <v>0</v>
      </c>
      <c r="BP302" s="826"/>
      <c r="BQ302" s="825">
        <f t="shared" si="476"/>
        <v>0</v>
      </c>
      <c r="BR302" s="826"/>
      <c r="BS302" s="825">
        <f t="shared" si="477"/>
        <v>0</v>
      </c>
      <c r="BT302" s="826"/>
      <c r="BU302" s="302">
        <f t="shared" si="478"/>
        <v>0</v>
      </c>
      <c r="BV302" s="973"/>
      <c r="BW302" s="974"/>
      <c r="BX302" s="973"/>
      <c r="BY302" s="974"/>
      <c r="BZ302" s="973"/>
      <c r="CA302" s="974"/>
      <c r="CB302" s="973"/>
      <c r="CC302" s="974"/>
      <c r="CD302" s="973"/>
      <c r="CE302" s="974"/>
      <c r="CF302" s="366"/>
      <c r="CG302" s="969"/>
      <c r="CH302" s="970"/>
      <c r="CI302" s="969"/>
      <c r="CJ302" s="970"/>
      <c r="CK302" s="969"/>
      <c r="CL302" s="970"/>
      <c r="CM302" s="969"/>
      <c r="CN302" s="970"/>
      <c r="CO302" s="969"/>
      <c r="CP302" s="970"/>
      <c r="CQ302" s="367"/>
      <c r="CR302" s="967"/>
      <c r="CS302" s="968"/>
      <c r="CT302" s="967"/>
      <c r="CU302" s="968"/>
      <c r="CV302" s="967"/>
      <c r="CW302" s="968"/>
      <c r="CX302" s="967"/>
      <c r="CY302" s="968"/>
      <c r="CZ302" s="967"/>
      <c r="DA302" s="968"/>
      <c r="DB302" s="368"/>
      <c r="DC302" s="971"/>
      <c r="DD302" s="972"/>
      <c r="DE302" s="971"/>
      <c r="DF302" s="972"/>
      <c r="DG302" s="971"/>
      <c r="DH302" s="972"/>
      <c r="DI302" s="971"/>
      <c r="DJ302" s="972"/>
      <c r="DK302" s="971"/>
      <c r="DL302" s="972"/>
      <c r="DM302" s="369"/>
      <c r="DN302" s="977"/>
      <c r="DO302" s="978"/>
      <c r="DP302" s="977"/>
      <c r="DQ302" s="978"/>
      <c r="DR302" s="977"/>
      <c r="DS302" s="978"/>
      <c r="DT302" s="977"/>
      <c r="DU302" s="978"/>
      <c r="DV302" s="977"/>
      <c r="DW302" s="978"/>
      <c r="DX302" s="370"/>
      <c r="DY302" s="339">
        <f t="shared" si="467"/>
        <v>0</v>
      </c>
      <c r="DZ302" s="339">
        <f t="shared" si="468"/>
        <v>0</v>
      </c>
      <c r="EA302" s="339">
        <f t="shared" si="469"/>
        <v>0</v>
      </c>
      <c r="EB302" s="339">
        <f t="shared" si="470"/>
        <v>0</v>
      </c>
      <c r="EC302" s="339">
        <f t="shared" si="471"/>
        <v>0</v>
      </c>
      <c r="ED302" s="327">
        <f t="shared" si="472"/>
        <v>0</v>
      </c>
    </row>
    <row r="303" spans="3:134" ht="15" customHeight="1">
      <c r="C303" s="77" t="s">
        <v>54</v>
      </c>
      <c r="D303" s="700"/>
      <c r="E303" s="72"/>
      <c r="F303" s="72"/>
      <c r="G303" s="72"/>
      <c r="H303" s="72"/>
      <c r="I303" s="72"/>
      <c r="J303" s="72"/>
      <c r="K303" s="72"/>
      <c r="L303" s="72"/>
      <c r="M303" s="72"/>
      <c r="N303" s="72"/>
      <c r="O303" s="616"/>
      <c r="P303" s="72"/>
      <c r="Q303" s="146"/>
      <c r="R303" s="70">
        <f t="shared" si="466"/>
        <v>1.1000000000000001</v>
      </c>
      <c r="S303" s="847"/>
      <c r="T303" s="848"/>
      <c r="U303" s="847"/>
      <c r="V303" s="848"/>
      <c r="W303" s="847"/>
      <c r="X303" s="848"/>
      <c r="Y303" s="847"/>
      <c r="Z303" s="848"/>
      <c r="AA303" s="847"/>
      <c r="AB303" s="848"/>
      <c r="AC303" s="373"/>
      <c r="AD303" s="804"/>
      <c r="AE303" s="805"/>
      <c r="AF303" s="804"/>
      <c r="AG303" s="805"/>
      <c r="AH303" s="804"/>
      <c r="AI303" s="805"/>
      <c r="AJ303" s="804"/>
      <c r="AK303" s="805"/>
      <c r="AL303" s="804"/>
      <c r="AM303" s="805"/>
      <c r="AN303" s="362"/>
      <c r="AO303" s="812"/>
      <c r="AP303" s="813"/>
      <c r="AQ303" s="812"/>
      <c r="AR303" s="813"/>
      <c r="AS303" s="812"/>
      <c r="AT303" s="813"/>
      <c r="AU303" s="812"/>
      <c r="AV303" s="813"/>
      <c r="AW303" s="812"/>
      <c r="AX303" s="813"/>
      <c r="AY303" s="363"/>
      <c r="AZ303" s="820"/>
      <c r="BA303" s="821"/>
      <c r="BB303" s="820"/>
      <c r="BC303" s="821"/>
      <c r="BD303" s="820"/>
      <c r="BE303" s="821"/>
      <c r="BF303" s="820"/>
      <c r="BG303" s="821"/>
      <c r="BH303" s="820"/>
      <c r="BI303" s="821"/>
      <c r="BJ303" s="364"/>
      <c r="BK303" s="825">
        <f t="shared" si="473"/>
        <v>0</v>
      </c>
      <c r="BL303" s="826"/>
      <c r="BM303" s="825">
        <f t="shared" si="474"/>
        <v>0</v>
      </c>
      <c r="BN303" s="826"/>
      <c r="BO303" s="825">
        <f t="shared" si="475"/>
        <v>0</v>
      </c>
      <c r="BP303" s="826"/>
      <c r="BQ303" s="825">
        <f t="shared" si="476"/>
        <v>0</v>
      </c>
      <c r="BR303" s="826"/>
      <c r="BS303" s="825">
        <f t="shared" si="477"/>
        <v>0</v>
      </c>
      <c r="BT303" s="826"/>
      <c r="BU303" s="302">
        <f t="shared" si="478"/>
        <v>0</v>
      </c>
      <c r="BV303" s="973"/>
      <c r="BW303" s="974"/>
      <c r="BX303" s="973"/>
      <c r="BY303" s="974"/>
      <c r="BZ303" s="973"/>
      <c r="CA303" s="974"/>
      <c r="CB303" s="973"/>
      <c r="CC303" s="974"/>
      <c r="CD303" s="973"/>
      <c r="CE303" s="974"/>
      <c r="CF303" s="366"/>
      <c r="CG303" s="969"/>
      <c r="CH303" s="970"/>
      <c r="CI303" s="969"/>
      <c r="CJ303" s="970"/>
      <c r="CK303" s="969"/>
      <c r="CL303" s="970"/>
      <c r="CM303" s="969"/>
      <c r="CN303" s="970"/>
      <c r="CO303" s="969"/>
      <c r="CP303" s="970"/>
      <c r="CQ303" s="367"/>
      <c r="CR303" s="967"/>
      <c r="CS303" s="968"/>
      <c r="CT303" s="967"/>
      <c r="CU303" s="968"/>
      <c r="CV303" s="967"/>
      <c r="CW303" s="968"/>
      <c r="CX303" s="967"/>
      <c r="CY303" s="968"/>
      <c r="CZ303" s="967"/>
      <c r="DA303" s="968"/>
      <c r="DB303" s="368"/>
      <c r="DC303" s="971"/>
      <c r="DD303" s="972"/>
      <c r="DE303" s="971"/>
      <c r="DF303" s="972"/>
      <c r="DG303" s="971"/>
      <c r="DH303" s="972"/>
      <c r="DI303" s="971"/>
      <c r="DJ303" s="972"/>
      <c r="DK303" s="971"/>
      <c r="DL303" s="972"/>
      <c r="DM303" s="369"/>
      <c r="DN303" s="977"/>
      <c r="DO303" s="978"/>
      <c r="DP303" s="977"/>
      <c r="DQ303" s="978"/>
      <c r="DR303" s="977"/>
      <c r="DS303" s="978"/>
      <c r="DT303" s="977"/>
      <c r="DU303" s="978"/>
      <c r="DV303" s="977"/>
      <c r="DW303" s="978"/>
      <c r="DX303" s="370"/>
      <c r="DY303" s="339">
        <f t="shared" si="467"/>
        <v>0</v>
      </c>
      <c r="DZ303" s="339">
        <f t="shared" si="468"/>
        <v>0</v>
      </c>
      <c r="EA303" s="339">
        <f t="shared" si="469"/>
        <v>0</v>
      </c>
      <c r="EB303" s="339">
        <f t="shared" si="470"/>
        <v>0</v>
      </c>
      <c r="EC303" s="339">
        <f t="shared" si="471"/>
        <v>0</v>
      </c>
      <c r="ED303" s="327">
        <f t="shared" si="472"/>
        <v>0</v>
      </c>
    </row>
    <row r="304" spans="3:134" ht="15" customHeight="1">
      <c r="C304" s="144"/>
      <c r="D304" s="70"/>
      <c r="E304" s="48"/>
      <c r="F304" s="48"/>
      <c r="G304" s="48"/>
      <c r="H304" s="48"/>
      <c r="I304" s="48"/>
      <c r="J304" s="48"/>
      <c r="K304" s="48"/>
      <c r="L304" s="48"/>
      <c r="M304" s="48"/>
      <c r="N304" s="48"/>
      <c r="O304" s="648" t="s">
        <v>185</v>
      </c>
      <c r="P304" s="649"/>
      <c r="Q304" s="649"/>
      <c r="R304" s="650"/>
      <c r="S304" s="614"/>
      <c r="T304" s="615"/>
      <c r="U304" s="614"/>
      <c r="V304" s="615"/>
      <c r="W304" s="614"/>
      <c r="X304" s="615"/>
      <c r="Y304" s="614"/>
      <c r="Z304" s="615"/>
      <c r="AA304" s="614"/>
      <c r="AB304" s="615"/>
      <c r="AC304" s="149"/>
      <c r="AD304" s="614"/>
      <c r="AE304" s="615"/>
      <c r="AF304" s="614"/>
      <c r="AG304" s="615"/>
      <c r="AH304" s="614"/>
      <c r="AI304" s="615"/>
      <c r="AJ304" s="614"/>
      <c r="AK304" s="615"/>
      <c r="AL304" s="614"/>
      <c r="AM304" s="615"/>
      <c r="AN304" s="149"/>
      <c r="AO304" s="614"/>
      <c r="AP304" s="615"/>
      <c r="AQ304" s="614"/>
      <c r="AR304" s="615"/>
      <c r="AS304" s="614"/>
      <c r="AT304" s="615"/>
      <c r="AU304" s="614"/>
      <c r="AV304" s="615"/>
      <c r="AW304" s="614"/>
      <c r="AX304" s="615"/>
      <c r="AY304" s="149"/>
      <c r="AZ304" s="614"/>
      <c r="BA304" s="615"/>
      <c r="BB304" s="614"/>
      <c r="BC304" s="615"/>
      <c r="BD304" s="614"/>
      <c r="BE304" s="615"/>
      <c r="BF304" s="614"/>
      <c r="BG304" s="615"/>
      <c r="BH304" s="614"/>
      <c r="BI304" s="615"/>
      <c r="BJ304" s="149"/>
      <c r="BK304" s="614">
        <f>SUM(BK284:BK303)</f>
        <v>0</v>
      </c>
      <c r="BL304" s="615"/>
      <c r="BM304" s="614">
        <f>SUM(BM284:BM303)</f>
        <v>0</v>
      </c>
      <c r="BN304" s="615"/>
      <c r="BO304" s="614">
        <f>SUM(BO284:BO303)</f>
        <v>0</v>
      </c>
      <c r="BP304" s="615"/>
      <c r="BQ304" s="614">
        <f>SUM(BQ284:BQ303)</f>
        <v>0</v>
      </c>
      <c r="BR304" s="615"/>
      <c r="BS304" s="614">
        <f>SUM(BS284:BS303)</f>
        <v>0</v>
      </c>
      <c r="BT304" s="615"/>
      <c r="BU304" s="149">
        <f>SUM(BK304:BT304)</f>
        <v>0</v>
      </c>
      <c r="BV304" s="614"/>
      <c r="BW304" s="615"/>
      <c r="BX304" s="614"/>
      <c r="BY304" s="615"/>
      <c r="BZ304" s="614"/>
      <c r="CA304" s="615"/>
      <c r="CB304" s="614"/>
      <c r="CC304" s="615"/>
      <c r="CD304" s="614"/>
      <c r="CE304" s="615"/>
      <c r="CF304" s="149"/>
      <c r="CG304" s="614"/>
      <c r="CH304" s="615"/>
      <c r="CI304" s="614"/>
      <c r="CJ304" s="615"/>
      <c r="CK304" s="614"/>
      <c r="CL304" s="615"/>
      <c r="CM304" s="614"/>
      <c r="CN304" s="615"/>
      <c r="CO304" s="614"/>
      <c r="CP304" s="615"/>
      <c r="CQ304" s="149"/>
      <c r="CR304" s="614"/>
      <c r="CS304" s="615"/>
      <c r="CT304" s="614"/>
      <c r="CU304" s="615"/>
      <c r="CV304" s="614"/>
      <c r="CW304" s="615"/>
      <c r="CX304" s="614"/>
      <c r="CY304" s="615"/>
      <c r="CZ304" s="614"/>
      <c r="DA304" s="615"/>
      <c r="DB304" s="149"/>
      <c r="DC304" s="614"/>
      <c r="DD304" s="615"/>
      <c r="DE304" s="614"/>
      <c r="DF304" s="615"/>
      <c r="DG304" s="614"/>
      <c r="DH304" s="615"/>
      <c r="DI304" s="614"/>
      <c r="DJ304" s="615"/>
      <c r="DK304" s="614"/>
      <c r="DL304" s="615"/>
      <c r="DM304" s="149"/>
      <c r="DN304" s="614"/>
      <c r="DO304" s="615"/>
      <c r="DP304" s="614"/>
      <c r="DQ304" s="615"/>
      <c r="DR304" s="614"/>
      <c r="DS304" s="615"/>
      <c r="DT304" s="614"/>
      <c r="DU304" s="615"/>
      <c r="DV304" s="614"/>
      <c r="DW304" s="615"/>
      <c r="DX304" s="149"/>
      <c r="DY304" s="340">
        <f>SUM(DY284:DY303)</f>
        <v>0</v>
      </c>
      <c r="DZ304" s="340">
        <f>SUM(DZ284:DZ303)</f>
        <v>0</v>
      </c>
      <c r="EA304" s="340">
        <f>SUM(EA284:EA303)</f>
        <v>0</v>
      </c>
      <c r="EB304" s="340">
        <f>SUM(EB284:EB303)</f>
        <v>0</v>
      </c>
      <c r="EC304" s="340">
        <f>SUM(EC284:EC303)</f>
        <v>0</v>
      </c>
      <c r="ED304" s="340">
        <f t="shared" si="472"/>
        <v>0</v>
      </c>
    </row>
    <row r="305" spans="1:134" s="101" customFormat="1" ht="26.25" customHeight="1">
      <c r="A305" s="162">
        <v>2000</v>
      </c>
      <c r="B305" s="162"/>
      <c r="C305" s="985" t="str">
        <f>CONCATENATE(BV8," Travel")</f>
        <v>Dept #1 Match Budget Travel</v>
      </c>
      <c r="D305" s="986"/>
      <c r="E305" s="656" t="s">
        <v>221</v>
      </c>
      <c r="F305" s="656"/>
      <c r="G305" s="656"/>
      <c r="H305" s="656"/>
      <c r="I305" s="656"/>
      <c r="J305" s="656"/>
      <c r="K305" s="656"/>
      <c r="L305" s="656"/>
      <c r="M305" s="656"/>
      <c r="N305" s="656"/>
      <c r="O305" s="110"/>
      <c r="P305" s="110"/>
      <c r="Q305" s="110"/>
      <c r="R305" s="164"/>
      <c r="S305" s="170"/>
      <c r="T305" s="255"/>
      <c r="U305" s="170"/>
      <c r="V305" s="255"/>
      <c r="W305" s="170"/>
      <c r="X305" s="255"/>
      <c r="Y305" s="170"/>
      <c r="Z305" s="255"/>
      <c r="AA305" s="170"/>
      <c r="AB305" s="255"/>
      <c r="AC305" s="140"/>
      <c r="AD305" s="170"/>
      <c r="AE305" s="255"/>
      <c r="AF305" s="170"/>
      <c r="AG305" s="255"/>
      <c r="AH305" s="170"/>
      <c r="AI305" s="255"/>
      <c r="AJ305" s="170"/>
      <c r="AK305" s="255"/>
      <c r="AL305" s="170"/>
      <c r="AM305" s="255"/>
      <c r="AN305" s="140"/>
      <c r="AO305" s="170"/>
      <c r="AP305" s="255"/>
      <c r="AQ305" s="170"/>
      <c r="AR305" s="255"/>
      <c r="AS305" s="170"/>
      <c r="AT305" s="255"/>
      <c r="AU305" s="170"/>
      <c r="AV305" s="255"/>
      <c r="AW305" s="170"/>
      <c r="AX305" s="255"/>
      <c r="AY305" s="140"/>
      <c r="AZ305" s="170"/>
      <c r="BA305" s="255"/>
      <c r="BB305" s="170"/>
      <c r="BC305" s="255"/>
      <c r="BD305" s="170"/>
      <c r="BE305" s="255"/>
      <c r="BF305" s="170"/>
      <c r="BG305" s="255"/>
      <c r="BH305" s="170"/>
      <c r="BI305" s="255"/>
      <c r="BJ305" s="140"/>
      <c r="BK305" s="170"/>
      <c r="BL305" s="255"/>
      <c r="BM305" s="170"/>
      <c r="BN305" s="255"/>
      <c r="BO305" s="170"/>
      <c r="BP305" s="255"/>
      <c r="BQ305" s="170"/>
      <c r="BR305" s="255"/>
      <c r="BS305" s="170"/>
      <c r="BT305" s="255"/>
      <c r="BU305" s="140"/>
      <c r="BV305" s="170"/>
      <c r="BW305" s="255"/>
      <c r="BX305" s="170"/>
      <c r="BY305" s="255"/>
      <c r="BZ305" s="170"/>
      <c r="CA305" s="255"/>
      <c r="CB305" s="170"/>
      <c r="CC305" s="255"/>
      <c r="CD305" s="170"/>
      <c r="CE305" s="255"/>
      <c r="CF305" s="140"/>
      <c r="CG305" s="170"/>
      <c r="CH305" s="255"/>
      <c r="CI305" s="170"/>
      <c r="CJ305" s="255"/>
      <c r="CK305" s="170"/>
      <c r="CL305" s="255"/>
      <c r="CM305" s="170"/>
      <c r="CN305" s="255"/>
      <c r="CO305" s="170"/>
      <c r="CP305" s="255"/>
      <c r="CQ305" s="140"/>
      <c r="CR305" s="170"/>
      <c r="CS305" s="255"/>
      <c r="CT305" s="170"/>
      <c r="CU305" s="255"/>
      <c r="CV305" s="170"/>
      <c r="CW305" s="255"/>
      <c r="CX305" s="170"/>
      <c r="CY305" s="255"/>
      <c r="CZ305" s="170"/>
      <c r="DA305" s="255"/>
      <c r="DB305" s="140"/>
      <c r="DC305" s="170"/>
      <c r="DD305" s="255"/>
      <c r="DE305" s="170"/>
      <c r="DF305" s="255"/>
      <c r="DG305" s="170"/>
      <c r="DH305" s="255"/>
      <c r="DI305" s="170"/>
      <c r="DJ305" s="255"/>
      <c r="DK305" s="170"/>
      <c r="DL305" s="255"/>
      <c r="DM305" s="140"/>
      <c r="DN305" s="170"/>
      <c r="DO305" s="255"/>
      <c r="DP305" s="170"/>
      <c r="DQ305" s="255"/>
      <c r="DR305" s="170"/>
      <c r="DS305" s="255"/>
      <c r="DT305" s="170"/>
      <c r="DU305" s="255"/>
      <c r="DV305" s="170"/>
      <c r="DW305" s="255"/>
      <c r="DX305" s="140"/>
      <c r="DY305" s="208"/>
      <c r="DZ305" s="208"/>
      <c r="EA305" s="208"/>
      <c r="EB305" s="208"/>
      <c r="EC305" s="208"/>
      <c r="ED305" s="361"/>
    </row>
    <row r="306" spans="1:134" s="51" customFormat="1" ht="34.5" customHeight="1">
      <c r="A306" s="162"/>
      <c r="B306" s="78"/>
      <c r="C306" s="131" t="s">
        <v>53</v>
      </c>
      <c r="D306" s="79" t="s">
        <v>184</v>
      </c>
      <c r="E306" s="525" t="str">
        <f>BV9</f>
        <v>Year 1</v>
      </c>
      <c r="F306" s="525" t="str">
        <f>BX9</f>
        <v>Year 2</v>
      </c>
      <c r="G306" s="525" t="str">
        <f>BZ9</f>
        <v>Year 3</v>
      </c>
      <c r="H306" s="525" t="str">
        <f>CB9</f>
        <v>Year 4</v>
      </c>
      <c r="I306" s="525" t="str">
        <f>CD9</f>
        <v>Year 5</v>
      </c>
      <c r="J306" s="83"/>
      <c r="K306" s="83"/>
      <c r="L306" s="83"/>
      <c r="M306" s="83"/>
      <c r="N306" s="83"/>
      <c r="O306" s="81" t="s">
        <v>376</v>
      </c>
      <c r="P306" s="81" t="s">
        <v>377</v>
      </c>
      <c r="Q306" s="81" t="s">
        <v>76</v>
      </c>
      <c r="R306" s="81" t="s">
        <v>355</v>
      </c>
      <c r="S306" s="170"/>
      <c r="T306" s="139"/>
      <c r="U306" s="171"/>
      <c r="V306" s="139"/>
      <c r="W306" s="171"/>
      <c r="X306" s="139"/>
      <c r="Y306" s="171"/>
      <c r="Z306" s="139"/>
      <c r="AA306" s="171"/>
      <c r="AB306" s="139"/>
      <c r="AC306" s="140"/>
      <c r="AD306" s="170"/>
      <c r="AE306" s="139"/>
      <c r="AF306" s="171"/>
      <c r="AG306" s="139"/>
      <c r="AH306" s="171"/>
      <c r="AI306" s="139"/>
      <c r="AJ306" s="171"/>
      <c r="AK306" s="139"/>
      <c r="AL306" s="171"/>
      <c r="AM306" s="139"/>
      <c r="AN306" s="140"/>
      <c r="AO306" s="170"/>
      <c r="AP306" s="139"/>
      <c r="AQ306" s="171"/>
      <c r="AR306" s="139"/>
      <c r="AS306" s="171"/>
      <c r="AT306" s="139"/>
      <c r="AU306" s="171"/>
      <c r="AV306" s="139"/>
      <c r="AW306" s="171"/>
      <c r="AX306" s="139"/>
      <c r="AY306" s="140"/>
      <c r="AZ306" s="170"/>
      <c r="BA306" s="139"/>
      <c r="BB306" s="171"/>
      <c r="BC306" s="139"/>
      <c r="BD306" s="171"/>
      <c r="BE306" s="139"/>
      <c r="BF306" s="171"/>
      <c r="BG306" s="139"/>
      <c r="BH306" s="171"/>
      <c r="BI306" s="139"/>
      <c r="BJ306" s="140"/>
      <c r="BK306" s="170"/>
      <c r="BL306" s="139"/>
      <c r="BM306" s="171"/>
      <c r="BN306" s="139"/>
      <c r="BO306" s="171"/>
      <c r="BP306" s="139"/>
      <c r="BQ306" s="171"/>
      <c r="BR306" s="139"/>
      <c r="BS306" s="171"/>
      <c r="BT306" s="139"/>
      <c r="BU306" s="140"/>
      <c r="BV306" s="170"/>
      <c r="BW306" s="139"/>
      <c r="BX306" s="171"/>
      <c r="BY306" s="139"/>
      <c r="BZ306" s="171"/>
      <c r="CA306" s="139"/>
      <c r="CB306" s="171"/>
      <c r="CC306" s="139"/>
      <c r="CD306" s="171"/>
      <c r="CE306" s="139"/>
      <c r="CF306" s="140"/>
      <c r="CG306" s="170"/>
      <c r="CH306" s="139"/>
      <c r="CI306" s="171"/>
      <c r="CJ306" s="139"/>
      <c r="CK306" s="171"/>
      <c r="CL306" s="139"/>
      <c r="CM306" s="171"/>
      <c r="CN306" s="139"/>
      <c r="CO306" s="171"/>
      <c r="CP306" s="139"/>
      <c r="CQ306" s="140"/>
      <c r="CR306" s="170"/>
      <c r="CS306" s="139"/>
      <c r="CT306" s="171"/>
      <c r="CU306" s="139"/>
      <c r="CV306" s="171"/>
      <c r="CW306" s="139"/>
      <c r="CX306" s="171"/>
      <c r="CY306" s="139"/>
      <c r="CZ306" s="171"/>
      <c r="DA306" s="139"/>
      <c r="DB306" s="140"/>
      <c r="DC306" s="170"/>
      <c r="DD306" s="139"/>
      <c r="DE306" s="171"/>
      <c r="DF306" s="139"/>
      <c r="DG306" s="171"/>
      <c r="DH306" s="139"/>
      <c r="DI306" s="171"/>
      <c r="DJ306" s="139"/>
      <c r="DK306" s="171"/>
      <c r="DL306" s="139"/>
      <c r="DM306" s="140"/>
      <c r="DN306" s="170"/>
      <c r="DO306" s="139"/>
      <c r="DP306" s="171"/>
      <c r="DQ306" s="139"/>
      <c r="DR306" s="171"/>
      <c r="DS306" s="139"/>
      <c r="DT306" s="171"/>
      <c r="DU306" s="139"/>
      <c r="DV306" s="171"/>
      <c r="DW306" s="139"/>
      <c r="DX306" s="140"/>
      <c r="DY306" s="287"/>
      <c r="DZ306" s="287"/>
      <c r="EA306" s="287"/>
      <c r="EB306" s="287"/>
      <c r="EC306" s="287"/>
      <c r="ED306" s="287"/>
    </row>
    <row r="307" spans="1:134" s="51" customFormat="1" ht="15" customHeight="1">
      <c r="A307" s="78"/>
      <c r="B307" s="78"/>
      <c r="C307" s="77" t="s">
        <v>353</v>
      </c>
      <c r="D307" s="700" t="s">
        <v>378</v>
      </c>
      <c r="E307" s="72"/>
      <c r="F307" s="72"/>
      <c r="G307" s="72"/>
      <c r="H307" s="72"/>
      <c r="I307" s="72"/>
      <c r="J307" s="72"/>
      <c r="K307" s="72"/>
      <c r="L307" s="72"/>
      <c r="M307" s="72"/>
      <c r="N307" s="72"/>
      <c r="O307" s="616"/>
      <c r="P307" s="72"/>
      <c r="Q307" s="146"/>
      <c r="R307" s="70">
        <f t="shared" ref="R307:R326" si="479">VLOOKUP(C307,TravelIncrease,2,0)</f>
        <v>1.1000000000000001</v>
      </c>
      <c r="S307" s="847"/>
      <c r="T307" s="848"/>
      <c r="U307" s="847"/>
      <c r="V307" s="848"/>
      <c r="W307" s="847"/>
      <c r="X307" s="848"/>
      <c r="Y307" s="847"/>
      <c r="Z307" s="848"/>
      <c r="AA307" s="847"/>
      <c r="AB307" s="848"/>
      <c r="AC307" s="373"/>
      <c r="AD307" s="804"/>
      <c r="AE307" s="805"/>
      <c r="AF307" s="804"/>
      <c r="AG307" s="805"/>
      <c r="AH307" s="804"/>
      <c r="AI307" s="805"/>
      <c r="AJ307" s="804"/>
      <c r="AK307" s="805"/>
      <c r="AL307" s="804"/>
      <c r="AM307" s="805"/>
      <c r="AN307" s="362"/>
      <c r="AO307" s="812"/>
      <c r="AP307" s="813"/>
      <c r="AQ307" s="812"/>
      <c r="AR307" s="813"/>
      <c r="AS307" s="812"/>
      <c r="AT307" s="813"/>
      <c r="AU307" s="812"/>
      <c r="AV307" s="813"/>
      <c r="AW307" s="812"/>
      <c r="AX307" s="813"/>
      <c r="AY307" s="363"/>
      <c r="AZ307" s="820"/>
      <c r="BA307" s="821"/>
      <c r="BB307" s="820"/>
      <c r="BC307" s="821"/>
      <c r="BD307" s="820"/>
      <c r="BE307" s="821"/>
      <c r="BF307" s="820"/>
      <c r="BG307" s="821"/>
      <c r="BH307" s="820"/>
      <c r="BI307" s="821"/>
      <c r="BJ307" s="364"/>
      <c r="BK307" s="849"/>
      <c r="BL307" s="850"/>
      <c r="BM307" s="849"/>
      <c r="BN307" s="850"/>
      <c r="BO307" s="849"/>
      <c r="BP307" s="850"/>
      <c r="BQ307" s="849"/>
      <c r="BR307" s="850"/>
      <c r="BS307" s="849"/>
      <c r="BT307" s="850"/>
      <c r="BU307" s="365"/>
      <c r="BV307" s="898">
        <f>$E307*$P307*$Q307</f>
        <v>0</v>
      </c>
      <c r="BW307" s="899"/>
      <c r="BX307" s="898">
        <f>$F307*$P307*$Q307*$R307</f>
        <v>0</v>
      </c>
      <c r="BY307" s="899"/>
      <c r="BZ307" s="898">
        <f t="shared" ref="BZ307:BZ326" si="480">$G307*$P307*Q307*($R307^2)</f>
        <v>0</v>
      </c>
      <c r="CA307" s="899"/>
      <c r="CB307" s="898">
        <f>$H307*$P307*$Q307*($R307^3)</f>
        <v>0</v>
      </c>
      <c r="CC307" s="899"/>
      <c r="CD307" s="898">
        <f>$I307*$P307*$Q307*($R307^4)</f>
        <v>0</v>
      </c>
      <c r="CE307" s="899"/>
      <c r="CF307" s="305">
        <f>SUM(BV307+BX307+BZ307+CB307+CD307)</f>
        <v>0</v>
      </c>
      <c r="CG307" s="969"/>
      <c r="CH307" s="970"/>
      <c r="CI307" s="969"/>
      <c r="CJ307" s="970"/>
      <c r="CK307" s="969"/>
      <c r="CL307" s="970"/>
      <c r="CM307" s="969"/>
      <c r="CN307" s="970"/>
      <c r="CO307" s="969"/>
      <c r="CP307" s="970"/>
      <c r="CQ307" s="367"/>
      <c r="CR307" s="967"/>
      <c r="CS307" s="968"/>
      <c r="CT307" s="967"/>
      <c r="CU307" s="968"/>
      <c r="CV307" s="967"/>
      <c r="CW307" s="968"/>
      <c r="CX307" s="967"/>
      <c r="CY307" s="968"/>
      <c r="CZ307" s="967"/>
      <c r="DA307" s="968"/>
      <c r="DB307" s="368"/>
      <c r="DC307" s="971"/>
      <c r="DD307" s="972"/>
      <c r="DE307" s="971"/>
      <c r="DF307" s="972"/>
      <c r="DG307" s="971"/>
      <c r="DH307" s="972"/>
      <c r="DI307" s="971"/>
      <c r="DJ307" s="972"/>
      <c r="DK307" s="971"/>
      <c r="DL307" s="972"/>
      <c r="DM307" s="369"/>
      <c r="DN307" s="977"/>
      <c r="DO307" s="978"/>
      <c r="DP307" s="977"/>
      <c r="DQ307" s="978"/>
      <c r="DR307" s="977"/>
      <c r="DS307" s="978"/>
      <c r="DT307" s="977"/>
      <c r="DU307" s="978"/>
      <c r="DV307" s="977"/>
      <c r="DW307" s="978"/>
      <c r="DX307" s="370"/>
      <c r="DY307" s="339">
        <f t="shared" ref="DY307:DY326" si="481">BV307</f>
        <v>0</v>
      </c>
      <c r="DZ307" s="339">
        <f t="shared" ref="DZ307:DZ326" si="482">BX307</f>
        <v>0</v>
      </c>
      <c r="EA307" s="339">
        <f t="shared" ref="EA307:EA326" si="483">BZ307</f>
        <v>0</v>
      </c>
      <c r="EB307" s="339">
        <f t="shared" ref="EB307:EB326" si="484">CB307</f>
        <v>0</v>
      </c>
      <c r="EC307" s="339">
        <f t="shared" ref="EC307:EC326" si="485">CD307</f>
        <v>0</v>
      </c>
      <c r="ED307" s="327">
        <f t="shared" ref="ED307:ED327" si="486">SUM(DY307:EC307)</f>
        <v>0</v>
      </c>
    </row>
    <row r="308" spans="1:134" s="51" customFormat="1" ht="15" customHeight="1">
      <c r="A308" s="78"/>
      <c r="B308" s="78"/>
      <c r="C308" s="77" t="s">
        <v>264</v>
      </c>
      <c r="D308" s="700"/>
      <c r="E308" s="72"/>
      <c r="F308" s="72"/>
      <c r="G308" s="72"/>
      <c r="H308" s="72"/>
      <c r="I308" s="72"/>
      <c r="J308" s="72"/>
      <c r="K308" s="72"/>
      <c r="L308" s="72"/>
      <c r="M308" s="72"/>
      <c r="N308" s="72"/>
      <c r="O308" s="616"/>
      <c r="P308" s="72"/>
      <c r="Q308" s="146"/>
      <c r="R308" s="70">
        <f t="shared" si="479"/>
        <v>1</v>
      </c>
      <c r="S308" s="847"/>
      <c r="T308" s="848"/>
      <c r="U308" s="847"/>
      <c r="V308" s="848"/>
      <c r="W308" s="847"/>
      <c r="X308" s="848"/>
      <c r="Y308" s="847"/>
      <c r="Z308" s="848"/>
      <c r="AA308" s="847"/>
      <c r="AB308" s="848"/>
      <c r="AC308" s="373"/>
      <c r="AD308" s="804"/>
      <c r="AE308" s="805"/>
      <c r="AF308" s="804"/>
      <c r="AG308" s="805"/>
      <c r="AH308" s="804"/>
      <c r="AI308" s="805"/>
      <c r="AJ308" s="804"/>
      <c r="AK308" s="805"/>
      <c r="AL308" s="804"/>
      <c r="AM308" s="805"/>
      <c r="AN308" s="362"/>
      <c r="AO308" s="812"/>
      <c r="AP308" s="813"/>
      <c r="AQ308" s="812"/>
      <c r="AR308" s="813"/>
      <c r="AS308" s="812"/>
      <c r="AT308" s="813"/>
      <c r="AU308" s="812"/>
      <c r="AV308" s="813"/>
      <c r="AW308" s="812"/>
      <c r="AX308" s="813"/>
      <c r="AY308" s="363"/>
      <c r="AZ308" s="820"/>
      <c r="BA308" s="821"/>
      <c r="BB308" s="820"/>
      <c r="BC308" s="821"/>
      <c r="BD308" s="820"/>
      <c r="BE308" s="821"/>
      <c r="BF308" s="820"/>
      <c r="BG308" s="821"/>
      <c r="BH308" s="820"/>
      <c r="BI308" s="821"/>
      <c r="BJ308" s="364"/>
      <c r="BK308" s="849"/>
      <c r="BL308" s="850"/>
      <c r="BM308" s="849"/>
      <c r="BN308" s="850"/>
      <c r="BO308" s="849"/>
      <c r="BP308" s="850"/>
      <c r="BQ308" s="849"/>
      <c r="BR308" s="850"/>
      <c r="BS308" s="849"/>
      <c r="BT308" s="850"/>
      <c r="BU308" s="365"/>
      <c r="BV308" s="898">
        <f t="shared" ref="BV308:BV326" si="487">$E308*$P308*$Q308</f>
        <v>0</v>
      </c>
      <c r="BW308" s="899"/>
      <c r="BX308" s="898">
        <f t="shared" ref="BX308:BX326" si="488">$F308*$P308*$Q308*$R308</f>
        <v>0</v>
      </c>
      <c r="BY308" s="899"/>
      <c r="BZ308" s="898">
        <f t="shared" si="480"/>
        <v>0</v>
      </c>
      <c r="CA308" s="899"/>
      <c r="CB308" s="898">
        <f t="shared" ref="CB308:CB326" si="489">$H308*$P308*$Q308*($R308^3)</f>
        <v>0</v>
      </c>
      <c r="CC308" s="899"/>
      <c r="CD308" s="898">
        <f t="shared" ref="CD308:CD326" si="490">$I308*$P308*$Q308*($R308^4)</f>
        <v>0</v>
      </c>
      <c r="CE308" s="899"/>
      <c r="CF308" s="305">
        <f t="shared" ref="CF308:CF326" si="491">SUM(BV308+BX308+BZ308+CB308+CD308)</f>
        <v>0</v>
      </c>
      <c r="CG308" s="969"/>
      <c r="CH308" s="970"/>
      <c r="CI308" s="969"/>
      <c r="CJ308" s="970"/>
      <c r="CK308" s="969"/>
      <c r="CL308" s="970"/>
      <c r="CM308" s="969"/>
      <c r="CN308" s="970"/>
      <c r="CO308" s="969"/>
      <c r="CP308" s="970"/>
      <c r="CQ308" s="367"/>
      <c r="CR308" s="967"/>
      <c r="CS308" s="968"/>
      <c r="CT308" s="967"/>
      <c r="CU308" s="968"/>
      <c r="CV308" s="967"/>
      <c r="CW308" s="968"/>
      <c r="CX308" s="967"/>
      <c r="CY308" s="968"/>
      <c r="CZ308" s="967"/>
      <c r="DA308" s="968"/>
      <c r="DB308" s="368"/>
      <c r="DC308" s="971"/>
      <c r="DD308" s="972"/>
      <c r="DE308" s="971"/>
      <c r="DF308" s="972"/>
      <c r="DG308" s="971"/>
      <c r="DH308" s="972"/>
      <c r="DI308" s="971"/>
      <c r="DJ308" s="972"/>
      <c r="DK308" s="971"/>
      <c r="DL308" s="972"/>
      <c r="DM308" s="369"/>
      <c r="DN308" s="977"/>
      <c r="DO308" s="978"/>
      <c r="DP308" s="977"/>
      <c r="DQ308" s="978"/>
      <c r="DR308" s="977"/>
      <c r="DS308" s="978"/>
      <c r="DT308" s="977"/>
      <c r="DU308" s="978"/>
      <c r="DV308" s="977"/>
      <c r="DW308" s="978"/>
      <c r="DX308" s="370"/>
      <c r="DY308" s="339">
        <f t="shared" si="481"/>
        <v>0</v>
      </c>
      <c r="DZ308" s="339">
        <f t="shared" si="482"/>
        <v>0</v>
      </c>
      <c r="EA308" s="339">
        <f t="shared" si="483"/>
        <v>0</v>
      </c>
      <c r="EB308" s="339">
        <f t="shared" si="484"/>
        <v>0</v>
      </c>
      <c r="EC308" s="339">
        <f t="shared" si="485"/>
        <v>0</v>
      </c>
      <c r="ED308" s="327">
        <f t="shared" si="486"/>
        <v>0</v>
      </c>
    </row>
    <row r="309" spans="1:134" s="51" customFormat="1" ht="15" customHeight="1">
      <c r="A309" s="78"/>
      <c r="B309" s="78"/>
      <c r="C309" s="77" t="s">
        <v>28</v>
      </c>
      <c r="D309" s="700"/>
      <c r="E309" s="72"/>
      <c r="F309" s="72"/>
      <c r="G309" s="72"/>
      <c r="H309" s="72"/>
      <c r="I309" s="72"/>
      <c r="J309" s="72"/>
      <c r="K309" s="72"/>
      <c r="L309" s="72"/>
      <c r="M309" s="72"/>
      <c r="N309" s="72"/>
      <c r="O309" s="616"/>
      <c r="P309" s="72"/>
      <c r="Q309" s="146"/>
      <c r="R309" s="70">
        <f t="shared" si="479"/>
        <v>1</v>
      </c>
      <c r="S309" s="847"/>
      <c r="T309" s="848"/>
      <c r="U309" s="847"/>
      <c r="V309" s="848"/>
      <c r="W309" s="847"/>
      <c r="X309" s="848"/>
      <c r="Y309" s="847"/>
      <c r="Z309" s="848"/>
      <c r="AA309" s="847"/>
      <c r="AB309" s="848"/>
      <c r="AC309" s="373"/>
      <c r="AD309" s="804"/>
      <c r="AE309" s="805"/>
      <c r="AF309" s="804"/>
      <c r="AG309" s="805"/>
      <c r="AH309" s="804"/>
      <c r="AI309" s="805"/>
      <c r="AJ309" s="804"/>
      <c r="AK309" s="805"/>
      <c r="AL309" s="804"/>
      <c r="AM309" s="805"/>
      <c r="AN309" s="362"/>
      <c r="AO309" s="812"/>
      <c r="AP309" s="813"/>
      <c r="AQ309" s="812"/>
      <c r="AR309" s="813"/>
      <c r="AS309" s="812"/>
      <c r="AT309" s="813"/>
      <c r="AU309" s="812"/>
      <c r="AV309" s="813"/>
      <c r="AW309" s="812"/>
      <c r="AX309" s="813"/>
      <c r="AY309" s="363"/>
      <c r="AZ309" s="820"/>
      <c r="BA309" s="821"/>
      <c r="BB309" s="820"/>
      <c r="BC309" s="821"/>
      <c r="BD309" s="820"/>
      <c r="BE309" s="821"/>
      <c r="BF309" s="820"/>
      <c r="BG309" s="821"/>
      <c r="BH309" s="820"/>
      <c r="BI309" s="821"/>
      <c r="BJ309" s="364"/>
      <c r="BK309" s="849"/>
      <c r="BL309" s="850"/>
      <c r="BM309" s="849"/>
      <c r="BN309" s="850"/>
      <c r="BO309" s="849"/>
      <c r="BP309" s="850"/>
      <c r="BQ309" s="849"/>
      <c r="BR309" s="850"/>
      <c r="BS309" s="849"/>
      <c r="BT309" s="850"/>
      <c r="BU309" s="365"/>
      <c r="BV309" s="898">
        <f t="shared" si="487"/>
        <v>0</v>
      </c>
      <c r="BW309" s="899"/>
      <c r="BX309" s="898">
        <f t="shared" si="488"/>
        <v>0</v>
      </c>
      <c r="BY309" s="899"/>
      <c r="BZ309" s="898">
        <f t="shared" si="480"/>
        <v>0</v>
      </c>
      <c r="CA309" s="899"/>
      <c r="CB309" s="898">
        <f t="shared" si="489"/>
        <v>0</v>
      </c>
      <c r="CC309" s="899"/>
      <c r="CD309" s="898">
        <f t="shared" si="490"/>
        <v>0</v>
      </c>
      <c r="CE309" s="899"/>
      <c r="CF309" s="305">
        <f t="shared" si="491"/>
        <v>0</v>
      </c>
      <c r="CG309" s="969"/>
      <c r="CH309" s="970"/>
      <c r="CI309" s="969"/>
      <c r="CJ309" s="970"/>
      <c r="CK309" s="969"/>
      <c r="CL309" s="970"/>
      <c r="CM309" s="969"/>
      <c r="CN309" s="970"/>
      <c r="CO309" s="969"/>
      <c r="CP309" s="970"/>
      <c r="CQ309" s="367"/>
      <c r="CR309" s="967"/>
      <c r="CS309" s="968"/>
      <c r="CT309" s="967"/>
      <c r="CU309" s="968"/>
      <c r="CV309" s="967"/>
      <c r="CW309" s="968"/>
      <c r="CX309" s="967"/>
      <c r="CY309" s="968"/>
      <c r="CZ309" s="967"/>
      <c r="DA309" s="968"/>
      <c r="DB309" s="368"/>
      <c r="DC309" s="971"/>
      <c r="DD309" s="972"/>
      <c r="DE309" s="971"/>
      <c r="DF309" s="972"/>
      <c r="DG309" s="971"/>
      <c r="DH309" s="972"/>
      <c r="DI309" s="971"/>
      <c r="DJ309" s="972"/>
      <c r="DK309" s="971"/>
      <c r="DL309" s="972"/>
      <c r="DM309" s="369"/>
      <c r="DN309" s="977"/>
      <c r="DO309" s="978"/>
      <c r="DP309" s="977"/>
      <c r="DQ309" s="978"/>
      <c r="DR309" s="977"/>
      <c r="DS309" s="978"/>
      <c r="DT309" s="977"/>
      <c r="DU309" s="978"/>
      <c r="DV309" s="977"/>
      <c r="DW309" s="978"/>
      <c r="DX309" s="370"/>
      <c r="DY309" s="339">
        <f t="shared" si="481"/>
        <v>0</v>
      </c>
      <c r="DZ309" s="339">
        <f t="shared" si="482"/>
        <v>0</v>
      </c>
      <c r="EA309" s="339">
        <f t="shared" si="483"/>
        <v>0</v>
      </c>
      <c r="EB309" s="339">
        <f t="shared" si="484"/>
        <v>0</v>
      </c>
      <c r="EC309" s="339">
        <f t="shared" si="485"/>
        <v>0</v>
      </c>
      <c r="ED309" s="327">
        <f t="shared" si="486"/>
        <v>0</v>
      </c>
    </row>
    <row r="310" spans="1:134" s="51" customFormat="1" ht="15" customHeight="1">
      <c r="A310" s="78"/>
      <c r="B310" s="78"/>
      <c r="C310" s="77" t="s">
        <v>54</v>
      </c>
      <c r="D310" s="700"/>
      <c r="E310" s="72"/>
      <c r="F310" s="72"/>
      <c r="G310" s="72"/>
      <c r="H310" s="72"/>
      <c r="I310" s="72"/>
      <c r="J310" s="72"/>
      <c r="K310" s="72"/>
      <c r="L310" s="72"/>
      <c r="M310" s="72"/>
      <c r="N310" s="72"/>
      <c r="O310" s="616"/>
      <c r="P310" s="72"/>
      <c r="Q310" s="146"/>
      <c r="R310" s="70">
        <f t="shared" si="479"/>
        <v>1.1000000000000001</v>
      </c>
      <c r="S310" s="847"/>
      <c r="T310" s="848"/>
      <c r="U310" s="847"/>
      <c r="V310" s="848"/>
      <c r="W310" s="847"/>
      <c r="X310" s="848"/>
      <c r="Y310" s="847"/>
      <c r="Z310" s="848"/>
      <c r="AA310" s="847"/>
      <c r="AB310" s="848"/>
      <c r="AC310" s="373"/>
      <c r="AD310" s="804"/>
      <c r="AE310" s="805"/>
      <c r="AF310" s="804"/>
      <c r="AG310" s="805"/>
      <c r="AH310" s="804"/>
      <c r="AI310" s="805"/>
      <c r="AJ310" s="804"/>
      <c r="AK310" s="805"/>
      <c r="AL310" s="804"/>
      <c r="AM310" s="805"/>
      <c r="AN310" s="362"/>
      <c r="AO310" s="812"/>
      <c r="AP310" s="813"/>
      <c r="AQ310" s="812"/>
      <c r="AR310" s="813"/>
      <c r="AS310" s="812"/>
      <c r="AT310" s="813"/>
      <c r="AU310" s="812"/>
      <c r="AV310" s="813"/>
      <c r="AW310" s="812"/>
      <c r="AX310" s="813"/>
      <c r="AY310" s="363"/>
      <c r="AZ310" s="820"/>
      <c r="BA310" s="821"/>
      <c r="BB310" s="820"/>
      <c r="BC310" s="821"/>
      <c r="BD310" s="820"/>
      <c r="BE310" s="821"/>
      <c r="BF310" s="820"/>
      <c r="BG310" s="821"/>
      <c r="BH310" s="820"/>
      <c r="BI310" s="821"/>
      <c r="BJ310" s="364"/>
      <c r="BK310" s="849"/>
      <c r="BL310" s="850"/>
      <c r="BM310" s="849"/>
      <c r="BN310" s="850"/>
      <c r="BO310" s="849"/>
      <c r="BP310" s="850"/>
      <c r="BQ310" s="849"/>
      <c r="BR310" s="850"/>
      <c r="BS310" s="849"/>
      <c r="BT310" s="850"/>
      <c r="BU310" s="365"/>
      <c r="BV310" s="898">
        <f t="shared" si="487"/>
        <v>0</v>
      </c>
      <c r="BW310" s="899"/>
      <c r="BX310" s="898">
        <f t="shared" si="488"/>
        <v>0</v>
      </c>
      <c r="BY310" s="899"/>
      <c r="BZ310" s="898">
        <f t="shared" si="480"/>
        <v>0</v>
      </c>
      <c r="CA310" s="899"/>
      <c r="CB310" s="898">
        <f t="shared" si="489"/>
        <v>0</v>
      </c>
      <c r="CC310" s="899"/>
      <c r="CD310" s="898">
        <f t="shared" si="490"/>
        <v>0</v>
      </c>
      <c r="CE310" s="899"/>
      <c r="CF310" s="305">
        <f t="shared" si="491"/>
        <v>0</v>
      </c>
      <c r="CG310" s="969"/>
      <c r="CH310" s="970"/>
      <c r="CI310" s="969"/>
      <c r="CJ310" s="970"/>
      <c r="CK310" s="969"/>
      <c r="CL310" s="970"/>
      <c r="CM310" s="969"/>
      <c r="CN310" s="970"/>
      <c r="CO310" s="969"/>
      <c r="CP310" s="970"/>
      <c r="CQ310" s="367"/>
      <c r="CR310" s="967"/>
      <c r="CS310" s="968"/>
      <c r="CT310" s="967"/>
      <c r="CU310" s="968"/>
      <c r="CV310" s="967"/>
      <c r="CW310" s="968"/>
      <c r="CX310" s="967"/>
      <c r="CY310" s="968"/>
      <c r="CZ310" s="967"/>
      <c r="DA310" s="968"/>
      <c r="DB310" s="368"/>
      <c r="DC310" s="971"/>
      <c r="DD310" s="972"/>
      <c r="DE310" s="971"/>
      <c r="DF310" s="972"/>
      <c r="DG310" s="971"/>
      <c r="DH310" s="972"/>
      <c r="DI310" s="971"/>
      <c r="DJ310" s="972"/>
      <c r="DK310" s="971"/>
      <c r="DL310" s="972"/>
      <c r="DM310" s="369"/>
      <c r="DN310" s="977"/>
      <c r="DO310" s="978"/>
      <c r="DP310" s="977"/>
      <c r="DQ310" s="978"/>
      <c r="DR310" s="977"/>
      <c r="DS310" s="978"/>
      <c r="DT310" s="977"/>
      <c r="DU310" s="978"/>
      <c r="DV310" s="977"/>
      <c r="DW310" s="978"/>
      <c r="DX310" s="370"/>
      <c r="DY310" s="339">
        <f t="shared" si="481"/>
        <v>0</v>
      </c>
      <c r="DZ310" s="339">
        <f t="shared" si="482"/>
        <v>0</v>
      </c>
      <c r="EA310" s="339">
        <f t="shared" si="483"/>
        <v>0</v>
      </c>
      <c r="EB310" s="339">
        <f t="shared" si="484"/>
        <v>0</v>
      </c>
      <c r="EC310" s="339">
        <f t="shared" si="485"/>
        <v>0</v>
      </c>
      <c r="ED310" s="327">
        <f t="shared" si="486"/>
        <v>0</v>
      </c>
    </row>
    <row r="311" spans="1:134" s="51" customFormat="1" ht="15" customHeight="1">
      <c r="A311" s="78"/>
      <c r="B311" s="78"/>
      <c r="C311" s="77" t="s">
        <v>353</v>
      </c>
      <c r="D311" s="700" t="s">
        <v>378</v>
      </c>
      <c r="E311" s="72"/>
      <c r="F311" s="72"/>
      <c r="G311" s="72"/>
      <c r="H311" s="72"/>
      <c r="I311" s="72"/>
      <c r="J311" s="72"/>
      <c r="K311" s="72"/>
      <c r="L311" s="72"/>
      <c r="M311" s="72"/>
      <c r="N311" s="72"/>
      <c r="O311" s="616"/>
      <c r="P311" s="72"/>
      <c r="Q311" s="146"/>
      <c r="R311" s="70">
        <f t="shared" si="479"/>
        <v>1.1000000000000001</v>
      </c>
      <c r="S311" s="847"/>
      <c r="T311" s="848"/>
      <c r="U311" s="847"/>
      <c r="V311" s="848"/>
      <c r="W311" s="847"/>
      <c r="X311" s="848"/>
      <c r="Y311" s="847"/>
      <c r="Z311" s="848"/>
      <c r="AA311" s="847"/>
      <c r="AB311" s="848"/>
      <c r="AC311" s="373"/>
      <c r="AD311" s="804"/>
      <c r="AE311" s="805"/>
      <c r="AF311" s="804"/>
      <c r="AG311" s="805"/>
      <c r="AH311" s="804"/>
      <c r="AI311" s="805"/>
      <c r="AJ311" s="804"/>
      <c r="AK311" s="805"/>
      <c r="AL311" s="804"/>
      <c r="AM311" s="805"/>
      <c r="AN311" s="362"/>
      <c r="AO311" s="812"/>
      <c r="AP311" s="813"/>
      <c r="AQ311" s="812"/>
      <c r="AR311" s="813"/>
      <c r="AS311" s="812"/>
      <c r="AT311" s="813"/>
      <c r="AU311" s="812"/>
      <c r="AV311" s="813"/>
      <c r="AW311" s="812"/>
      <c r="AX311" s="813"/>
      <c r="AY311" s="363"/>
      <c r="AZ311" s="820"/>
      <c r="BA311" s="821"/>
      <c r="BB311" s="820"/>
      <c r="BC311" s="821"/>
      <c r="BD311" s="820"/>
      <c r="BE311" s="821"/>
      <c r="BF311" s="820"/>
      <c r="BG311" s="821"/>
      <c r="BH311" s="820"/>
      <c r="BI311" s="821"/>
      <c r="BJ311" s="364"/>
      <c r="BK311" s="849"/>
      <c r="BL311" s="850"/>
      <c r="BM311" s="849"/>
      <c r="BN311" s="850"/>
      <c r="BO311" s="849"/>
      <c r="BP311" s="850"/>
      <c r="BQ311" s="849"/>
      <c r="BR311" s="850"/>
      <c r="BS311" s="849"/>
      <c r="BT311" s="850"/>
      <c r="BU311" s="365"/>
      <c r="BV311" s="898">
        <f t="shared" si="487"/>
        <v>0</v>
      </c>
      <c r="BW311" s="899"/>
      <c r="BX311" s="898">
        <f t="shared" si="488"/>
        <v>0</v>
      </c>
      <c r="BY311" s="899"/>
      <c r="BZ311" s="898">
        <f t="shared" si="480"/>
        <v>0</v>
      </c>
      <c r="CA311" s="899"/>
      <c r="CB311" s="898">
        <f t="shared" si="489"/>
        <v>0</v>
      </c>
      <c r="CC311" s="899"/>
      <c r="CD311" s="898">
        <f t="shared" si="490"/>
        <v>0</v>
      </c>
      <c r="CE311" s="899"/>
      <c r="CF311" s="305">
        <f t="shared" si="491"/>
        <v>0</v>
      </c>
      <c r="CG311" s="969"/>
      <c r="CH311" s="970"/>
      <c r="CI311" s="969"/>
      <c r="CJ311" s="970"/>
      <c r="CK311" s="969"/>
      <c r="CL311" s="970"/>
      <c r="CM311" s="969"/>
      <c r="CN311" s="970"/>
      <c r="CO311" s="969"/>
      <c r="CP311" s="970"/>
      <c r="CQ311" s="367"/>
      <c r="CR311" s="967"/>
      <c r="CS311" s="968"/>
      <c r="CT311" s="967"/>
      <c r="CU311" s="968"/>
      <c r="CV311" s="967"/>
      <c r="CW311" s="968"/>
      <c r="CX311" s="967"/>
      <c r="CY311" s="968"/>
      <c r="CZ311" s="967"/>
      <c r="DA311" s="968"/>
      <c r="DB311" s="368"/>
      <c r="DC311" s="971"/>
      <c r="DD311" s="972"/>
      <c r="DE311" s="971"/>
      <c r="DF311" s="972"/>
      <c r="DG311" s="971"/>
      <c r="DH311" s="972"/>
      <c r="DI311" s="971"/>
      <c r="DJ311" s="972"/>
      <c r="DK311" s="971"/>
      <c r="DL311" s="972"/>
      <c r="DM311" s="369"/>
      <c r="DN311" s="977"/>
      <c r="DO311" s="978"/>
      <c r="DP311" s="977"/>
      <c r="DQ311" s="978"/>
      <c r="DR311" s="977"/>
      <c r="DS311" s="978"/>
      <c r="DT311" s="977"/>
      <c r="DU311" s="978"/>
      <c r="DV311" s="977"/>
      <c r="DW311" s="978"/>
      <c r="DX311" s="370"/>
      <c r="DY311" s="339">
        <f t="shared" si="481"/>
        <v>0</v>
      </c>
      <c r="DZ311" s="339">
        <f t="shared" si="482"/>
        <v>0</v>
      </c>
      <c r="EA311" s="339">
        <f t="shared" si="483"/>
        <v>0</v>
      </c>
      <c r="EB311" s="339">
        <f t="shared" si="484"/>
        <v>0</v>
      </c>
      <c r="EC311" s="339">
        <f t="shared" si="485"/>
        <v>0</v>
      </c>
      <c r="ED311" s="327">
        <f t="shared" si="486"/>
        <v>0</v>
      </c>
    </row>
    <row r="312" spans="1:134" s="51" customFormat="1" ht="15" customHeight="1">
      <c r="A312" s="78"/>
      <c r="B312" s="78"/>
      <c r="C312" s="77" t="s">
        <v>264</v>
      </c>
      <c r="D312" s="700"/>
      <c r="E312" s="72"/>
      <c r="F312" s="72"/>
      <c r="G312" s="72"/>
      <c r="H312" s="72"/>
      <c r="I312" s="72"/>
      <c r="J312" s="72"/>
      <c r="K312" s="72"/>
      <c r="L312" s="72"/>
      <c r="M312" s="72"/>
      <c r="N312" s="72"/>
      <c r="O312" s="616"/>
      <c r="P312" s="72"/>
      <c r="Q312" s="146"/>
      <c r="R312" s="70">
        <f t="shared" si="479"/>
        <v>1</v>
      </c>
      <c r="S312" s="847"/>
      <c r="T312" s="848"/>
      <c r="U312" s="847"/>
      <c r="V312" s="848"/>
      <c r="W312" s="847"/>
      <c r="X312" s="848"/>
      <c r="Y312" s="847"/>
      <c r="Z312" s="848"/>
      <c r="AA312" s="847"/>
      <c r="AB312" s="848"/>
      <c r="AC312" s="373"/>
      <c r="AD312" s="804"/>
      <c r="AE312" s="805"/>
      <c r="AF312" s="804"/>
      <c r="AG312" s="805"/>
      <c r="AH312" s="804"/>
      <c r="AI312" s="805"/>
      <c r="AJ312" s="804"/>
      <c r="AK312" s="805"/>
      <c r="AL312" s="804"/>
      <c r="AM312" s="805"/>
      <c r="AN312" s="362"/>
      <c r="AO312" s="812"/>
      <c r="AP312" s="813"/>
      <c r="AQ312" s="812"/>
      <c r="AR312" s="813"/>
      <c r="AS312" s="812"/>
      <c r="AT312" s="813"/>
      <c r="AU312" s="812"/>
      <c r="AV312" s="813"/>
      <c r="AW312" s="812"/>
      <c r="AX312" s="813"/>
      <c r="AY312" s="363"/>
      <c r="AZ312" s="820"/>
      <c r="BA312" s="821"/>
      <c r="BB312" s="820"/>
      <c r="BC312" s="821"/>
      <c r="BD312" s="820"/>
      <c r="BE312" s="821"/>
      <c r="BF312" s="820"/>
      <c r="BG312" s="821"/>
      <c r="BH312" s="820"/>
      <c r="BI312" s="821"/>
      <c r="BJ312" s="364"/>
      <c r="BK312" s="849"/>
      <c r="BL312" s="850"/>
      <c r="BM312" s="849"/>
      <c r="BN312" s="850"/>
      <c r="BO312" s="849"/>
      <c r="BP312" s="850"/>
      <c r="BQ312" s="849"/>
      <c r="BR312" s="850"/>
      <c r="BS312" s="849"/>
      <c r="BT312" s="850"/>
      <c r="BU312" s="365"/>
      <c r="BV312" s="898">
        <f t="shared" si="487"/>
        <v>0</v>
      </c>
      <c r="BW312" s="899"/>
      <c r="BX312" s="898">
        <f t="shared" si="488"/>
        <v>0</v>
      </c>
      <c r="BY312" s="899"/>
      <c r="BZ312" s="898">
        <f t="shared" si="480"/>
        <v>0</v>
      </c>
      <c r="CA312" s="899"/>
      <c r="CB312" s="898">
        <f t="shared" si="489"/>
        <v>0</v>
      </c>
      <c r="CC312" s="899"/>
      <c r="CD312" s="898">
        <f t="shared" si="490"/>
        <v>0</v>
      </c>
      <c r="CE312" s="899"/>
      <c r="CF312" s="305">
        <f t="shared" si="491"/>
        <v>0</v>
      </c>
      <c r="CG312" s="969"/>
      <c r="CH312" s="970"/>
      <c r="CI312" s="969"/>
      <c r="CJ312" s="970"/>
      <c r="CK312" s="969"/>
      <c r="CL312" s="970"/>
      <c r="CM312" s="969"/>
      <c r="CN312" s="970"/>
      <c r="CO312" s="969"/>
      <c r="CP312" s="970"/>
      <c r="CQ312" s="367"/>
      <c r="CR312" s="967"/>
      <c r="CS312" s="968"/>
      <c r="CT312" s="967"/>
      <c r="CU312" s="968"/>
      <c r="CV312" s="967"/>
      <c r="CW312" s="968"/>
      <c r="CX312" s="967"/>
      <c r="CY312" s="968"/>
      <c r="CZ312" s="967"/>
      <c r="DA312" s="968"/>
      <c r="DB312" s="368"/>
      <c r="DC312" s="971"/>
      <c r="DD312" s="972"/>
      <c r="DE312" s="971"/>
      <c r="DF312" s="972"/>
      <c r="DG312" s="971"/>
      <c r="DH312" s="972"/>
      <c r="DI312" s="971"/>
      <c r="DJ312" s="972"/>
      <c r="DK312" s="971"/>
      <c r="DL312" s="972"/>
      <c r="DM312" s="369"/>
      <c r="DN312" s="977"/>
      <c r="DO312" s="978"/>
      <c r="DP312" s="977"/>
      <c r="DQ312" s="978"/>
      <c r="DR312" s="977"/>
      <c r="DS312" s="978"/>
      <c r="DT312" s="977"/>
      <c r="DU312" s="978"/>
      <c r="DV312" s="977"/>
      <c r="DW312" s="978"/>
      <c r="DX312" s="370"/>
      <c r="DY312" s="339">
        <f t="shared" si="481"/>
        <v>0</v>
      </c>
      <c r="DZ312" s="339">
        <f t="shared" si="482"/>
        <v>0</v>
      </c>
      <c r="EA312" s="339">
        <f t="shared" si="483"/>
        <v>0</v>
      </c>
      <c r="EB312" s="339">
        <f t="shared" si="484"/>
        <v>0</v>
      </c>
      <c r="EC312" s="339">
        <f t="shared" si="485"/>
        <v>0</v>
      </c>
      <c r="ED312" s="327">
        <f t="shared" si="486"/>
        <v>0</v>
      </c>
    </row>
    <row r="313" spans="1:134" s="51" customFormat="1" ht="15" customHeight="1">
      <c r="A313" s="78"/>
      <c r="B313" s="78"/>
      <c r="C313" s="77" t="s">
        <v>28</v>
      </c>
      <c r="D313" s="700"/>
      <c r="E313" s="72"/>
      <c r="F313" s="72"/>
      <c r="G313" s="72"/>
      <c r="H313" s="72"/>
      <c r="I313" s="72"/>
      <c r="J313" s="72"/>
      <c r="K313" s="72"/>
      <c r="L313" s="72"/>
      <c r="M313" s="72"/>
      <c r="N313" s="72"/>
      <c r="O313" s="616"/>
      <c r="P313" s="72"/>
      <c r="Q313" s="146"/>
      <c r="R313" s="70">
        <f t="shared" si="479"/>
        <v>1</v>
      </c>
      <c r="S313" s="847"/>
      <c r="T313" s="848"/>
      <c r="U313" s="847"/>
      <c r="V313" s="848"/>
      <c r="W313" s="847"/>
      <c r="X313" s="848"/>
      <c r="Y313" s="847"/>
      <c r="Z313" s="848"/>
      <c r="AA313" s="847"/>
      <c r="AB313" s="848"/>
      <c r="AC313" s="373"/>
      <c r="AD313" s="804"/>
      <c r="AE313" s="805"/>
      <c r="AF313" s="804"/>
      <c r="AG313" s="805"/>
      <c r="AH313" s="804"/>
      <c r="AI313" s="805"/>
      <c r="AJ313" s="804"/>
      <c r="AK313" s="805"/>
      <c r="AL313" s="804"/>
      <c r="AM313" s="805"/>
      <c r="AN313" s="362"/>
      <c r="AO313" s="812"/>
      <c r="AP313" s="813"/>
      <c r="AQ313" s="812"/>
      <c r="AR313" s="813"/>
      <c r="AS313" s="812"/>
      <c r="AT313" s="813"/>
      <c r="AU313" s="812"/>
      <c r="AV313" s="813"/>
      <c r="AW313" s="812"/>
      <c r="AX313" s="813"/>
      <c r="AY313" s="363"/>
      <c r="AZ313" s="820"/>
      <c r="BA313" s="821"/>
      <c r="BB313" s="820"/>
      <c r="BC313" s="821"/>
      <c r="BD313" s="820"/>
      <c r="BE313" s="821"/>
      <c r="BF313" s="820"/>
      <c r="BG313" s="821"/>
      <c r="BH313" s="820"/>
      <c r="BI313" s="821"/>
      <c r="BJ313" s="364"/>
      <c r="BK313" s="849"/>
      <c r="BL313" s="850"/>
      <c r="BM313" s="849"/>
      <c r="BN313" s="850"/>
      <c r="BO313" s="849"/>
      <c r="BP313" s="850"/>
      <c r="BQ313" s="849"/>
      <c r="BR313" s="850"/>
      <c r="BS313" s="849"/>
      <c r="BT313" s="850"/>
      <c r="BU313" s="365"/>
      <c r="BV313" s="898">
        <f t="shared" si="487"/>
        <v>0</v>
      </c>
      <c r="BW313" s="899"/>
      <c r="BX313" s="898">
        <f t="shared" si="488"/>
        <v>0</v>
      </c>
      <c r="BY313" s="899"/>
      <c r="BZ313" s="898">
        <f t="shared" si="480"/>
        <v>0</v>
      </c>
      <c r="CA313" s="899"/>
      <c r="CB313" s="898">
        <f t="shared" si="489"/>
        <v>0</v>
      </c>
      <c r="CC313" s="899"/>
      <c r="CD313" s="898">
        <f t="shared" si="490"/>
        <v>0</v>
      </c>
      <c r="CE313" s="899"/>
      <c r="CF313" s="305">
        <f t="shared" si="491"/>
        <v>0</v>
      </c>
      <c r="CG313" s="969"/>
      <c r="CH313" s="970"/>
      <c r="CI313" s="969"/>
      <c r="CJ313" s="970"/>
      <c r="CK313" s="969"/>
      <c r="CL313" s="970"/>
      <c r="CM313" s="969"/>
      <c r="CN313" s="970"/>
      <c r="CO313" s="969"/>
      <c r="CP313" s="970"/>
      <c r="CQ313" s="367"/>
      <c r="CR313" s="967"/>
      <c r="CS313" s="968"/>
      <c r="CT313" s="967"/>
      <c r="CU313" s="968"/>
      <c r="CV313" s="967"/>
      <c r="CW313" s="968"/>
      <c r="CX313" s="967"/>
      <c r="CY313" s="968"/>
      <c r="CZ313" s="967"/>
      <c r="DA313" s="968"/>
      <c r="DB313" s="368"/>
      <c r="DC313" s="971"/>
      <c r="DD313" s="972"/>
      <c r="DE313" s="971"/>
      <c r="DF313" s="972"/>
      <c r="DG313" s="971"/>
      <c r="DH313" s="972"/>
      <c r="DI313" s="971"/>
      <c r="DJ313" s="972"/>
      <c r="DK313" s="971"/>
      <c r="DL313" s="972"/>
      <c r="DM313" s="369"/>
      <c r="DN313" s="977"/>
      <c r="DO313" s="978"/>
      <c r="DP313" s="977"/>
      <c r="DQ313" s="978"/>
      <c r="DR313" s="977"/>
      <c r="DS313" s="978"/>
      <c r="DT313" s="977"/>
      <c r="DU313" s="978"/>
      <c r="DV313" s="977"/>
      <c r="DW313" s="978"/>
      <c r="DX313" s="370"/>
      <c r="DY313" s="339">
        <f t="shared" si="481"/>
        <v>0</v>
      </c>
      <c r="DZ313" s="339">
        <f t="shared" si="482"/>
        <v>0</v>
      </c>
      <c r="EA313" s="339">
        <f t="shared" si="483"/>
        <v>0</v>
      </c>
      <c r="EB313" s="339">
        <f t="shared" si="484"/>
        <v>0</v>
      </c>
      <c r="EC313" s="339">
        <f t="shared" si="485"/>
        <v>0</v>
      </c>
      <c r="ED313" s="327">
        <f t="shared" si="486"/>
        <v>0</v>
      </c>
    </row>
    <row r="314" spans="1:134" s="51" customFormat="1" ht="15" customHeight="1">
      <c r="A314" s="78"/>
      <c r="B314" s="78"/>
      <c r="C314" s="77" t="s">
        <v>54</v>
      </c>
      <c r="D314" s="700"/>
      <c r="E314" s="72"/>
      <c r="F314" s="72"/>
      <c r="G314" s="72"/>
      <c r="H314" s="72"/>
      <c r="I314" s="72"/>
      <c r="J314" s="72"/>
      <c r="K314" s="72"/>
      <c r="L314" s="72"/>
      <c r="M314" s="72"/>
      <c r="N314" s="72"/>
      <c r="O314" s="616"/>
      <c r="P314" s="72"/>
      <c r="Q314" s="146"/>
      <c r="R314" s="70">
        <f t="shared" si="479"/>
        <v>1.1000000000000001</v>
      </c>
      <c r="S314" s="847"/>
      <c r="T314" s="848"/>
      <c r="U314" s="847"/>
      <c r="V314" s="848"/>
      <c r="W314" s="847"/>
      <c r="X314" s="848"/>
      <c r="Y314" s="847"/>
      <c r="Z314" s="848"/>
      <c r="AA314" s="847"/>
      <c r="AB314" s="848"/>
      <c r="AC314" s="373"/>
      <c r="AD314" s="804"/>
      <c r="AE314" s="805"/>
      <c r="AF314" s="804"/>
      <c r="AG314" s="805"/>
      <c r="AH314" s="804"/>
      <c r="AI314" s="805"/>
      <c r="AJ314" s="804"/>
      <c r="AK314" s="805"/>
      <c r="AL314" s="804"/>
      <c r="AM314" s="805"/>
      <c r="AN314" s="362"/>
      <c r="AO314" s="812"/>
      <c r="AP314" s="813"/>
      <c r="AQ314" s="812"/>
      <c r="AR314" s="813"/>
      <c r="AS314" s="812"/>
      <c r="AT314" s="813"/>
      <c r="AU314" s="812"/>
      <c r="AV314" s="813"/>
      <c r="AW314" s="812"/>
      <c r="AX314" s="813"/>
      <c r="AY314" s="363"/>
      <c r="AZ314" s="820"/>
      <c r="BA314" s="821"/>
      <c r="BB314" s="820"/>
      <c r="BC314" s="821"/>
      <c r="BD314" s="820"/>
      <c r="BE314" s="821"/>
      <c r="BF314" s="820"/>
      <c r="BG314" s="821"/>
      <c r="BH314" s="820"/>
      <c r="BI314" s="821"/>
      <c r="BJ314" s="364"/>
      <c r="BK314" s="849"/>
      <c r="BL314" s="850"/>
      <c r="BM314" s="849"/>
      <c r="BN314" s="850"/>
      <c r="BO314" s="849"/>
      <c r="BP314" s="850"/>
      <c r="BQ314" s="849"/>
      <c r="BR314" s="850"/>
      <c r="BS314" s="849"/>
      <c r="BT314" s="850"/>
      <c r="BU314" s="365"/>
      <c r="BV314" s="898">
        <f t="shared" si="487"/>
        <v>0</v>
      </c>
      <c r="BW314" s="899"/>
      <c r="BX314" s="898">
        <f t="shared" si="488"/>
        <v>0</v>
      </c>
      <c r="BY314" s="899"/>
      <c r="BZ314" s="898">
        <f t="shared" si="480"/>
        <v>0</v>
      </c>
      <c r="CA314" s="899"/>
      <c r="CB314" s="898">
        <f t="shared" si="489"/>
        <v>0</v>
      </c>
      <c r="CC314" s="899"/>
      <c r="CD314" s="898">
        <f t="shared" si="490"/>
        <v>0</v>
      </c>
      <c r="CE314" s="899"/>
      <c r="CF314" s="305">
        <f t="shared" si="491"/>
        <v>0</v>
      </c>
      <c r="CG314" s="969"/>
      <c r="CH314" s="970"/>
      <c r="CI314" s="969"/>
      <c r="CJ314" s="970"/>
      <c r="CK314" s="969"/>
      <c r="CL314" s="970"/>
      <c r="CM314" s="969"/>
      <c r="CN314" s="970"/>
      <c r="CO314" s="969"/>
      <c r="CP314" s="970"/>
      <c r="CQ314" s="367"/>
      <c r="CR314" s="967"/>
      <c r="CS314" s="968"/>
      <c r="CT314" s="967"/>
      <c r="CU314" s="968"/>
      <c r="CV314" s="967"/>
      <c r="CW314" s="968"/>
      <c r="CX314" s="967"/>
      <c r="CY314" s="968"/>
      <c r="CZ314" s="967"/>
      <c r="DA314" s="968"/>
      <c r="DB314" s="368"/>
      <c r="DC314" s="971"/>
      <c r="DD314" s="972"/>
      <c r="DE314" s="971"/>
      <c r="DF314" s="972"/>
      <c r="DG314" s="971"/>
      <c r="DH314" s="972"/>
      <c r="DI314" s="971"/>
      <c r="DJ314" s="972"/>
      <c r="DK314" s="971"/>
      <c r="DL314" s="972"/>
      <c r="DM314" s="369"/>
      <c r="DN314" s="977"/>
      <c r="DO314" s="978"/>
      <c r="DP314" s="977"/>
      <c r="DQ314" s="978"/>
      <c r="DR314" s="977"/>
      <c r="DS314" s="978"/>
      <c r="DT314" s="977"/>
      <c r="DU314" s="978"/>
      <c r="DV314" s="977"/>
      <c r="DW314" s="978"/>
      <c r="DX314" s="370"/>
      <c r="DY314" s="339">
        <f t="shared" si="481"/>
        <v>0</v>
      </c>
      <c r="DZ314" s="339">
        <f t="shared" si="482"/>
        <v>0</v>
      </c>
      <c r="EA314" s="339">
        <f t="shared" si="483"/>
        <v>0</v>
      </c>
      <c r="EB314" s="339">
        <f t="shared" si="484"/>
        <v>0</v>
      </c>
      <c r="EC314" s="339">
        <f t="shared" si="485"/>
        <v>0</v>
      </c>
      <c r="ED314" s="327">
        <f t="shared" si="486"/>
        <v>0</v>
      </c>
    </row>
    <row r="315" spans="1:134" s="51" customFormat="1" ht="15" customHeight="1">
      <c r="A315" s="78"/>
      <c r="B315" s="78"/>
      <c r="C315" s="77" t="s">
        <v>353</v>
      </c>
      <c r="D315" s="700" t="s">
        <v>378</v>
      </c>
      <c r="E315" s="72"/>
      <c r="F315" s="72"/>
      <c r="G315" s="72"/>
      <c r="H315" s="72"/>
      <c r="I315" s="72"/>
      <c r="J315" s="72"/>
      <c r="K315" s="72"/>
      <c r="L315" s="72"/>
      <c r="M315" s="72"/>
      <c r="N315" s="72"/>
      <c r="O315" s="616"/>
      <c r="P315" s="72"/>
      <c r="Q315" s="146"/>
      <c r="R315" s="70">
        <f t="shared" si="479"/>
        <v>1.1000000000000001</v>
      </c>
      <c r="S315" s="847"/>
      <c r="T315" s="848"/>
      <c r="U315" s="847"/>
      <c r="V315" s="848"/>
      <c r="W315" s="847"/>
      <c r="X315" s="848"/>
      <c r="Y315" s="847"/>
      <c r="Z315" s="848"/>
      <c r="AA315" s="847"/>
      <c r="AB315" s="848"/>
      <c r="AC315" s="373"/>
      <c r="AD315" s="804"/>
      <c r="AE315" s="805"/>
      <c r="AF315" s="804"/>
      <c r="AG315" s="805"/>
      <c r="AH315" s="804"/>
      <c r="AI315" s="805"/>
      <c r="AJ315" s="804"/>
      <c r="AK315" s="805"/>
      <c r="AL315" s="804"/>
      <c r="AM315" s="805"/>
      <c r="AN315" s="362"/>
      <c r="AO315" s="812"/>
      <c r="AP315" s="813"/>
      <c r="AQ315" s="812"/>
      <c r="AR315" s="813"/>
      <c r="AS315" s="812"/>
      <c r="AT315" s="813"/>
      <c r="AU315" s="812"/>
      <c r="AV315" s="813"/>
      <c r="AW315" s="812"/>
      <c r="AX315" s="813"/>
      <c r="AY315" s="363"/>
      <c r="AZ315" s="820"/>
      <c r="BA315" s="821"/>
      <c r="BB315" s="820"/>
      <c r="BC315" s="821"/>
      <c r="BD315" s="820"/>
      <c r="BE315" s="821"/>
      <c r="BF315" s="820"/>
      <c r="BG315" s="821"/>
      <c r="BH315" s="820"/>
      <c r="BI315" s="821"/>
      <c r="BJ315" s="364"/>
      <c r="BK315" s="849"/>
      <c r="BL315" s="850"/>
      <c r="BM315" s="849"/>
      <c r="BN315" s="850"/>
      <c r="BO315" s="849"/>
      <c r="BP315" s="850"/>
      <c r="BQ315" s="849"/>
      <c r="BR315" s="850"/>
      <c r="BS315" s="849"/>
      <c r="BT315" s="850"/>
      <c r="BU315" s="365"/>
      <c r="BV315" s="898">
        <f t="shared" si="487"/>
        <v>0</v>
      </c>
      <c r="BW315" s="899"/>
      <c r="BX315" s="898">
        <f t="shared" si="488"/>
        <v>0</v>
      </c>
      <c r="BY315" s="899"/>
      <c r="BZ315" s="898">
        <f t="shared" si="480"/>
        <v>0</v>
      </c>
      <c r="CA315" s="899"/>
      <c r="CB315" s="898">
        <f t="shared" si="489"/>
        <v>0</v>
      </c>
      <c r="CC315" s="899"/>
      <c r="CD315" s="898">
        <f t="shared" si="490"/>
        <v>0</v>
      </c>
      <c r="CE315" s="899"/>
      <c r="CF315" s="305">
        <f t="shared" si="491"/>
        <v>0</v>
      </c>
      <c r="CG315" s="969"/>
      <c r="CH315" s="970"/>
      <c r="CI315" s="969"/>
      <c r="CJ315" s="970"/>
      <c r="CK315" s="969"/>
      <c r="CL315" s="970"/>
      <c r="CM315" s="969"/>
      <c r="CN315" s="970"/>
      <c r="CO315" s="969"/>
      <c r="CP315" s="970"/>
      <c r="CQ315" s="367"/>
      <c r="CR315" s="967"/>
      <c r="CS315" s="968"/>
      <c r="CT315" s="967"/>
      <c r="CU315" s="968"/>
      <c r="CV315" s="967"/>
      <c r="CW315" s="968"/>
      <c r="CX315" s="967"/>
      <c r="CY315" s="968"/>
      <c r="CZ315" s="967"/>
      <c r="DA315" s="968"/>
      <c r="DB315" s="368"/>
      <c r="DC315" s="971"/>
      <c r="DD315" s="972"/>
      <c r="DE315" s="971"/>
      <c r="DF315" s="972"/>
      <c r="DG315" s="971"/>
      <c r="DH315" s="972"/>
      <c r="DI315" s="971"/>
      <c r="DJ315" s="972"/>
      <c r="DK315" s="971"/>
      <c r="DL315" s="972"/>
      <c r="DM315" s="369"/>
      <c r="DN315" s="977"/>
      <c r="DO315" s="978"/>
      <c r="DP315" s="977"/>
      <c r="DQ315" s="978"/>
      <c r="DR315" s="977"/>
      <c r="DS315" s="978"/>
      <c r="DT315" s="977"/>
      <c r="DU315" s="978"/>
      <c r="DV315" s="977"/>
      <c r="DW315" s="978"/>
      <c r="DX315" s="370"/>
      <c r="DY315" s="339">
        <f t="shared" si="481"/>
        <v>0</v>
      </c>
      <c r="DZ315" s="339">
        <f t="shared" si="482"/>
        <v>0</v>
      </c>
      <c r="EA315" s="339">
        <f t="shared" si="483"/>
        <v>0</v>
      </c>
      <c r="EB315" s="339">
        <f t="shared" si="484"/>
        <v>0</v>
      </c>
      <c r="EC315" s="339">
        <f t="shared" si="485"/>
        <v>0</v>
      </c>
      <c r="ED315" s="327">
        <f t="shared" si="486"/>
        <v>0</v>
      </c>
    </row>
    <row r="316" spans="1:134" s="51" customFormat="1" ht="15" customHeight="1">
      <c r="A316" s="78"/>
      <c r="B316" s="78"/>
      <c r="C316" s="77" t="s">
        <v>264</v>
      </c>
      <c r="D316" s="700"/>
      <c r="E316" s="72"/>
      <c r="F316" s="72"/>
      <c r="G316" s="72"/>
      <c r="H316" s="72"/>
      <c r="I316" s="72"/>
      <c r="J316" s="72"/>
      <c r="K316" s="72"/>
      <c r="L316" s="72"/>
      <c r="M316" s="72"/>
      <c r="N316" s="72"/>
      <c r="O316" s="616"/>
      <c r="P316" s="72"/>
      <c r="Q316" s="146"/>
      <c r="R316" s="70">
        <f t="shared" si="479"/>
        <v>1</v>
      </c>
      <c r="S316" s="847"/>
      <c r="T316" s="848"/>
      <c r="U316" s="847"/>
      <c r="V316" s="848"/>
      <c r="W316" s="847"/>
      <c r="X316" s="848"/>
      <c r="Y316" s="847"/>
      <c r="Z316" s="848"/>
      <c r="AA316" s="847"/>
      <c r="AB316" s="848"/>
      <c r="AC316" s="373"/>
      <c r="AD316" s="804"/>
      <c r="AE316" s="805"/>
      <c r="AF316" s="804"/>
      <c r="AG316" s="805"/>
      <c r="AH316" s="804"/>
      <c r="AI316" s="805"/>
      <c r="AJ316" s="804"/>
      <c r="AK316" s="805"/>
      <c r="AL316" s="804"/>
      <c r="AM316" s="805"/>
      <c r="AN316" s="362"/>
      <c r="AO316" s="812"/>
      <c r="AP316" s="813"/>
      <c r="AQ316" s="812"/>
      <c r="AR316" s="813"/>
      <c r="AS316" s="812"/>
      <c r="AT316" s="813"/>
      <c r="AU316" s="812"/>
      <c r="AV316" s="813"/>
      <c r="AW316" s="812"/>
      <c r="AX316" s="813"/>
      <c r="AY316" s="363"/>
      <c r="AZ316" s="820"/>
      <c r="BA316" s="821"/>
      <c r="BB316" s="820"/>
      <c r="BC316" s="821"/>
      <c r="BD316" s="820"/>
      <c r="BE316" s="821"/>
      <c r="BF316" s="820"/>
      <c r="BG316" s="821"/>
      <c r="BH316" s="820"/>
      <c r="BI316" s="821"/>
      <c r="BJ316" s="364"/>
      <c r="BK316" s="849"/>
      <c r="BL316" s="850"/>
      <c r="BM316" s="849"/>
      <c r="BN316" s="850"/>
      <c r="BO316" s="849"/>
      <c r="BP316" s="850"/>
      <c r="BQ316" s="849"/>
      <c r="BR316" s="850"/>
      <c r="BS316" s="849"/>
      <c r="BT316" s="850"/>
      <c r="BU316" s="365"/>
      <c r="BV316" s="898">
        <f t="shared" si="487"/>
        <v>0</v>
      </c>
      <c r="BW316" s="899"/>
      <c r="BX316" s="898">
        <f t="shared" si="488"/>
        <v>0</v>
      </c>
      <c r="BY316" s="899"/>
      <c r="BZ316" s="898">
        <f t="shared" si="480"/>
        <v>0</v>
      </c>
      <c r="CA316" s="899"/>
      <c r="CB316" s="898">
        <f t="shared" si="489"/>
        <v>0</v>
      </c>
      <c r="CC316" s="899"/>
      <c r="CD316" s="898">
        <f t="shared" si="490"/>
        <v>0</v>
      </c>
      <c r="CE316" s="899"/>
      <c r="CF316" s="305">
        <f t="shared" si="491"/>
        <v>0</v>
      </c>
      <c r="CG316" s="969"/>
      <c r="CH316" s="970"/>
      <c r="CI316" s="969"/>
      <c r="CJ316" s="970"/>
      <c r="CK316" s="969"/>
      <c r="CL316" s="970"/>
      <c r="CM316" s="969"/>
      <c r="CN316" s="970"/>
      <c r="CO316" s="969"/>
      <c r="CP316" s="970"/>
      <c r="CQ316" s="367"/>
      <c r="CR316" s="967"/>
      <c r="CS316" s="968"/>
      <c r="CT316" s="967"/>
      <c r="CU316" s="968"/>
      <c r="CV316" s="967"/>
      <c r="CW316" s="968"/>
      <c r="CX316" s="967"/>
      <c r="CY316" s="968"/>
      <c r="CZ316" s="967"/>
      <c r="DA316" s="968"/>
      <c r="DB316" s="368"/>
      <c r="DC316" s="971"/>
      <c r="DD316" s="972"/>
      <c r="DE316" s="971"/>
      <c r="DF316" s="972"/>
      <c r="DG316" s="971"/>
      <c r="DH316" s="972"/>
      <c r="DI316" s="971"/>
      <c r="DJ316" s="972"/>
      <c r="DK316" s="971"/>
      <c r="DL316" s="972"/>
      <c r="DM316" s="369"/>
      <c r="DN316" s="977"/>
      <c r="DO316" s="978"/>
      <c r="DP316" s="977"/>
      <c r="DQ316" s="978"/>
      <c r="DR316" s="977"/>
      <c r="DS316" s="978"/>
      <c r="DT316" s="977"/>
      <c r="DU316" s="978"/>
      <c r="DV316" s="977"/>
      <c r="DW316" s="978"/>
      <c r="DX316" s="370"/>
      <c r="DY316" s="339">
        <f t="shared" si="481"/>
        <v>0</v>
      </c>
      <c r="DZ316" s="339">
        <f t="shared" si="482"/>
        <v>0</v>
      </c>
      <c r="EA316" s="339">
        <f t="shared" si="483"/>
        <v>0</v>
      </c>
      <c r="EB316" s="339">
        <f t="shared" si="484"/>
        <v>0</v>
      </c>
      <c r="EC316" s="339">
        <f t="shared" si="485"/>
        <v>0</v>
      </c>
      <c r="ED316" s="327">
        <f t="shared" si="486"/>
        <v>0</v>
      </c>
    </row>
    <row r="317" spans="1:134" s="51" customFormat="1" ht="15" customHeight="1">
      <c r="A317" s="78"/>
      <c r="B317" s="78"/>
      <c r="C317" s="77" t="s">
        <v>28</v>
      </c>
      <c r="D317" s="700"/>
      <c r="E317" s="72"/>
      <c r="F317" s="72"/>
      <c r="G317" s="72"/>
      <c r="H317" s="72"/>
      <c r="I317" s="72"/>
      <c r="J317" s="72"/>
      <c r="K317" s="72"/>
      <c r="L317" s="72"/>
      <c r="M317" s="72"/>
      <c r="N317" s="72"/>
      <c r="O317" s="616"/>
      <c r="P317" s="72"/>
      <c r="Q317" s="146"/>
      <c r="R317" s="70">
        <f t="shared" si="479"/>
        <v>1</v>
      </c>
      <c r="S317" s="847"/>
      <c r="T317" s="848"/>
      <c r="U317" s="847"/>
      <c r="V317" s="848"/>
      <c r="W317" s="847"/>
      <c r="X317" s="848"/>
      <c r="Y317" s="847"/>
      <c r="Z317" s="848"/>
      <c r="AA317" s="847"/>
      <c r="AB317" s="848"/>
      <c r="AC317" s="373"/>
      <c r="AD317" s="804"/>
      <c r="AE317" s="805"/>
      <c r="AF317" s="804"/>
      <c r="AG317" s="805"/>
      <c r="AH317" s="804"/>
      <c r="AI317" s="805"/>
      <c r="AJ317" s="804"/>
      <c r="AK317" s="805"/>
      <c r="AL317" s="804"/>
      <c r="AM317" s="805"/>
      <c r="AN317" s="362"/>
      <c r="AO317" s="812"/>
      <c r="AP317" s="813"/>
      <c r="AQ317" s="812"/>
      <c r="AR317" s="813"/>
      <c r="AS317" s="812"/>
      <c r="AT317" s="813"/>
      <c r="AU317" s="812"/>
      <c r="AV317" s="813"/>
      <c r="AW317" s="812"/>
      <c r="AX317" s="813"/>
      <c r="AY317" s="363"/>
      <c r="AZ317" s="820"/>
      <c r="BA317" s="821"/>
      <c r="BB317" s="820"/>
      <c r="BC317" s="821"/>
      <c r="BD317" s="820"/>
      <c r="BE317" s="821"/>
      <c r="BF317" s="820"/>
      <c r="BG317" s="821"/>
      <c r="BH317" s="820"/>
      <c r="BI317" s="821"/>
      <c r="BJ317" s="364"/>
      <c r="BK317" s="849"/>
      <c r="BL317" s="850"/>
      <c r="BM317" s="849"/>
      <c r="BN317" s="850"/>
      <c r="BO317" s="849"/>
      <c r="BP317" s="850"/>
      <c r="BQ317" s="849"/>
      <c r="BR317" s="850"/>
      <c r="BS317" s="849"/>
      <c r="BT317" s="850"/>
      <c r="BU317" s="365"/>
      <c r="BV317" s="898">
        <f t="shared" si="487"/>
        <v>0</v>
      </c>
      <c r="BW317" s="899"/>
      <c r="BX317" s="898">
        <f t="shared" si="488"/>
        <v>0</v>
      </c>
      <c r="BY317" s="899"/>
      <c r="BZ317" s="898">
        <f t="shared" si="480"/>
        <v>0</v>
      </c>
      <c r="CA317" s="899"/>
      <c r="CB317" s="898">
        <f t="shared" si="489"/>
        <v>0</v>
      </c>
      <c r="CC317" s="899"/>
      <c r="CD317" s="898">
        <f t="shared" si="490"/>
        <v>0</v>
      </c>
      <c r="CE317" s="899"/>
      <c r="CF317" s="305">
        <f t="shared" si="491"/>
        <v>0</v>
      </c>
      <c r="CG317" s="969"/>
      <c r="CH317" s="970"/>
      <c r="CI317" s="969"/>
      <c r="CJ317" s="970"/>
      <c r="CK317" s="969"/>
      <c r="CL317" s="970"/>
      <c r="CM317" s="969"/>
      <c r="CN317" s="970"/>
      <c r="CO317" s="969"/>
      <c r="CP317" s="970"/>
      <c r="CQ317" s="367"/>
      <c r="CR317" s="967"/>
      <c r="CS317" s="968"/>
      <c r="CT317" s="967"/>
      <c r="CU317" s="968"/>
      <c r="CV317" s="967"/>
      <c r="CW317" s="968"/>
      <c r="CX317" s="967"/>
      <c r="CY317" s="968"/>
      <c r="CZ317" s="967"/>
      <c r="DA317" s="968"/>
      <c r="DB317" s="368"/>
      <c r="DC317" s="971"/>
      <c r="DD317" s="972"/>
      <c r="DE317" s="971"/>
      <c r="DF317" s="972"/>
      <c r="DG317" s="971"/>
      <c r="DH317" s="972"/>
      <c r="DI317" s="971"/>
      <c r="DJ317" s="972"/>
      <c r="DK317" s="971"/>
      <c r="DL317" s="972"/>
      <c r="DM317" s="369"/>
      <c r="DN317" s="977"/>
      <c r="DO317" s="978"/>
      <c r="DP317" s="977"/>
      <c r="DQ317" s="978"/>
      <c r="DR317" s="977"/>
      <c r="DS317" s="978"/>
      <c r="DT317" s="977"/>
      <c r="DU317" s="978"/>
      <c r="DV317" s="977"/>
      <c r="DW317" s="978"/>
      <c r="DX317" s="370"/>
      <c r="DY317" s="339">
        <f t="shared" si="481"/>
        <v>0</v>
      </c>
      <c r="DZ317" s="339">
        <f t="shared" si="482"/>
        <v>0</v>
      </c>
      <c r="EA317" s="339">
        <f t="shared" si="483"/>
        <v>0</v>
      </c>
      <c r="EB317" s="339">
        <f t="shared" si="484"/>
        <v>0</v>
      </c>
      <c r="EC317" s="339">
        <f t="shared" si="485"/>
        <v>0</v>
      </c>
      <c r="ED317" s="327">
        <f t="shared" si="486"/>
        <v>0</v>
      </c>
    </row>
    <row r="318" spans="1:134" s="51" customFormat="1" ht="15" customHeight="1">
      <c r="A318" s="78"/>
      <c r="B318" s="78"/>
      <c r="C318" s="77" t="s">
        <v>54</v>
      </c>
      <c r="D318" s="700"/>
      <c r="E318" s="72"/>
      <c r="F318" s="72"/>
      <c r="G318" s="72"/>
      <c r="H318" s="72"/>
      <c r="I318" s="72"/>
      <c r="J318" s="72"/>
      <c r="K318" s="72"/>
      <c r="L318" s="72"/>
      <c r="M318" s="72"/>
      <c r="N318" s="72"/>
      <c r="O318" s="616"/>
      <c r="P318" s="72"/>
      <c r="Q318" s="146"/>
      <c r="R318" s="70">
        <f t="shared" si="479"/>
        <v>1.1000000000000001</v>
      </c>
      <c r="S318" s="847"/>
      <c r="T318" s="848"/>
      <c r="U318" s="847"/>
      <c r="V318" s="848"/>
      <c r="W318" s="847"/>
      <c r="X318" s="848"/>
      <c r="Y318" s="847"/>
      <c r="Z318" s="848"/>
      <c r="AA318" s="847"/>
      <c r="AB318" s="848"/>
      <c r="AC318" s="373"/>
      <c r="AD318" s="804"/>
      <c r="AE318" s="805"/>
      <c r="AF318" s="804"/>
      <c r="AG318" s="805"/>
      <c r="AH318" s="804"/>
      <c r="AI318" s="805"/>
      <c r="AJ318" s="804"/>
      <c r="AK318" s="805"/>
      <c r="AL318" s="804"/>
      <c r="AM318" s="805"/>
      <c r="AN318" s="362"/>
      <c r="AO318" s="812"/>
      <c r="AP318" s="813"/>
      <c r="AQ318" s="812"/>
      <c r="AR318" s="813"/>
      <c r="AS318" s="812"/>
      <c r="AT318" s="813"/>
      <c r="AU318" s="812"/>
      <c r="AV318" s="813"/>
      <c r="AW318" s="812"/>
      <c r="AX318" s="813"/>
      <c r="AY318" s="363"/>
      <c r="AZ318" s="820"/>
      <c r="BA318" s="821"/>
      <c r="BB318" s="820"/>
      <c r="BC318" s="821"/>
      <c r="BD318" s="820"/>
      <c r="BE318" s="821"/>
      <c r="BF318" s="820"/>
      <c r="BG318" s="821"/>
      <c r="BH318" s="820"/>
      <c r="BI318" s="821"/>
      <c r="BJ318" s="364"/>
      <c r="BK318" s="849"/>
      <c r="BL318" s="850"/>
      <c r="BM318" s="849"/>
      <c r="BN318" s="850"/>
      <c r="BO318" s="849"/>
      <c r="BP318" s="850"/>
      <c r="BQ318" s="849"/>
      <c r="BR318" s="850"/>
      <c r="BS318" s="849"/>
      <c r="BT318" s="850"/>
      <c r="BU318" s="365"/>
      <c r="BV318" s="898">
        <f t="shared" si="487"/>
        <v>0</v>
      </c>
      <c r="BW318" s="899"/>
      <c r="BX318" s="898">
        <f t="shared" si="488"/>
        <v>0</v>
      </c>
      <c r="BY318" s="899"/>
      <c r="BZ318" s="898">
        <f t="shared" si="480"/>
        <v>0</v>
      </c>
      <c r="CA318" s="899"/>
      <c r="CB318" s="898">
        <f t="shared" si="489"/>
        <v>0</v>
      </c>
      <c r="CC318" s="899"/>
      <c r="CD318" s="898">
        <f t="shared" si="490"/>
        <v>0</v>
      </c>
      <c r="CE318" s="899"/>
      <c r="CF318" s="305">
        <f t="shared" si="491"/>
        <v>0</v>
      </c>
      <c r="CG318" s="969"/>
      <c r="CH318" s="970"/>
      <c r="CI318" s="969"/>
      <c r="CJ318" s="970"/>
      <c r="CK318" s="969"/>
      <c r="CL318" s="970"/>
      <c r="CM318" s="969"/>
      <c r="CN318" s="970"/>
      <c r="CO318" s="969"/>
      <c r="CP318" s="970"/>
      <c r="CQ318" s="367"/>
      <c r="CR318" s="967"/>
      <c r="CS318" s="968"/>
      <c r="CT318" s="967"/>
      <c r="CU318" s="968"/>
      <c r="CV318" s="967"/>
      <c r="CW318" s="968"/>
      <c r="CX318" s="967"/>
      <c r="CY318" s="968"/>
      <c r="CZ318" s="967"/>
      <c r="DA318" s="968"/>
      <c r="DB318" s="368"/>
      <c r="DC318" s="971"/>
      <c r="DD318" s="972"/>
      <c r="DE318" s="971"/>
      <c r="DF318" s="972"/>
      <c r="DG318" s="971"/>
      <c r="DH318" s="972"/>
      <c r="DI318" s="971"/>
      <c r="DJ318" s="972"/>
      <c r="DK318" s="971"/>
      <c r="DL318" s="972"/>
      <c r="DM318" s="369"/>
      <c r="DN318" s="977"/>
      <c r="DO318" s="978"/>
      <c r="DP318" s="977"/>
      <c r="DQ318" s="978"/>
      <c r="DR318" s="977"/>
      <c r="DS318" s="978"/>
      <c r="DT318" s="977"/>
      <c r="DU318" s="978"/>
      <c r="DV318" s="977"/>
      <c r="DW318" s="978"/>
      <c r="DX318" s="370"/>
      <c r="DY318" s="339">
        <f t="shared" si="481"/>
        <v>0</v>
      </c>
      <c r="DZ318" s="339">
        <f t="shared" si="482"/>
        <v>0</v>
      </c>
      <c r="EA318" s="339">
        <f t="shared" si="483"/>
        <v>0</v>
      </c>
      <c r="EB318" s="339">
        <f t="shared" si="484"/>
        <v>0</v>
      </c>
      <c r="EC318" s="339">
        <f t="shared" si="485"/>
        <v>0</v>
      </c>
      <c r="ED318" s="327">
        <f t="shared" si="486"/>
        <v>0</v>
      </c>
    </row>
    <row r="319" spans="1:134" s="51" customFormat="1" ht="15" customHeight="1">
      <c r="A319" s="78"/>
      <c r="B319" s="78"/>
      <c r="C319" s="77" t="s">
        <v>353</v>
      </c>
      <c r="D319" s="700" t="s">
        <v>378</v>
      </c>
      <c r="E319" s="72"/>
      <c r="F319" s="72"/>
      <c r="G319" s="72"/>
      <c r="H319" s="72"/>
      <c r="I319" s="72"/>
      <c r="J319" s="72"/>
      <c r="K319" s="72"/>
      <c r="L319" s="72"/>
      <c r="M319" s="72"/>
      <c r="N319" s="72"/>
      <c r="O319" s="616"/>
      <c r="P319" s="72"/>
      <c r="Q319" s="146"/>
      <c r="R319" s="70">
        <f t="shared" si="479"/>
        <v>1.1000000000000001</v>
      </c>
      <c r="S319" s="847"/>
      <c r="T319" s="848"/>
      <c r="U319" s="847"/>
      <c r="V319" s="848"/>
      <c r="W319" s="847"/>
      <c r="X319" s="848"/>
      <c r="Y319" s="847"/>
      <c r="Z319" s="848"/>
      <c r="AA319" s="847"/>
      <c r="AB319" s="848"/>
      <c r="AC319" s="373"/>
      <c r="AD319" s="804"/>
      <c r="AE319" s="805"/>
      <c r="AF319" s="804"/>
      <c r="AG319" s="805"/>
      <c r="AH319" s="804"/>
      <c r="AI319" s="805"/>
      <c r="AJ319" s="804"/>
      <c r="AK319" s="805"/>
      <c r="AL319" s="804"/>
      <c r="AM319" s="805"/>
      <c r="AN319" s="362"/>
      <c r="AO319" s="812"/>
      <c r="AP319" s="813"/>
      <c r="AQ319" s="812"/>
      <c r="AR319" s="813"/>
      <c r="AS319" s="812"/>
      <c r="AT319" s="813"/>
      <c r="AU319" s="812"/>
      <c r="AV319" s="813"/>
      <c r="AW319" s="812"/>
      <c r="AX319" s="813"/>
      <c r="AY319" s="363"/>
      <c r="AZ319" s="820"/>
      <c r="BA319" s="821"/>
      <c r="BB319" s="820"/>
      <c r="BC319" s="821"/>
      <c r="BD319" s="820"/>
      <c r="BE319" s="821"/>
      <c r="BF319" s="820"/>
      <c r="BG319" s="821"/>
      <c r="BH319" s="820"/>
      <c r="BI319" s="821"/>
      <c r="BJ319" s="364"/>
      <c r="BK319" s="849"/>
      <c r="BL319" s="850"/>
      <c r="BM319" s="849"/>
      <c r="BN319" s="850"/>
      <c r="BO319" s="849"/>
      <c r="BP319" s="850"/>
      <c r="BQ319" s="849"/>
      <c r="BR319" s="850"/>
      <c r="BS319" s="849"/>
      <c r="BT319" s="850"/>
      <c r="BU319" s="365"/>
      <c r="BV319" s="898">
        <f t="shared" si="487"/>
        <v>0</v>
      </c>
      <c r="BW319" s="899"/>
      <c r="BX319" s="898">
        <f t="shared" si="488"/>
        <v>0</v>
      </c>
      <c r="BY319" s="899"/>
      <c r="BZ319" s="898">
        <f t="shared" si="480"/>
        <v>0</v>
      </c>
      <c r="CA319" s="899"/>
      <c r="CB319" s="898">
        <f t="shared" si="489"/>
        <v>0</v>
      </c>
      <c r="CC319" s="899"/>
      <c r="CD319" s="898">
        <f t="shared" si="490"/>
        <v>0</v>
      </c>
      <c r="CE319" s="899"/>
      <c r="CF319" s="305">
        <f t="shared" si="491"/>
        <v>0</v>
      </c>
      <c r="CG319" s="969"/>
      <c r="CH319" s="970"/>
      <c r="CI319" s="969"/>
      <c r="CJ319" s="970"/>
      <c r="CK319" s="969"/>
      <c r="CL319" s="970"/>
      <c r="CM319" s="969"/>
      <c r="CN319" s="970"/>
      <c r="CO319" s="969"/>
      <c r="CP319" s="970"/>
      <c r="CQ319" s="367"/>
      <c r="CR319" s="967"/>
      <c r="CS319" s="968"/>
      <c r="CT319" s="967"/>
      <c r="CU319" s="968"/>
      <c r="CV319" s="967"/>
      <c r="CW319" s="968"/>
      <c r="CX319" s="967"/>
      <c r="CY319" s="968"/>
      <c r="CZ319" s="967"/>
      <c r="DA319" s="968"/>
      <c r="DB319" s="368"/>
      <c r="DC319" s="971"/>
      <c r="DD319" s="972"/>
      <c r="DE319" s="971"/>
      <c r="DF319" s="972"/>
      <c r="DG319" s="971"/>
      <c r="DH319" s="972"/>
      <c r="DI319" s="971"/>
      <c r="DJ319" s="972"/>
      <c r="DK319" s="971"/>
      <c r="DL319" s="972"/>
      <c r="DM319" s="369"/>
      <c r="DN319" s="977"/>
      <c r="DO319" s="978"/>
      <c r="DP319" s="977"/>
      <c r="DQ319" s="978"/>
      <c r="DR319" s="977"/>
      <c r="DS319" s="978"/>
      <c r="DT319" s="977"/>
      <c r="DU319" s="978"/>
      <c r="DV319" s="977"/>
      <c r="DW319" s="978"/>
      <c r="DX319" s="370"/>
      <c r="DY319" s="339">
        <f t="shared" si="481"/>
        <v>0</v>
      </c>
      <c r="DZ319" s="339">
        <f t="shared" si="482"/>
        <v>0</v>
      </c>
      <c r="EA319" s="339">
        <f t="shared" si="483"/>
        <v>0</v>
      </c>
      <c r="EB319" s="339">
        <f t="shared" si="484"/>
        <v>0</v>
      </c>
      <c r="EC319" s="339">
        <f t="shared" si="485"/>
        <v>0</v>
      </c>
      <c r="ED319" s="327">
        <f t="shared" si="486"/>
        <v>0</v>
      </c>
    </row>
    <row r="320" spans="1:134" s="51" customFormat="1" ht="15" customHeight="1">
      <c r="A320" s="78"/>
      <c r="B320" s="78"/>
      <c r="C320" s="77" t="s">
        <v>264</v>
      </c>
      <c r="D320" s="700"/>
      <c r="E320" s="72"/>
      <c r="F320" s="72"/>
      <c r="G320" s="72"/>
      <c r="H320" s="72"/>
      <c r="I320" s="72"/>
      <c r="J320" s="72"/>
      <c r="K320" s="72"/>
      <c r="L320" s="72"/>
      <c r="M320" s="72"/>
      <c r="N320" s="72"/>
      <c r="O320" s="616"/>
      <c r="P320" s="72"/>
      <c r="Q320" s="146"/>
      <c r="R320" s="70">
        <f t="shared" si="479"/>
        <v>1</v>
      </c>
      <c r="S320" s="847"/>
      <c r="T320" s="848"/>
      <c r="U320" s="847"/>
      <c r="V320" s="848"/>
      <c r="W320" s="847"/>
      <c r="X320" s="848"/>
      <c r="Y320" s="847"/>
      <c r="Z320" s="848"/>
      <c r="AA320" s="847"/>
      <c r="AB320" s="848"/>
      <c r="AC320" s="373"/>
      <c r="AD320" s="804"/>
      <c r="AE320" s="805"/>
      <c r="AF320" s="804"/>
      <c r="AG320" s="805"/>
      <c r="AH320" s="804"/>
      <c r="AI320" s="805"/>
      <c r="AJ320" s="804"/>
      <c r="AK320" s="805"/>
      <c r="AL320" s="804"/>
      <c r="AM320" s="805"/>
      <c r="AN320" s="362"/>
      <c r="AO320" s="812"/>
      <c r="AP320" s="813"/>
      <c r="AQ320" s="812"/>
      <c r="AR320" s="813"/>
      <c r="AS320" s="812"/>
      <c r="AT320" s="813"/>
      <c r="AU320" s="812"/>
      <c r="AV320" s="813"/>
      <c r="AW320" s="812"/>
      <c r="AX320" s="813"/>
      <c r="AY320" s="363"/>
      <c r="AZ320" s="820"/>
      <c r="BA320" s="821"/>
      <c r="BB320" s="820"/>
      <c r="BC320" s="821"/>
      <c r="BD320" s="820"/>
      <c r="BE320" s="821"/>
      <c r="BF320" s="820"/>
      <c r="BG320" s="821"/>
      <c r="BH320" s="820"/>
      <c r="BI320" s="821"/>
      <c r="BJ320" s="364"/>
      <c r="BK320" s="849"/>
      <c r="BL320" s="850"/>
      <c r="BM320" s="849"/>
      <c r="BN320" s="850"/>
      <c r="BO320" s="849"/>
      <c r="BP320" s="850"/>
      <c r="BQ320" s="849"/>
      <c r="BR320" s="850"/>
      <c r="BS320" s="849"/>
      <c r="BT320" s="850"/>
      <c r="BU320" s="365"/>
      <c r="BV320" s="898">
        <f t="shared" si="487"/>
        <v>0</v>
      </c>
      <c r="BW320" s="899"/>
      <c r="BX320" s="898">
        <f t="shared" si="488"/>
        <v>0</v>
      </c>
      <c r="BY320" s="899"/>
      <c r="BZ320" s="898">
        <f t="shared" si="480"/>
        <v>0</v>
      </c>
      <c r="CA320" s="899"/>
      <c r="CB320" s="898">
        <f t="shared" si="489"/>
        <v>0</v>
      </c>
      <c r="CC320" s="899"/>
      <c r="CD320" s="898">
        <f t="shared" si="490"/>
        <v>0</v>
      </c>
      <c r="CE320" s="899"/>
      <c r="CF320" s="305">
        <f t="shared" si="491"/>
        <v>0</v>
      </c>
      <c r="CG320" s="969"/>
      <c r="CH320" s="970"/>
      <c r="CI320" s="969"/>
      <c r="CJ320" s="970"/>
      <c r="CK320" s="969"/>
      <c r="CL320" s="970"/>
      <c r="CM320" s="969"/>
      <c r="CN320" s="970"/>
      <c r="CO320" s="969"/>
      <c r="CP320" s="970"/>
      <c r="CQ320" s="367"/>
      <c r="CR320" s="967"/>
      <c r="CS320" s="968"/>
      <c r="CT320" s="967"/>
      <c r="CU320" s="968"/>
      <c r="CV320" s="967"/>
      <c r="CW320" s="968"/>
      <c r="CX320" s="967"/>
      <c r="CY320" s="968"/>
      <c r="CZ320" s="967"/>
      <c r="DA320" s="968"/>
      <c r="DB320" s="368"/>
      <c r="DC320" s="971"/>
      <c r="DD320" s="972"/>
      <c r="DE320" s="971"/>
      <c r="DF320" s="972"/>
      <c r="DG320" s="971"/>
      <c r="DH320" s="972"/>
      <c r="DI320" s="971"/>
      <c r="DJ320" s="972"/>
      <c r="DK320" s="971"/>
      <c r="DL320" s="972"/>
      <c r="DM320" s="369"/>
      <c r="DN320" s="977"/>
      <c r="DO320" s="978"/>
      <c r="DP320" s="977"/>
      <c r="DQ320" s="978"/>
      <c r="DR320" s="977"/>
      <c r="DS320" s="978"/>
      <c r="DT320" s="977"/>
      <c r="DU320" s="978"/>
      <c r="DV320" s="977"/>
      <c r="DW320" s="978"/>
      <c r="DX320" s="370"/>
      <c r="DY320" s="339">
        <f t="shared" si="481"/>
        <v>0</v>
      </c>
      <c r="DZ320" s="339">
        <f t="shared" si="482"/>
        <v>0</v>
      </c>
      <c r="EA320" s="339">
        <f t="shared" si="483"/>
        <v>0</v>
      </c>
      <c r="EB320" s="339">
        <f t="shared" si="484"/>
        <v>0</v>
      </c>
      <c r="EC320" s="339">
        <f t="shared" si="485"/>
        <v>0</v>
      </c>
      <c r="ED320" s="327">
        <f t="shared" si="486"/>
        <v>0</v>
      </c>
    </row>
    <row r="321" spans="1:134" s="51" customFormat="1" ht="15" customHeight="1">
      <c r="A321" s="78"/>
      <c r="B321" s="78"/>
      <c r="C321" s="77" t="s">
        <v>28</v>
      </c>
      <c r="D321" s="700"/>
      <c r="E321" s="72"/>
      <c r="F321" s="72"/>
      <c r="G321" s="72"/>
      <c r="H321" s="72"/>
      <c r="I321" s="72"/>
      <c r="J321" s="72"/>
      <c r="K321" s="72"/>
      <c r="L321" s="72"/>
      <c r="M321" s="72"/>
      <c r="N321" s="72"/>
      <c r="O321" s="616"/>
      <c r="P321" s="72"/>
      <c r="Q321" s="146"/>
      <c r="R321" s="70">
        <f t="shared" si="479"/>
        <v>1</v>
      </c>
      <c r="S321" s="847"/>
      <c r="T321" s="848"/>
      <c r="U321" s="847"/>
      <c r="V321" s="848"/>
      <c r="W321" s="847"/>
      <c r="X321" s="848"/>
      <c r="Y321" s="847"/>
      <c r="Z321" s="848"/>
      <c r="AA321" s="847"/>
      <c r="AB321" s="848"/>
      <c r="AC321" s="373"/>
      <c r="AD321" s="804"/>
      <c r="AE321" s="805"/>
      <c r="AF321" s="804"/>
      <c r="AG321" s="805"/>
      <c r="AH321" s="804"/>
      <c r="AI321" s="805"/>
      <c r="AJ321" s="804"/>
      <c r="AK321" s="805"/>
      <c r="AL321" s="804"/>
      <c r="AM321" s="805"/>
      <c r="AN321" s="362"/>
      <c r="AO321" s="812"/>
      <c r="AP321" s="813"/>
      <c r="AQ321" s="812"/>
      <c r="AR321" s="813"/>
      <c r="AS321" s="812"/>
      <c r="AT321" s="813"/>
      <c r="AU321" s="812"/>
      <c r="AV321" s="813"/>
      <c r="AW321" s="812"/>
      <c r="AX321" s="813"/>
      <c r="AY321" s="363"/>
      <c r="AZ321" s="820"/>
      <c r="BA321" s="821"/>
      <c r="BB321" s="820"/>
      <c r="BC321" s="821"/>
      <c r="BD321" s="820"/>
      <c r="BE321" s="821"/>
      <c r="BF321" s="820"/>
      <c r="BG321" s="821"/>
      <c r="BH321" s="820"/>
      <c r="BI321" s="821"/>
      <c r="BJ321" s="364"/>
      <c r="BK321" s="849"/>
      <c r="BL321" s="850"/>
      <c r="BM321" s="849"/>
      <c r="BN321" s="850"/>
      <c r="BO321" s="849"/>
      <c r="BP321" s="850"/>
      <c r="BQ321" s="849"/>
      <c r="BR321" s="850"/>
      <c r="BS321" s="849"/>
      <c r="BT321" s="850"/>
      <c r="BU321" s="365"/>
      <c r="BV321" s="898">
        <f t="shared" si="487"/>
        <v>0</v>
      </c>
      <c r="BW321" s="899"/>
      <c r="BX321" s="898">
        <f t="shared" si="488"/>
        <v>0</v>
      </c>
      <c r="BY321" s="899"/>
      <c r="BZ321" s="898">
        <f t="shared" si="480"/>
        <v>0</v>
      </c>
      <c r="CA321" s="899"/>
      <c r="CB321" s="898">
        <f t="shared" si="489"/>
        <v>0</v>
      </c>
      <c r="CC321" s="899"/>
      <c r="CD321" s="898">
        <f t="shared" si="490"/>
        <v>0</v>
      </c>
      <c r="CE321" s="899"/>
      <c r="CF321" s="305">
        <f t="shared" si="491"/>
        <v>0</v>
      </c>
      <c r="CG321" s="969"/>
      <c r="CH321" s="970"/>
      <c r="CI321" s="969"/>
      <c r="CJ321" s="970"/>
      <c r="CK321" s="969"/>
      <c r="CL321" s="970"/>
      <c r="CM321" s="969"/>
      <c r="CN321" s="970"/>
      <c r="CO321" s="969"/>
      <c r="CP321" s="970"/>
      <c r="CQ321" s="367"/>
      <c r="CR321" s="967"/>
      <c r="CS321" s="968"/>
      <c r="CT321" s="967"/>
      <c r="CU321" s="968"/>
      <c r="CV321" s="967"/>
      <c r="CW321" s="968"/>
      <c r="CX321" s="967"/>
      <c r="CY321" s="968"/>
      <c r="CZ321" s="967"/>
      <c r="DA321" s="968"/>
      <c r="DB321" s="368"/>
      <c r="DC321" s="971"/>
      <c r="DD321" s="972"/>
      <c r="DE321" s="971"/>
      <c r="DF321" s="972"/>
      <c r="DG321" s="971"/>
      <c r="DH321" s="972"/>
      <c r="DI321" s="971"/>
      <c r="DJ321" s="972"/>
      <c r="DK321" s="971"/>
      <c r="DL321" s="972"/>
      <c r="DM321" s="369"/>
      <c r="DN321" s="977"/>
      <c r="DO321" s="978"/>
      <c r="DP321" s="977"/>
      <c r="DQ321" s="978"/>
      <c r="DR321" s="977"/>
      <c r="DS321" s="978"/>
      <c r="DT321" s="977"/>
      <c r="DU321" s="978"/>
      <c r="DV321" s="977"/>
      <c r="DW321" s="978"/>
      <c r="DX321" s="370"/>
      <c r="DY321" s="339">
        <f t="shared" si="481"/>
        <v>0</v>
      </c>
      <c r="DZ321" s="339">
        <f t="shared" si="482"/>
        <v>0</v>
      </c>
      <c r="EA321" s="339">
        <f t="shared" si="483"/>
        <v>0</v>
      </c>
      <c r="EB321" s="339">
        <f t="shared" si="484"/>
        <v>0</v>
      </c>
      <c r="EC321" s="339">
        <f t="shared" si="485"/>
        <v>0</v>
      </c>
      <c r="ED321" s="327">
        <f t="shared" si="486"/>
        <v>0</v>
      </c>
    </row>
    <row r="322" spans="1:134" s="51" customFormat="1" ht="15" customHeight="1">
      <c r="A322" s="78"/>
      <c r="B322" s="78"/>
      <c r="C322" s="77" t="s">
        <v>54</v>
      </c>
      <c r="D322" s="700"/>
      <c r="E322" s="72"/>
      <c r="F322" s="72"/>
      <c r="G322" s="72"/>
      <c r="H322" s="72"/>
      <c r="I322" s="72"/>
      <c r="J322" s="72"/>
      <c r="K322" s="72"/>
      <c r="L322" s="72"/>
      <c r="M322" s="72"/>
      <c r="N322" s="72"/>
      <c r="O322" s="616"/>
      <c r="P322" s="72"/>
      <c r="Q322" s="146"/>
      <c r="R322" s="70">
        <f t="shared" si="479"/>
        <v>1.1000000000000001</v>
      </c>
      <c r="S322" s="847"/>
      <c r="T322" s="848"/>
      <c r="U322" s="847"/>
      <c r="V322" s="848"/>
      <c r="W322" s="847"/>
      <c r="X322" s="848"/>
      <c r="Y322" s="847"/>
      <c r="Z322" s="848"/>
      <c r="AA322" s="847"/>
      <c r="AB322" s="848"/>
      <c r="AC322" s="373"/>
      <c r="AD322" s="804"/>
      <c r="AE322" s="805"/>
      <c r="AF322" s="804"/>
      <c r="AG322" s="805"/>
      <c r="AH322" s="804"/>
      <c r="AI322" s="805"/>
      <c r="AJ322" s="804"/>
      <c r="AK322" s="805"/>
      <c r="AL322" s="804"/>
      <c r="AM322" s="805"/>
      <c r="AN322" s="362"/>
      <c r="AO322" s="812"/>
      <c r="AP322" s="813"/>
      <c r="AQ322" s="812"/>
      <c r="AR322" s="813"/>
      <c r="AS322" s="812"/>
      <c r="AT322" s="813"/>
      <c r="AU322" s="812"/>
      <c r="AV322" s="813"/>
      <c r="AW322" s="812"/>
      <c r="AX322" s="813"/>
      <c r="AY322" s="363"/>
      <c r="AZ322" s="820"/>
      <c r="BA322" s="821"/>
      <c r="BB322" s="820"/>
      <c r="BC322" s="821"/>
      <c r="BD322" s="820"/>
      <c r="BE322" s="821"/>
      <c r="BF322" s="820"/>
      <c r="BG322" s="821"/>
      <c r="BH322" s="820"/>
      <c r="BI322" s="821"/>
      <c r="BJ322" s="364"/>
      <c r="BK322" s="849"/>
      <c r="BL322" s="850"/>
      <c r="BM322" s="849"/>
      <c r="BN322" s="850"/>
      <c r="BO322" s="849"/>
      <c r="BP322" s="850"/>
      <c r="BQ322" s="849"/>
      <c r="BR322" s="850"/>
      <c r="BS322" s="849"/>
      <c r="BT322" s="850"/>
      <c r="BU322" s="365"/>
      <c r="BV322" s="898">
        <f t="shared" si="487"/>
        <v>0</v>
      </c>
      <c r="BW322" s="899"/>
      <c r="BX322" s="898">
        <f t="shared" si="488"/>
        <v>0</v>
      </c>
      <c r="BY322" s="899"/>
      <c r="BZ322" s="898">
        <f t="shared" si="480"/>
        <v>0</v>
      </c>
      <c r="CA322" s="899"/>
      <c r="CB322" s="898">
        <f t="shared" si="489"/>
        <v>0</v>
      </c>
      <c r="CC322" s="899"/>
      <c r="CD322" s="898">
        <f t="shared" si="490"/>
        <v>0</v>
      </c>
      <c r="CE322" s="899"/>
      <c r="CF322" s="305">
        <f t="shared" si="491"/>
        <v>0</v>
      </c>
      <c r="CG322" s="969"/>
      <c r="CH322" s="970"/>
      <c r="CI322" s="969"/>
      <c r="CJ322" s="970"/>
      <c r="CK322" s="969"/>
      <c r="CL322" s="970"/>
      <c r="CM322" s="969"/>
      <c r="CN322" s="970"/>
      <c r="CO322" s="969"/>
      <c r="CP322" s="970"/>
      <c r="CQ322" s="367"/>
      <c r="CR322" s="967"/>
      <c r="CS322" s="968"/>
      <c r="CT322" s="967"/>
      <c r="CU322" s="968"/>
      <c r="CV322" s="967"/>
      <c r="CW322" s="968"/>
      <c r="CX322" s="967"/>
      <c r="CY322" s="968"/>
      <c r="CZ322" s="967"/>
      <c r="DA322" s="968"/>
      <c r="DB322" s="368"/>
      <c r="DC322" s="971"/>
      <c r="DD322" s="972"/>
      <c r="DE322" s="971"/>
      <c r="DF322" s="972"/>
      <c r="DG322" s="971"/>
      <c r="DH322" s="972"/>
      <c r="DI322" s="971"/>
      <c r="DJ322" s="972"/>
      <c r="DK322" s="971"/>
      <c r="DL322" s="972"/>
      <c r="DM322" s="369"/>
      <c r="DN322" s="977"/>
      <c r="DO322" s="978"/>
      <c r="DP322" s="977"/>
      <c r="DQ322" s="978"/>
      <c r="DR322" s="977"/>
      <c r="DS322" s="978"/>
      <c r="DT322" s="977"/>
      <c r="DU322" s="978"/>
      <c r="DV322" s="977"/>
      <c r="DW322" s="978"/>
      <c r="DX322" s="370"/>
      <c r="DY322" s="339">
        <f t="shared" si="481"/>
        <v>0</v>
      </c>
      <c r="DZ322" s="339">
        <f t="shared" si="482"/>
        <v>0</v>
      </c>
      <c r="EA322" s="339">
        <f t="shared" si="483"/>
        <v>0</v>
      </c>
      <c r="EB322" s="339">
        <f t="shared" si="484"/>
        <v>0</v>
      </c>
      <c r="EC322" s="339">
        <f t="shared" si="485"/>
        <v>0</v>
      </c>
      <c r="ED322" s="327">
        <f t="shared" si="486"/>
        <v>0</v>
      </c>
    </row>
    <row r="323" spans="1:134" s="51" customFormat="1" ht="15" customHeight="1">
      <c r="A323" s="78"/>
      <c r="B323" s="78"/>
      <c r="C323" s="77" t="s">
        <v>353</v>
      </c>
      <c r="D323" s="700" t="s">
        <v>378</v>
      </c>
      <c r="E323" s="72"/>
      <c r="F323" s="72"/>
      <c r="G323" s="72"/>
      <c r="H323" s="72"/>
      <c r="I323" s="72"/>
      <c r="J323" s="72"/>
      <c r="K323" s="72"/>
      <c r="L323" s="72"/>
      <c r="M323" s="72"/>
      <c r="N323" s="72"/>
      <c r="O323" s="616"/>
      <c r="P323" s="72"/>
      <c r="Q323" s="146"/>
      <c r="R323" s="70">
        <f t="shared" si="479"/>
        <v>1.1000000000000001</v>
      </c>
      <c r="S323" s="847"/>
      <c r="T323" s="848"/>
      <c r="U323" s="847"/>
      <c r="V323" s="848"/>
      <c r="W323" s="847"/>
      <c r="X323" s="848"/>
      <c r="Y323" s="847"/>
      <c r="Z323" s="848"/>
      <c r="AA323" s="847"/>
      <c r="AB323" s="848"/>
      <c r="AC323" s="373"/>
      <c r="AD323" s="804"/>
      <c r="AE323" s="805"/>
      <c r="AF323" s="804"/>
      <c r="AG323" s="805"/>
      <c r="AH323" s="804"/>
      <c r="AI323" s="805"/>
      <c r="AJ323" s="804"/>
      <c r="AK323" s="805"/>
      <c r="AL323" s="804"/>
      <c r="AM323" s="805"/>
      <c r="AN323" s="362"/>
      <c r="AO323" s="812"/>
      <c r="AP323" s="813"/>
      <c r="AQ323" s="812"/>
      <c r="AR323" s="813"/>
      <c r="AS323" s="812"/>
      <c r="AT323" s="813"/>
      <c r="AU323" s="812"/>
      <c r="AV323" s="813"/>
      <c r="AW323" s="812"/>
      <c r="AX323" s="813"/>
      <c r="AY323" s="363"/>
      <c r="AZ323" s="820"/>
      <c r="BA323" s="821"/>
      <c r="BB323" s="820"/>
      <c r="BC323" s="821"/>
      <c r="BD323" s="820"/>
      <c r="BE323" s="821"/>
      <c r="BF323" s="820"/>
      <c r="BG323" s="821"/>
      <c r="BH323" s="820"/>
      <c r="BI323" s="821"/>
      <c r="BJ323" s="364"/>
      <c r="BK323" s="849"/>
      <c r="BL323" s="850"/>
      <c r="BM323" s="849"/>
      <c r="BN323" s="850"/>
      <c r="BO323" s="849"/>
      <c r="BP323" s="850"/>
      <c r="BQ323" s="849"/>
      <c r="BR323" s="850"/>
      <c r="BS323" s="849"/>
      <c r="BT323" s="850"/>
      <c r="BU323" s="365"/>
      <c r="BV323" s="898">
        <f t="shared" si="487"/>
        <v>0</v>
      </c>
      <c r="BW323" s="899"/>
      <c r="BX323" s="898">
        <f t="shared" si="488"/>
        <v>0</v>
      </c>
      <c r="BY323" s="899"/>
      <c r="BZ323" s="898">
        <f t="shared" si="480"/>
        <v>0</v>
      </c>
      <c r="CA323" s="899"/>
      <c r="CB323" s="898">
        <f t="shared" si="489"/>
        <v>0</v>
      </c>
      <c r="CC323" s="899"/>
      <c r="CD323" s="898">
        <f t="shared" si="490"/>
        <v>0</v>
      </c>
      <c r="CE323" s="899"/>
      <c r="CF323" s="305">
        <f t="shared" si="491"/>
        <v>0</v>
      </c>
      <c r="CG323" s="969"/>
      <c r="CH323" s="970"/>
      <c r="CI323" s="969"/>
      <c r="CJ323" s="970"/>
      <c r="CK323" s="969"/>
      <c r="CL323" s="970"/>
      <c r="CM323" s="969"/>
      <c r="CN323" s="970"/>
      <c r="CO323" s="969"/>
      <c r="CP323" s="970"/>
      <c r="CQ323" s="367"/>
      <c r="CR323" s="967"/>
      <c r="CS323" s="968"/>
      <c r="CT323" s="967"/>
      <c r="CU323" s="968"/>
      <c r="CV323" s="967"/>
      <c r="CW323" s="968"/>
      <c r="CX323" s="967"/>
      <c r="CY323" s="968"/>
      <c r="CZ323" s="967"/>
      <c r="DA323" s="968"/>
      <c r="DB323" s="368"/>
      <c r="DC323" s="971"/>
      <c r="DD323" s="972"/>
      <c r="DE323" s="971"/>
      <c r="DF323" s="972"/>
      <c r="DG323" s="971"/>
      <c r="DH323" s="972"/>
      <c r="DI323" s="971"/>
      <c r="DJ323" s="972"/>
      <c r="DK323" s="971"/>
      <c r="DL323" s="972"/>
      <c r="DM323" s="369"/>
      <c r="DN323" s="977"/>
      <c r="DO323" s="978"/>
      <c r="DP323" s="977"/>
      <c r="DQ323" s="978"/>
      <c r="DR323" s="977"/>
      <c r="DS323" s="978"/>
      <c r="DT323" s="977"/>
      <c r="DU323" s="978"/>
      <c r="DV323" s="977"/>
      <c r="DW323" s="978"/>
      <c r="DX323" s="370"/>
      <c r="DY323" s="339">
        <f t="shared" si="481"/>
        <v>0</v>
      </c>
      <c r="DZ323" s="339">
        <f t="shared" si="482"/>
        <v>0</v>
      </c>
      <c r="EA323" s="339">
        <f t="shared" si="483"/>
        <v>0</v>
      </c>
      <c r="EB323" s="339">
        <f t="shared" si="484"/>
        <v>0</v>
      </c>
      <c r="EC323" s="339">
        <f t="shared" si="485"/>
        <v>0</v>
      </c>
      <c r="ED323" s="327">
        <f t="shared" si="486"/>
        <v>0</v>
      </c>
    </row>
    <row r="324" spans="1:134" s="51" customFormat="1" ht="15" customHeight="1">
      <c r="A324" s="78"/>
      <c r="B324" s="78"/>
      <c r="C324" s="77" t="s">
        <v>264</v>
      </c>
      <c r="D324" s="700"/>
      <c r="E324" s="72"/>
      <c r="F324" s="72"/>
      <c r="G324" s="72"/>
      <c r="H324" s="72"/>
      <c r="I324" s="72"/>
      <c r="J324" s="72"/>
      <c r="K324" s="72"/>
      <c r="L324" s="72"/>
      <c r="M324" s="72"/>
      <c r="N324" s="72"/>
      <c r="O324" s="616"/>
      <c r="P324" s="72"/>
      <c r="Q324" s="146"/>
      <c r="R324" s="70">
        <f t="shared" si="479"/>
        <v>1</v>
      </c>
      <c r="S324" s="847"/>
      <c r="T324" s="848"/>
      <c r="U324" s="847"/>
      <c r="V324" s="848"/>
      <c r="W324" s="847"/>
      <c r="X324" s="848"/>
      <c r="Y324" s="847"/>
      <c r="Z324" s="848"/>
      <c r="AA324" s="847"/>
      <c r="AB324" s="848"/>
      <c r="AC324" s="373"/>
      <c r="AD324" s="804"/>
      <c r="AE324" s="805"/>
      <c r="AF324" s="804"/>
      <c r="AG324" s="805"/>
      <c r="AH324" s="804"/>
      <c r="AI324" s="805"/>
      <c r="AJ324" s="804"/>
      <c r="AK324" s="805"/>
      <c r="AL324" s="804"/>
      <c r="AM324" s="805"/>
      <c r="AN324" s="362"/>
      <c r="AO324" s="812"/>
      <c r="AP324" s="813"/>
      <c r="AQ324" s="812"/>
      <c r="AR324" s="813"/>
      <c r="AS324" s="812"/>
      <c r="AT324" s="813"/>
      <c r="AU324" s="812"/>
      <c r="AV324" s="813"/>
      <c r="AW324" s="812"/>
      <c r="AX324" s="813"/>
      <c r="AY324" s="363"/>
      <c r="AZ324" s="820"/>
      <c r="BA324" s="821"/>
      <c r="BB324" s="820"/>
      <c r="BC324" s="821"/>
      <c r="BD324" s="820"/>
      <c r="BE324" s="821"/>
      <c r="BF324" s="820"/>
      <c r="BG324" s="821"/>
      <c r="BH324" s="820"/>
      <c r="BI324" s="821"/>
      <c r="BJ324" s="364"/>
      <c r="BK324" s="849"/>
      <c r="BL324" s="850"/>
      <c r="BM324" s="849"/>
      <c r="BN324" s="850"/>
      <c r="BO324" s="849"/>
      <c r="BP324" s="850"/>
      <c r="BQ324" s="849"/>
      <c r="BR324" s="850"/>
      <c r="BS324" s="849"/>
      <c r="BT324" s="850"/>
      <c r="BU324" s="365"/>
      <c r="BV324" s="898">
        <f t="shared" si="487"/>
        <v>0</v>
      </c>
      <c r="BW324" s="899"/>
      <c r="BX324" s="898">
        <f t="shared" si="488"/>
        <v>0</v>
      </c>
      <c r="BY324" s="899"/>
      <c r="BZ324" s="898">
        <f t="shared" si="480"/>
        <v>0</v>
      </c>
      <c r="CA324" s="899"/>
      <c r="CB324" s="898">
        <f t="shared" si="489"/>
        <v>0</v>
      </c>
      <c r="CC324" s="899"/>
      <c r="CD324" s="898">
        <f t="shared" si="490"/>
        <v>0</v>
      </c>
      <c r="CE324" s="899"/>
      <c r="CF324" s="305">
        <f t="shared" si="491"/>
        <v>0</v>
      </c>
      <c r="CG324" s="969"/>
      <c r="CH324" s="970"/>
      <c r="CI324" s="969"/>
      <c r="CJ324" s="970"/>
      <c r="CK324" s="969"/>
      <c r="CL324" s="970"/>
      <c r="CM324" s="969"/>
      <c r="CN324" s="970"/>
      <c r="CO324" s="969"/>
      <c r="CP324" s="970"/>
      <c r="CQ324" s="367"/>
      <c r="CR324" s="967"/>
      <c r="CS324" s="968"/>
      <c r="CT324" s="967"/>
      <c r="CU324" s="968"/>
      <c r="CV324" s="967"/>
      <c r="CW324" s="968"/>
      <c r="CX324" s="967"/>
      <c r="CY324" s="968"/>
      <c r="CZ324" s="967"/>
      <c r="DA324" s="968"/>
      <c r="DB324" s="368"/>
      <c r="DC324" s="971"/>
      <c r="DD324" s="972"/>
      <c r="DE324" s="971"/>
      <c r="DF324" s="972"/>
      <c r="DG324" s="971"/>
      <c r="DH324" s="972"/>
      <c r="DI324" s="971"/>
      <c r="DJ324" s="972"/>
      <c r="DK324" s="971"/>
      <c r="DL324" s="972"/>
      <c r="DM324" s="369"/>
      <c r="DN324" s="977"/>
      <c r="DO324" s="978"/>
      <c r="DP324" s="977"/>
      <c r="DQ324" s="978"/>
      <c r="DR324" s="977"/>
      <c r="DS324" s="978"/>
      <c r="DT324" s="977"/>
      <c r="DU324" s="978"/>
      <c r="DV324" s="977"/>
      <c r="DW324" s="978"/>
      <c r="DX324" s="370"/>
      <c r="DY324" s="339">
        <f t="shared" si="481"/>
        <v>0</v>
      </c>
      <c r="DZ324" s="339">
        <f t="shared" si="482"/>
        <v>0</v>
      </c>
      <c r="EA324" s="339">
        <f t="shared" si="483"/>
        <v>0</v>
      </c>
      <c r="EB324" s="339">
        <f t="shared" si="484"/>
        <v>0</v>
      </c>
      <c r="EC324" s="339">
        <f t="shared" si="485"/>
        <v>0</v>
      </c>
      <c r="ED324" s="327">
        <f t="shared" si="486"/>
        <v>0</v>
      </c>
    </row>
    <row r="325" spans="1:134" s="51" customFormat="1" ht="15" customHeight="1">
      <c r="A325" s="78"/>
      <c r="B325" s="78"/>
      <c r="C325" s="77" t="s">
        <v>28</v>
      </c>
      <c r="D325" s="700"/>
      <c r="E325" s="72"/>
      <c r="F325" s="72"/>
      <c r="G325" s="72"/>
      <c r="H325" s="72"/>
      <c r="I325" s="72"/>
      <c r="J325" s="72"/>
      <c r="K325" s="72"/>
      <c r="L325" s="72"/>
      <c r="M325" s="72"/>
      <c r="N325" s="72"/>
      <c r="O325" s="616"/>
      <c r="P325" s="72"/>
      <c r="Q325" s="146"/>
      <c r="R325" s="70">
        <f t="shared" si="479"/>
        <v>1</v>
      </c>
      <c r="S325" s="847"/>
      <c r="T325" s="848"/>
      <c r="U325" s="847"/>
      <c r="V325" s="848"/>
      <c r="W325" s="847"/>
      <c r="X325" s="848"/>
      <c r="Y325" s="847"/>
      <c r="Z325" s="848"/>
      <c r="AA325" s="847"/>
      <c r="AB325" s="848"/>
      <c r="AC325" s="373"/>
      <c r="AD325" s="804"/>
      <c r="AE325" s="805"/>
      <c r="AF325" s="804"/>
      <c r="AG325" s="805"/>
      <c r="AH325" s="804"/>
      <c r="AI325" s="805"/>
      <c r="AJ325" s="804"/>
      <c r="AK325" s="805"/>
      <c r="AL325" s="804"/>
      <c r="AM325" s="805"/>
      <c r="AN325" s="362"/>
      <c r="AO325" s="812"/>
      <c r="AP325" s="813"/>
      <c r="AQ325" s="812"/>
      <c r="AR325" s="813"/>
      <c r="AS325" s="812"/>
      <c r="AT325" s="813"/>
      <c r="AU325" s="812"/>
      <c r="AV325" s="813"/>
      <c r="AW325" s="812"/>
      <c r="AX325" s="813"/>
      <c r="AY325" s="363"/>
      <c r="AZ325" s="820"/>
      <c r="BA325" s="821"/>
      <c r="BB325" s="820"/>
      <c r="BC325" s="821"/>
      <c r="BD325" s="820"/>
      <c r="BE325" s="821"/>
      <c r="BF325" s="820"/>
      <c r="BG325" s="821"/>
      <c r="BH325" s="820"/>
      <c r="BI325" s="821"/>
      <c r="BJ325" s="364"/>
      <c r="BK325" s="849"/>
      <c r="BL325" s="850"/>
      <c r="BM325" s="849"/>
      <c r="BN325" s="850"/>
      <c r="BO325" s="849"/>
      <c r="BP325" s="850"/>
      <c r="BQ325" s="849"/>
      <c r="BR325" s="850"/>
      <c r="BS325" s="849"/>
      <c r="BT325" s="850"/>
      <c r="BU325" s="365"/>
      <c r="BV325" s="898">
        <f t="shared" si="487"/>
        <v>0</v>
      </c>
      <c r="BW325" s="899"/>
      <c r="BX325" s="898">
        <f t="shared" si="488"/>
        <v>0</v>
      </c>
      <c r="BY325" s="899"/>
      <c r="BZ325" s="898">
        <f t="shared" si="480"/>
        <v>0</v>
      </c>
      <c r="CA325" s="899"/>
      <c r="CB325" s="898">
        <f t="shared" si="489"/>
        <v>0</v>
      </c>
      <c r="CC325" s="899"/>
      <c r="CD325" s="898">
        <f t="shared" si="490"/>
        <v>0</v>
      </c>
      <c r="CE325" s="899"/>
      <c r="CF325" s="305">
        <f t="shared" si="491"/>
        <v>0</v>
      </c>
      <c r="CG325" s="969"/>
      <c r="CH325" s="970"/>
      <c r="CI325" s="969"/>
      <c r="CJ325" s="970"/>
      <c r="CK325" s="969"/>
      <c r="CL325" s="970"/>
      <c r="CM325" s="969"/>
      <c r="CN325" s="970"/>
      <c r="CO325" s="969"/>
      <c r="CP325" s="970"/>
      <c r="CQ325" s="367"/>
      <c r="CR325" s="967"/>
      <c r="CS325" s="968"/>
      <c r="CT325" s="967"/>
      <c r="CU325" s="968"/>
      <c r="CV325" s="967"/>
      <c r="CW325" s="968"/>
      <c r="CX325" s="967"/>
      <c r="CY325" s="968"/>
      <c r="CZ325" s="967"/>
      <c r="DA325" s="968"/>
      <c r="DB325" s="368"/>
      <c r="DC325" s="971"/>
      <c r="DD325" s="972"/>
      <c r="DE325" s="971"/>
      <c r="DF325" s="972"/>
      <c r="DG325" s="971"/>
      <c r="DH325" s="972"/>
      <c r="DI325" s="971"/>
      <c r="DJ325" s="972"/>
      <c r="DK325" s="971"/>
      <c r="DL325" s="972"/>
      <c r="DM325" s="369"/>
      <c r="DN325" s="977"/>
      <c r="DO325" s="978"/>
      <c r="DP325" s="977"/>
      <c r="DQ325" s="978"/>
      <c r="DR325" s="977"/>
      <c r="DS325" s="978"/>
      <c r="DT325" s="977"/>
      <c r="DU325" s="978"/>
      <c r="DV325" s="977"/>
      <c r="DW325" s="978"/>
      <c r="DX325" s="370"/>
      <c r="DY325" s="339">
        <f t="shared" si="481"/>
        <v>0</v>
      </c>
      <c r="DZ325" s="339">
        <f t="shared" si="482"/>
        <v>0</v>
      </c>
      <c r="EA325" s="339">
        <f t="shared" si="483"/>
        <v>0</v>
      </c>
      <c r="EB325" s="339">
        <f t="shared" si="484"/>
        <v>0</v>
      </c>
      <c r="EC325" s="339">
        <f t="shared" si="485"/>
        <v>0</v>
      </c>
      <c r="ED325" s="327">
        <f t="shared" si="486"/>
        <v>0</v>
      </c>
    </row>
    <row r="326" spans="1:134" s="51" customFormat="1" ht="15" customHeight="1">
      <c r="A326" s="78"/>
      <c r="B326" s="78"/>
      <c r="C326" s="77" t="s">
        <v>54</v>
      </c>
      <c r="D326" s="700"/>
      <c r="E326" s="72"/>
      <c r="F326" s="72"/>
      <c r="G326" s="72"/>
      <c r="H326" s="72"/>
      <c r="I326" s="72"/>
      <c r="J326" s="72"/>
      <c r="K326" s="72"/>
      <c r="L326" s="72"/>
      <c r="M326" s="72"/>
      <c r="N326" s="72"/>
      <c r="O326" s="616"/>
      <c r="P326" s="72"/>
      <c r="Q326" s="146"/>
      <c r="R326" s="70">
        <f t="shared" si="479"/>
        <v>1.1000000000000001</v>
      </c>
      <c r="S326" s="847"/>
      <c r="T326" s="848"/>
      <c r="U326" s="847"/>
      <c r="V326" s="848"/>
      <c r="W326" s="847"/>
      <c r="X326" s="848"/>
      <c r="Y326" s="847"/>
      <c r="Z326" s="848"/>
      <c r="AA326" s="847"/>
      <c r="AB326" s="848"/>
      <c r="AC326" s="373"/>
      <c r="AD326" s="804"/>
      <c r="AE326" s="805"/>
      <c r="AF326" s="804"/>
      <c r="AG326" s="805"/>
      <c r="AH326" s="804"/>
      <c r="AI326" s="805"/>
      <c r="AJ326" s="804"/>
      <c r="AK326" s="805"/>
      <c r="AL326" s="804"/>
      <c r="AM326" s="805"/>
      <c r="AN326" s="362"/>
      <c r="AO326" s="812"/>
      <c r="AP326" s="813"/>
      <c r="AQ326" s="812"/>
      <c r="AR326" s="813"/>
      <c r="AS326" s="812"/>
      <c r="AT326" s="813"/>
      <c r="AU326" s="812"/>
      <c r="AV326" s="813"/>
      <c r="AW326" s="812"/>
      <c r="AX326" s="813"/>
      <c r="AY326" s="363"/>
      <c r="AZ326" s="820"/>
      <c r="BA326" s="821"/>
      <c r="BB326" s="820"/>
      <c r="BC326" s="821"/>
      <c r="BD326" s="820"/>
      <c r="BE326" s="821"/>
      <c r="BF326" s="820"/>
      <c r="BG326" s="821"/>
      <c r="BH326" s="820"/>
      <c r="BI326" s="821"/>
      <c r="BJ326" s="364"/>
      <c r="BK326" s="849"/>
      <c r="BL326" s="850"/>
      <c r="BM326" s="849"/>
      <c r="BN326" s="850"/>
      <c r="BO326" s="849"/>
      <c r="BP326" s="850"/>
      <c r="BQ326" s="849"/>
      <c r="BR326" s="850"/>
      <c r="BS326" s="849"/>
      <c r="BT326" s="850"/>
      <c r="BU326" s="365"/>
      <c r="BV326" s="898">
        <f t="shared" si="487"/>
        <v>0</v>
      </c>
      <c r="BW326" s="899"/>
      <c r="BX326" s="898">
        <f t="shared" si="488"/>
        <v>0</v>
      </c>
      <c r="BY326" s="899"/>
      <c r="BZ326" s="898">
        <f t="shared" si="480"/>
        <v>0</v>
      </c>
      <c r="CA326" s="899"/>
      <c r="CB326" s="898">
        <f t="shared" si="489"/>
        <v>0</v>
      </c>
      <c r="CC326" s="899"/>
      <c r="CD326" s="898">
        <f t="shared" si="490"/>
        <v>0</v>
      </c>
      <c r="CE326" s="899"/>
      <c r="CF326" s="305">
        <f t="shared" si="491"/>
        <v>0</v>
      </c>
      <c r="CG326" s="969"/>
      <c r="CH326" s="970"/>
      <c r="CI326" s="969"/>
      <c r="CJ326" s="970"/>
      <c r="CK326" s="969"/>
      <c r="CL326" s="970"/>
      <c r="CM326" s="969"/>
      <c r="CN326" s="970"/>
      <c r="CO326" s="969"/>
      <c r="CP326" s="970"/>
      <c r="CQ326" s="367"/>
      <c r="CR326" s="967"/>
      <c r="CS326" s="968"/>
      <c r="CT326" s="967"/>
      <c r="CU326" s="968"/>
      <c r="CV326" s="967"/>
      <c r="CW326" s="968"/>
      <c r="CX326" s="967"/>
      <c r="CY326" s="968"/>
      <c r="CZ326" s="967"/>
      <c r="DA326" s="968"/>
      <c r="DB326" s="368"/>
      <c r="DC326" s="971"/>
      <c r="DD326" s="972"/>
      <c r="DE326" s="971"/>
      <c r="DF326" s="972"/>
      <c r="DG326" s="971"/>
      <c r="DH326" s="972"/>
      <c r="DI326" s="971"/>
      <c r="DJ326" s="972"/>
      <c r="DK326" s="971"/>
      <c r="DL326" s="972"/>
      <c r="DM326" s="369"/>
      <c r="DN326" s="977"/>
      <c r="DO326" s="978"/>
      <c r="DP326" s="977"/>
      <c r="DQ326" s="978"/>
      <c r="DR326" s="977"/>
      <c r="DS326" s="978"/>
      <c r="DT326" s="977"/>
      <c r="DU326" s="978"/>
      <c r="DV326" s="977"/>
      <c r="DW326" s="978"/>
      <c r="DX326" s="370"/>
      <c r="DY326" s="339">
        <f t="shared" si="481"/>
        <v>0</v>
      </c>
      <c r="DZ326" s="339">
        <f t="shared" si="482"/>
        <v>0</v>
      </c>
      <c r="EA326" s="339">
        <f t="shared" si="483"/>
        <v>0</v>
      </c>
      <c r="EB326" s="339">
        <f t="shared" si="484"/>
        <v>0</v>
      </c>
      <c r="EC326" s="339">
        <f t="shared" si="485"/>
        <v>0</v>
      </c>
      <c r="ED326" s="327">
        <f t="shared" si="486"/>
        <v>0</v>
      </c>
    </row>
    <row r="327" spans="1:134" s="51" customFormat="1" ht="15" customHeight="1">
      <c r="A327" s="78"/>
      <c r="B327" s="78"/>
      <c r="C327" s="144"/>
      <c r="D327" s="48"/>
      <c r="E327" s="88"/>
      <c r="F327" s="88"/>
      <c r="G327" s="88"/>
      <c r="H327" s="88"/>
      <c r="I327" s="88"/>
      <c r="J327" s="88"/>
      <c r="K327" s="88"/>
      <c r="L327" s="88"/>
      <c r="M327" s="88"/>
      <c r="N327" s="88"/>
      <c r="O327" s="648" t="s">
        <v>186</v>
      </c>
      <c r="P327" s="649"/>
      <c r="Q327" s="649"/>
      <c r="R327" s="650"/>
      <c r="S327" s="614"/>
      <c r="T327" s="615"/>
      <c r="U327" s="614"/>
      <c r="V327" s="615"/>
      <c r="W327" s="614"/>
      <c r="X327" s="615"/>
      <c r="Y327" s="614"/>
      <c r="Z327" s="615"/>
      <c r="AA327" s="614"/>
      <c r="AB327" s="615"/>
      <c r="AC327" s="130"/>
      <c r="AD327" s="614"/>
      <c r="AE327" s="615"/>
      <c r="AF327" s="614"/>
      <c r="AG327" s="615"/>
      <c r="AH327" s="614"/>
      <c r="AI327" s="615"/>
      <c r="AJ327" s="614"/>
      <c r="AK327" s="615"/>
      <c r="AL327" s="614"/>
      <c r="AM327" s="615"/>
      <c r="AN327" s="130"/>
      <c r="AO327" s="614"/>
      <c r="AP327" s="615"/>
      <c r="AQ327" s="614"/>
      <c r="AR327" s="615"/>
      <c r="AS327" s="614"/>
      <c r="AT327" s="615"/>
      <c r="AU327" s="614"/>
      <c r="AV327" s="615"/>
      <c r="AW327" s="614"/>
      <c r="AX327" s="615"/>
      <c r="AY327" s="130"/>
      <c r="AZ327" s="614"/>
      <c r="BA327" s="615"/>
      <c r="BB327" s="614"/>
      <c r="BC327" s="615"/>
      <c r="BD327" s="614"/>
      <c r="BE327" s="615"/>
      <c r="BF327" s="614"/>
      <c r="BG327" s="615"/>
      <c r="BH327" s="614"/>
      <c r="BI327" s="615"/>
      <c r="BJ327" s="130"/>
      <c r="BK327" s="614"/>
      <c r="BL327" s="615"/>
      <c r="BM327" s="614"/>
      <c r="BN327" s="615"/>
      <c r="BO327" s="614"/>
      <c r="BP327" s="615"/>
      <c r="BQ327" s="614"/>
      <c r="BR327" s="615"/>
      <c r="BS327" s="614"/>
      <c r="BT327" s="615"/>
      <c r="BU327" s="130"/>
      <c r="BV327" s="614">
        <f>SUM(BV307:BV326)</f>
        <v>0</v>
      </c>
      <c r="BW327" s="615"/>
      <c r="BX327" s="614">
        <f>SUM(BX307:BX326)</f>
        <v>0</v>
      </c>
      <c r="BY327" s="615"/>
      <c r="BZ327" s="614">
        <f>SUM(BZ307:BZ326)</f>
        <v>0</v>
      </c>
      <c r="CA327" s="615"/>
      <c r="CB327" s="614">
        <f>SUM(CB307:CB326)</f>
        <v>0</v>
      </c>
      <c r="CC327" s="615"/>
      <c r="CD327" s="614">
        <f>SUM(CD307:CD326)</f>
        <v>0</v>
      </c>
      <c r="CE327" s="615"/>
      <c r="CF327" s="130">
        <f>SUM(BV327:CE327)</f>
        <v>0</v>
      </c>
      <c r="CG327" s="614"/>
      <c r="CH327" s="615"/>
      <c r="CI327" s="614"/>
      <c r="CJ327" s="615"/>
      <c r="CK327" s="614"/>
      <c r="CL327" s="615"/>
      <c r="CM327" s="614"/>
      <c r="CN327" s="615"/>
      <c r="CO327" s="614"/>
      <c r="CP327" s="615"/>
      <c r="CQ327" s="130"/>
      <c r="CR327" s="614"/>
      <c r="CS327" s="615"/>
      <c r="CT327" s="614"/>
      <c r="CU327" s="615"/>
      <c r="CV327" s="614"/>
      <c r="CW327" s="615"/>
      <c r="CX327" s="614"/>
      <c r="CY327" s="615"/>
      <c r="CZ327" s="614"/>
      <c r="DA327" s="615"/>
      <c r="DB327" s="130"/>
      <c r="DC327" s="614"/>
      <c r="DD327" s="615"/>
      <c r="DE327" s="614"/>
      <c r="DF327" s="615"/>
      <c r="DG327" s="614"/>
      <c r="DH327" s="615"/>
      <c r="DI327" s="614"/>
      <c r="DJ327" s="615"/>
      <c r="DK327" s="614"/>
      <c r="DL327" s="615"/>
      <c r="DM327" s="130"/>
      <c r="DN327" s="614"/>
      <c r="DO327" s="615"/>
      <c r="DP327" s="614"/>
      <c r="DQ327" s="615"/>
      <c r="DR327" s="614"/>
      <c r="DS327" s="615"/>
      <c r="DT327" s="614"/>
      <c r="DU327" s="615"/>
      <c r="DV327" s="614"/>
      <c r="DW327" s="615"/>
      <c r="DX327" s="130"/>
      <c r="DY327" s="340">
        <f>SUM(DY307:DY326)</f>
        <v>0</v>
      </c>
      <c r="DZ327" s="340">
        <f>SUM(DZ307:DZ326)</f>
        <v>0</v>
      </c>
      <c r="EA327" s="340">
        <f>SUM(EA307:EA326)</f>
        <v>0</v>
      </c>
      <c r="EB327" s="340">
        <f>SUM(EB307:EB326)</f>
        <v>0</v>
      </c>
      <c r="EC327" s="340">
        <f>SUM(EC307:EC326)</f>
        <v>0</v>
      </c>
      <c r="ED327" s="340">
        <f t="shared" si="486"/>
        <v>0</v>
      </c>
    </row>
    <row r="328" spans="1:134" s="51" customFormat="1" ht="25.5" customHeight="1">
      <c r="A328" s="78"/>
      <c r="B328" s="78"/>
      <c r="C328" s="144"/>
      <c r="D328" s="48"/>
      <c r="E328" s="651" t="s">
        <v>221</v>
      </c>
      <c r="F328" s="651"/>
      <c r="G328" s="651"/>
      <c r="H328" s="651"/>
      <c r="I328" s="651"/>
      <c r="J328" s="651"/>
      <c r="K328" s="651"/>
      <c r="L328" s="651"/>
      <c r="M328" s="651"/>
      <c r="N328" s="651"/>
      <c r="O328" s="48"/>
      <c r="P328" s="48"/>
      <c r="Q328" s="371"/>
      <c r="R328" s="172"/>
      <c r="S328" s="173"/>
      <c r="T328" s="174"/>
      <c r="U328" s="173"/>
      <c r="V328" s="174"/>
      <c r="W328" s="173"/>
      <c r="X328" s="174"/>
      <c r="Y328" s="173"/>
      <c r="Z328" s="174"/>
      <c r="AA328" s="173"/>
      <c r="AB328" s="174"/>
      <c r="AC328" s="175"/>
      <c r="AD328" s="173"/>
      <c r="AE328" s="174"/>
      <c r="AF328" s="173"/>
      <c r="AG328" s="174"/>
      <c r="AH328" s="173"/>
      <c r="AI328" s="174"/>
      <c r="AJ328" s="173"/>
      <c r="AK328" s="174"/>
      <c r="AL328" s="173"/>
      <c r="AM328" s="174"/>
      <c r="AN328" s="175"/>
      <c r="AO328" s="173"/>
      <c r="AP328" s="174"/>
      <c r="AQ328" s="173"/>
      <c r="AR328" s="174"/>
      <c r="AS328" s="173"/>
      <c r="AT328" s="174"/>
      <c r="AU328" s="173"/>
      <c r="AV328" s="174"/>
      <c r="AW328" s="173"/>
      <c r="AX328" s="174"/>
      <c r="AY328" s="175"/>
      <c r="AZ328" s="173"/>
      <c r="BA328" s="174"/>
      <c r="BB328" s="173"/>
      <c r="BC328" s="174"/>
      <c r="BD328" s="173"/>
      <c r="BE328" s="174"/>
      <c r="BF328" s="173"/>
      <c r="BG328" s="174"/>
      <c r="BH328" s="173"/>
      <c r="BI328" s="174"/>
      <c r="BJ328" s="175"/>
      <c r="BK328" s="173"/>
      <c r="BL328" s="174"/>
      <c r="BM328" s="173"/>
      <c r="BN328" s="174"/>
      <c r="BO328" s="173"/>
      <c r="BP328" s="174"/>
      <c r="BQ328" s="173"/>
      <c r="BR328" s="174"/>
      <c r="BS328" s="173"/>
      <c r="BT328" s="174"/>
      <c r="BU328" s="175"/>
      <c r="BV328" s="173"/>
      <c r="BW328" s="174"/>
      <c r="BX328" s="173"/>
      <c r="BY328" s="174"/>
      <c r="BZ328" s="173"/>
      <c r="CA328" s="174"/>
      <c r="CB328" s="173"/>
      <c r="CC328" s="174"/>
      <c r="CD328" s="173"/>
      <c r="CE328" s="174"/>
      <c r="CF328" s="175"/>
      <c r="CG328" s="173"/>
      <c r="CH328" s="174"/>
      <c r="CI328" s="173"/>
      <c r="CJ328" s="174"/>
      <c r="CK328" s="173"/>
      <c r="CL328" s="174"/>
      <c r="CM328" s="173"/>
      <c r="CN328" s="174"/>
      <c r="CO328" s="173"/>
      <c r="CP328" s="174"/>
      <c r="CQ328" s="175"/>
      <c r="CR328" s="173"/>
      <c r="CS328" s="174"/>
      <c r="CT328" s="173"/>
      <c r="CU328" s="174"/>
      <c r="CV328" s="173"/>
      <c r="CW328" s="174"/>
      <c r="CX328" s="173"/>
      <c r="CY328" s="174"/>
      <c r="CZ328" s="173"/>
      <c r="DA328" s="174"/>
      <c r="DB328" s="175"/>
      <c r="DC328" s="173"/>
      <c r="DD328" s="174"/>
      <c r="DE328" s="173"/>
      <c r="DF328" s="174"/>
      <c r="DG328" s="173"/>
      <c r="DH328" s="174"/>
      <c r="DI328" s="173"/>
      <c r="DJ328" s="174"/>
      <c r="DK328" s="173"/>
      <c r="DL328" s="174"/>
      <c r="DM328" s="175"/>
      <c r="DN328" s="173"/>
      <c r="DO328" s="174"/>
      <c r="DP328" s="173"/>
      <c r="DQ328" s="174"/>
      <c r="DR328" s="173"/>
      <c r="DS328" s="174"/>
      <c r="DT328" s="173"/>
      <c r="DU328" s="174"/>
      <c r="DV328" s="173"/>
      <c r="DW328" s="174"/>
      <c r="DX328" s="175"/>
      <c r="DY328" s="372"/>
      <c r="DZ328" s="372"/>
      <c r="EA328" s="372"/>
      <c r="EB328" s="372"/>
      <c r="EC328" s="372"/>
      <c r="ED328" s="342"/>
    </row>
    <row r="329" spans="1:134" s="51" customFormat="1" ht="36" customHeight="1">
      <c r="A329" s="78"/>
      <c r="B329" s="78"/>
      <c r="C329" s="131" t="s">
        <v>77</v>
      </c>
      <c r="D329" s="79" t="s">
        <v>184</v>
      </c>
      <c r="E329" s="525" t="str">
        <f>BV9</f>
        <v>Year 1</v>
      </c>
      <c r="F329" s="525" t="str">
        <f>BX9</f>
        <v>Year 2</v>
      </c>
      <c r="G329" s="525" t="str">
        <f>BZ9</f>
        <v>Year 3</v>
      </c>
      <c r="H329" s="525" t="str">
        <f>CB9</f>
        <v>Year 4</v>
      </c>
      <c r="I329" s="525" t="str">
        <f>CD9</f>
        <v>Year 5</v>
      </c>
      <c r="J329" s="83"/>
      <c r="K329" s="83"/>
      <c r="L329" s="83"/>
      <c r="M329" s="83"/>
      <c r="N329" s="83"/>
      <c r="O329" s="81" t="s">
        <v>376</v>
      </c>
      <c r="P329" s="81" t="s">
        <v>377</v>
      </c>
      <c r="Q329" s="81" t="s">
        <v>76</v>
      </c>
      <c r="R329" s="81" t="s">
        <v>355</v>
      </c>
      <c r="S329" s="170"/>
      <c r="T329" s="139"/>
      <c r="U329" s="170"/>
      <c r="V329" s="139"/>
      <c r="W329" s="170"/>
      <c r="X329" s="139"/>
      <c r="Y329" s="170"/>
      <c r="Z329" s="139"/>
      <c r="AA329" s="170"/>
      <c r="AB329" s="139"/>
      <c r="AC329" s="140"/>
      <c r="AD329" s="170"/>
      <c r="AE329" s="139"/>
      <c r="AF329" s="170"/>
      <c r="AG329" s="139"/>
      <c r="AH329" s="170"/>
      <c r="AI329" s="139"/>
      <c r="AJ329" s="170"/>
      <c r="AK329" s="139"/>
      <c r="AL329" s="170"/>
      <c r="AM329" s="139"/>
      <c r="AN329" s="140"/>
      <c r="AO329" s="170"/>
      <c r="AP329" s="139"/>
      <c r="AQ329" s="170"/>
      <c r="AR329" s="139"/>
      <c r="AS329" s="170"/>
      <c r="AT329" s="139"/>
      <c r="AU329" s="170"/>
      <c r="AV329" s="139"/>
      <c r="AW329" s="170"/>
      <c r="AX329" s="139"/>
      <c r="AY329" s="140"/>
      <c r="AZ329" s="170"/>
      <c r="BA329" s="139"/>
      <c r="BB329" s="170"/>
      <c r="BC329" s="139"/>
      <c r="BD329" s="170"/>
      <c r="BE329" s="139"/>
      <c r="BF329" s="170"/>
      <c r="BG329" s="139"/>
      <c r="BH329" s="170"/>
      <c r="BI329" s="139"/>
      <c r="BJ329" s="140"/>
      <c r="BK329" s="170"/>
      <c r="BL329" s="139"/>
      <c r="BM329" s="170"/>
      <c r="BN329" s="139"/>
      <c r="BO329" s="170"/>
      <c r="BP329" s="139"/>
      <c r="BQ329" s="170"/>
      <c r="BR329" s="139"/>
      <c r="BS329" s="170"/>
      <c r="BT329" s="139"/>
      <c r="BU329" s="140"/>
      <c r="BV329" s="170"/>
      <c r="BW329" s="139"/>
      <c r="BX329" s="170"/>
      <c r="BY329" s="139"/>
      <c r="BZ329" s="170"/>
      <c r="CA329" s="139"/>
      <c r="CB329" s="170"/>
      <c r="CC329" s="139"/>
      <c r="CD329" s="170"/>
      <c r="CE329" s="139"/>
      <c r="CF329" s="140"/>
      <c r="CG329" s="170"/>
      <c r="CH329" s="139"/>
      <c r="CI329" s="170"/>
      <c r="CJ329" s="139"/>
      <c r="CK329" s="170"/>
      <c r="CL329" s="139"/>
      <c r="CM329" s="170"/>
      <c r="CN329" s="139"/>
      <c r="CO329" s="170"/>
      <c r="CP329" s="139"/>
      <c r="CQ329" s="140"/>
      <c r="CR329" s="170"/>
      <c r="CS329" s="139"/>
      <c r="CT329" s="170"/>
      <c r="CU329" s="139"/>
      <c r="CV329" s="170"/>
      <c r="CW329" s="139"/>
      <c r="CX329" s="170"/>
      <c r="CY329" s="139"/>
      <c r="CZ329" s="170"/>
      <c r="DA329" s="139"/>
      <c r="DB329" s="140"/>
      <c r="DC329" s="170"/>
      <c r="DD329" s="139"/>
      <c r="DE329" s="170"/>
      <c r="DF329" s="139"/>
      <c r="DG329" s="170"/>
      <c r="DH329" s="139"/>
      <c r="DI329" s="170"/>
      <c r="DJ329" s="139"/>
      <c r="DK329" s="170"/>
      <c r="DL329" s="139"/>
      <c r="DM329" s="140"/>
      <c r="DN329" s="170"/>
      <c r="DO329" s="139"/>
      <c r="DP329" s="170"/>
      <c r="DQ329" s="139"/>
      <c r="DR329" s="170"/>
      <c r="DS329" s="139"/>
      <c r="DT329" s="170"/>
      <c r="DU329" s="139"/>
      <c r="DV329" s="170"/>
      <c r="DW329" s="139"/>
      <c r="DX329" s="140"/>
      <c r="DY329" s="372"/>
      <c r="DZ329" s="372"/>
      <c r="EA329" s="372"/>
      <c r="EB329" s="372"/>
      <c r="EC329" s="372"/>
      <c r="ED329" s="342"/>
    </row>
    <row r="330" spans="1:134" ht="15" customHeight="1">
      <c r="C330" s="77" t="s">
        <v>353</v>
      </c>
      <c r="D330" s="700" t="s">
        <v>378</v>
      </c>
      <c r="E330" s="72"/>
      <c r="F330" s="72"/>
      <c r="G330" s="72"/>
      <c r="H330" s="72"/>
      <c r="I330" s="72"/>
      <c r="J330" s="72"/>
      <c r="K330" s="72"/>
      <c r="L330" s="72"/>
      <c r="M330" s="72"/>
      <c r="N330" s="72"/>
      <c r="O330" s="616"/>
      <c r="P330" s="72"/>
      <c r="Q330" s="146"/>
      <c r="R330" s="70">
        <f t="shared" ref="R330:R353" si="492">VLOOKUP(C330,TravelIncrease,2,0)</f>
        <v>1.1000000000000001</v>
      </c>
      <c r="S330" s="847"/>
      <c r="T330" s="848"/>
      <c r="U330" s="847"/>
      <c r="V330" s="848"/>
      <c r="W330" s="847"/>
      <c r="X330" s="848"/>
      <c r="Y330" s="847"/>
      <c r="Z330" s="848"/>
      <c r="AA330" s="847"/>
      <c r="AB330" s="848"/>
      <c r="AC330" s="373"/>
      <c r="AD330" s="804"/>
      <c r="AE330" s="805"/>
      <c r="AF330" s="804"/>
      <c r="AG330" s="805"/>
      <c r="AH330" s="804"/>
      <c r="AI330" s="805"/>
      <c r="AJ330" s="804"/>
      <c r="AK330" s="805"/>
      <c r="AL330" s="804"/>
      <c r="AM330" s="805"/>
      <c r="AN330" s="362"/>
      <c r="AO330" s="812"/>
      <c r="AP330" s="813"/>
      <c r="AQ330" s="812"/>
      <c r="AR330" s="813"/>
      <c r="AS330" s="812"/>
      <c r="AT330" s="813"/>
      <c r="AU330" s="812"/>
      <c r="AV330" s="813"/>
      <c r="AW330" s="812"/>
      <c r="AX330" s="813"/>
      <c r="AY330" s="363"/>
      <c r="AZ330" s="820"/>
      <c r="BA330" s="821"/>
      <c r="BB330" s="820"/>
      <c r="BC330" s="821"/>
      <c r="BD330" s="820"/>
      <c r="BE330" s="821"/>
      <c r="BF330" s="820"/>
      <c r="BG330" s="821"/>
      <c r="BH330" s="820"/>
      <c r="BI330" s="821"/>
      <c r="BJ330" s="364"/>
      <c r="BK330" s="849"/>
      <c r="BL330" s="850"/>
      <c r="BM330" s="849"/>
      <c r="BN330" s="850"/>
      <c r="BO330" s="849"/>
      <c r="BP330" s="850"/>
      <c r="BQ330" s="849"/>
      <c r="BR330" s="850"/>
      <c r="BS330" s="849"/>
      <c r="BT330" s="850"/>
      <c r="BU330" s="365"/>
      <c r="BV330" s="898">
        <f>$E330*$P330*$Q330</f>
        <v>0</v>
      </c>
      <c r="BW330" s="899"/>
      <c r="BX330" s="898">
        <f>$F330*$P330*$Q330*$R330</f>
        <v>0</v>
      </c>
      <c r="BY330" s="899"/>
      <c r="BZ330" s="898">
        <f>$G330*$P330*$Q330*($R330^2)</f>
        <v>0</v>
      </c>
      <c r="CA330" s="899"/>
      <c r="CB330" s="898">
        <f>$H330*$P330*$Q330*($R330^3)</f>
        <v>0</v>
      </c>
      <c r="CC330" s="899"/>
      <c r="CD330" s="898">
        <f>$I330*$P330*$Q330*($R330^4)</f>
        <v>0</v>
      </c>
      <c r="CE330" s="899"/>
      <c r="CF330" s="305">
        <f>SUM(BV330+BX330+BZ330+CB330+CD330)</f>
        <v>0</v>
      </c>
      <c r="CG330" s="969"/>
      <c r="CH330" s="970"/>
      <c r="CI330" s="969"/>
      <c r="CJ330" s="970"/>
      <c r="CK330" s="969"/>
      <c r="CL330" s="970"/>
      <c r="CM330" s="969"/>
      <c r="CN330" s="970"/>
      <c r="CO330" s="969"/>
      <c r="CP330" s="970"/>
      <c r="CQ330" s="367"/>
      <c r="CR330" s="967"/>
      <c r="CS330" s="968"/>
      <c r="CT330" s="967"/>
      <c r="CU330" s="968"/>
      <c r="CV330" s="967"/>
      <c r="CW330" s="968"/>
      <c r="CX330" s="967"/>
      <c r="CY330" s="968"/>
      <c r="CZ330" s="967"/>
      <c r="DA330" s="968"/>
      <c r="DB330" s="368"/>
      <c r="DC330" s="971"/>
      <c r="DD330" s="972"/>
      <c r="DE330" s="971"/>
      <c r="DF330" s="972"/>
      <c r="DG330" s="971"/>
      <c r="DH330" s="972"/>
      <c r="DI330" s="971"/>
      <c r="DJ330" s="972"/>
      <c r="DK330" s="971"/>
      <c r="DL330" s="972"/>
      <c r="DM330" s="369"/>
      <c r="DN330" s="977"/>
      <c r="DO330" s="978"/>
      <c r="DP330" s="977"/>
      <c r="DQ330" s="978"/>
      <c r="DR330" s="977"/>
      <c r="DS330" s="978"/>
      <c r="DT330" s="977"/>
      <c r="DU330" s="978"/>
      <c r="DV330" s="977"/>
      <c r="DW330" s="978"/>
      <c r="DX330" s="370"/>
      <c r="DY330" s="339">
        <f t="shared" ref="DY330:DY353" si="493">BV330</f>
        <v>0</v>
      </c>
      <c r="DZ330" s="339">
        <f t="shared" ref="DZ330:DZ353" si="494">BX330</f>
        <v>0</v>
      </c>
      <c r="EA330" s="339">
        <f t="shared" ref="EA330:EA353" si="495">BZ330</f>
        <v>0</v>
      </c>
      <c r="EB330" s="339">
        <f t="shared" ref="EB330:EB353" si="496">CB330</f>
        <v>0</v>
      </c>
      <c r="EC330" s="339">
        <f t="shared" ref="EC330:EC353" si="497">CD330</f>
        <v>0</v>
      </c>
      <c r="ED330" s="327">
        <f t="shared" ref="ED330:ED354" si="498">SUM(DY330:EC330)</f>
        <v>0</v>
      </c>
    </row>
    <row r="331" spans="1:134" ht="15" customHeight="1">
      <c r="C331" s="77" t="s">
        <v>264</v>
      </c>
      <c r="D331" s="700"/>
      <c r="E331" s="72"/>
      <c r="F331" s="72"/>
      <c r="G331" s="72"/>
      <c r="H331" s="72"/>
      <c r="I331" s="72"/>
      <c r="J331" s="72"/>
      <c r="K331" s="72"/>
      <c r="L331" s="72"/>
      <c r="M331" s="72"/>
      <c r="N331" s="72"/>
      <c r="O331" s="616"/>
      <c r="P331" s="72"/>
      <c r="Q331" s="146"/>
      <c r="R331" s="70">
        <f t="shared" si="492"/>
        <v>1</v>
      </c>
      <c r="S331" s="847"/>
      <c r="T331" s="848"/>
      <c r="U331" s="847"/>
      <c r="V331" s="848"/>
      <c r="W331" s="847"/>
      <c r="X331" s="848"/>
      <c r="Y331" s="847"/>
      <c r="Z331" s="848"/>
      <c r="AA331" s="847"/>
      <c r="AB331" s="848"/>
      <c r="AC331" s="373"/>
      <c r="AD331" s="804"/>
      <c r="AE331" s="805"/>
      <c r="AF331" s="804"/>
      <c r="AG331" s="805"/>
      <c r="AH331" s="804"/>
      <c r="AI331" s="805"/>
      <c r="AJ331" s="804"/>
      <c r="AK331" s="805"/>
      <c r="AL331" s="804"/>
      <c r="AM331" s="805"/>
      <c r="AN331" s="362"/>
      <c r="AO331" s="812"/>
      <c r="AP331" s="813"/>
      <c r="AQ331" s="812"/>
      <c r="AR331" s="813"/>
      <c r="AS331" s="812"/>
      <c r="AT331" s="813"/>
      <c r="AU331" s="812"/>
      <c r="AV331" s="813"/>
      <c r="AW331" s="812"/>
      <c r="AX331" s="813"/>
      <c r="AY331" s="363"/>
      <c r="AZ331" s="820"/>
      <c r="BA331" s="821"/>
      <c r="BB331" s="820"/>
      <c r="BC331" s="821"/>
      <c r="BD331" s="820"/>
      <c r="BE331" s="821"/>
      <c r="BF331" s="820"/>
      <c r="BG331" s="821"/>
      <c r="BH331" s="820"/>
      <c r="BI331" s="821"/>
      <c r="BJ331" s="364"/>
      <c r="BK331" s="849"/>
      <c r="BL331" s="850"/>
      <c r="BM331" s="849"/>
      <c r="BN331" s="850"/>
      <c r="BO331" s="849"/>
      <c r="BP331" s="850"/>
      <c r="BQ331" s="849"/>
      <c r="BR331" s="850"/>
      <c r="BS331" s="849"/>
      <c r="BT331" s="850"/>
      <c r="BU331" s="365"/>
      <c r="BV331" s="898">
        <f t="shared" ref="BV331:BV353" si="499">$E331*$P331*$Q331</f>
        <v>0</v>
      </c>
      <c r="BW331" s="899"/>
      <c r="BX331" s="898">
        <f t="shared" ref="BX331:BX353" si="500">$F331*$P331*$Q331*$R331</f>
        <v>0</v>
      </c>
      <c r="BY331" s="899"/>
      <c r="BZ331" s="898">
        <f t="shared" ref="BZ331:BZ353" si="501">$G331*$P331*$Q331*($R331^2)</f>
        <v>0</v>
      </c>
      <c r="CA331" s="899"/>
      <c r="CB331" s="898">
        <f t="shared" ref="CB331:CB353" si="502">$H331*$P331*$Q331*($R331^3)</f>
        <v>0</v>
      </c>
      <c r="CC331" s="899"/>
      <c r="CD331" s="898">
        <f t="shared" ref="CD331:CD353" si="503">$I331*$P331*$Q331*($R331^4)</f>
        <v>0</v>
      </c>
      <c r="CE331" s="899"/>
      <c r="CF331" s="305">
        <f t="shared" ref="CF331:CF353" si="504">SUM(BV331+BX331+BZ331+CB331+CD331)</f>
        <v>0</v>
      </c>
      <c r="CG331" s="969"/>
      <c r="CH331" s="970"/>
      <c r="CI331" s="969"/>
      <c r="CJ331" s="970"/>
      <c r="CK331" s="969"/>
      <c r="CL331" s="970"/>
      <c r="CM331" s="969"/>
      <c r="CN331" s="970"/>
      <c r="CO331" s="969"/>
      <c r="CP331" s="970"/>
      <c r="CQ331" s="367"/>
      <c r="CR331" s="967"/>
      <c r="CS331" s="968"/>
      <c r="CT331" s="967"/>
      <c r="CU331" s="968"/>
      <c r="CV331" s="967"/>
      <c r="CW331" s="968"/>
      <c r="CX331" s="967"/>
      <c r="CY331" s="968"/>
      <c r="CZ331" s="967"/>
      <c r="DA331" s="968"/>
      <c r="DB331" s="368"/>
      <c r="DC331" s="971"/>
      <c r="DD331" s="972"/>
      <c r="DE331" s="971"/>
      <c r="DF331" s="972"/>
      <c r="DG331" s="971"/>
      <c r="DH331" s="972"/>
      <c r="DI331" s="971"/>
      <c r="DJ331" s="972"/>
      <c r="DK331" s="971"/>
      <c r="DL331" s="972"/>
      <c r="DM331" s="369"/>
      <c r="DN331" s="977"/>
      <c r="DO331" s="978"/>
      <c r="DP331" s="977"/>
      <c r="DQ331" s="978"/>
      <c r="DR331" s="977"/>
      <c r="DS331" s="978"/>
      <c r="DT331" s="977"/>
      <c r="DU331" s="978"/>
      <c r="DV331" s="977"/>
      <c r="DW331" s="978"/>
      <c r="DX331" s="370"/>
      <c r="DY331" s="339">
        <f t="shared" si="493"/>
        <v>0</v>
      </c>
      <c r="DZ331" s="339">
        <f t="shared" si="494"/>
        <v>0</v>
      </c>
      <c r="EA331" s="339">
        <f t="shared" si="495"/>
        <v>0</v>
      </c>
      <c r="EB331" s="339">
        <f t="shared" si="496"/>
        <v>0</v>
      </c>
      <c r="EC331" s="339">
        <f t="shared" si="497"/>
        <v>0</v>
      </c>
      <c r="ED331" s="327">
        <f t="shared" si="498"/>
        <v>0</v>
      </c>
    </row>
    <row r="332" spans="1:134" ht="15" customHeight="1">
      <c r="C332" s="77" t="s">
        <v>28</v>
      </c>
      <c r="D332" s="700"/>
      <c r="E332" s="72"/>
      <c r="F332" s="72"/>
      <c r="G332" s="72"/>
      <c r="H332" s="72"/>
      <c r="I332" s="72"/>
      <c r="J332" s="72"/>
      <c r="K332" s="72"/>
      <c r="L332" s="72"/>
      <c r="M332" s="72"/>
      <c r="N332" s="72"/>
      <c r="O332" s="616"/>
      <c r="P332" s="72"/>
      <c r="Q332" s="146"/>
      <c r="R332" s="70">
        <f t="shared" si="492"/>
        <v>1</v>
      </c>
      <c r="S332" s="847"/>
      <c r="T332" s="848"/>
      <c r="U332" s="847"/>
      <c r="V332" s="848"/>
      <c r="W332" s="847"/>
      <c r="X332" s="848"/>
      <c r="Y332" s="847"/>
      <c r="Z332" s="848"/>
      <c r="AA332" s="847"/>
      <c r="AB332" s="848"/>
      <c r="AC332" s="373"/>
      <c r="AD332" s="804"/>
      <c r="AE332" s="805"/>
      <c r="AF332" s="804"/>
      <c r="AG332" s="805"/>
      <c r="AH332" s="804"/>
      <c r="AI332" s="805"/>
      <c r="AJ332" s="804"/>
      <c r="AK332" s="805"/>
      <c r="AL332" s="804"/>
      <c r="AM332" s="805"/>
      <c r="AN332" s="362"/>
      <c r="AO332" s="812"/>
      <c r="AP332" s="813"/>
      <c r="AQ332" s="812"/>
      <c r="AR332" s="813"/>
      <c r="AS332" s="812"/>
      <c r="AT332" s="813"/>
      <c r="AU332" s="812"/>
      <c r="AV332" s="813"/>
      <c r="AW332" s="812"/>
      <c r="AX332" s="813"/>
      <c r="AY332" s="363"/>
      <c r="AZ332" s="820"/>
      <c r="BA332" s="821"/>
      <c r="BB332" s="820"/>
      <c r="BC332" s="821"/>
      <c r="BD332" s="820"/>
      <c r="BE332" s="821"/>
      <c r="BF332" s="820"/>
      <c r="BG332" s="821"/>
      <c r="BH332" s="820"/>
      <c r="BI332" s="821"/>
      <c r="BJ332" s="364"/>
      <c r="BK332" s="849"/>
      <c r="BL332" s="850"/>
      <c r="BM332" s="849"/>
      <c r="BN332" s="850"/>
      <c r="BO332" s="849"/>
      <c r="BP332" s="850"/>
      <c r="BQ332" s="849"/>
      <c r="BR332" s="850"/>
      <c r="BS332" s="849"/>
      <c r="BT332" s="850"/>
      <c r="BU332" s="365"/>
      <c r="BV332" s="898">
        <f t="shared" si="499"/>
        <v>0</v>
      </c>
      <c r="BW332" s="899"/>
      <c r="BX332" s="898">
        <f t="shared" si="500"/>
        <v>0</v>
      </c>
      <c r="BY332" s="899"/>
      <c r="BZ332" s="898">
        <f t="shared" si="501"/>
        <v>0</v>
      </c>
      <c r="CA332" s="899"/>
      <c r="CB332" s="898">
        <f t="shared" si="502"/>
        <v>0</v>
      </c>
      <c r="CC332" s="899"/>
      <c r="CD332" s="898">
        <f t="shared" si="503"/>
        <v>0</v>
      </c>
      <c r="CE332" s="899"/>
      <c r="CF332" s="305">
        <f t="shared" si="504"/>
        <v>0</v>
      </c>
      <c r="CG332" s="969"/>
      <c r="CH332" s="970"/>
      <c r="CI332" s="969"/>
      <c r="CJ332" s="970"/>
      <c r="CK332" s="969"/>
      <c r="CL332" s="970"/>
      <c r="CM332" s="969"/>
      <c r="CN332" s="970"/>
      <c r="CO332" s="969"/>
      <c r="CP332" s="970"/>
      <c r="CQ332" s="367"/>
      <c r="CR332" s="967"/>
      <c r="CS332" s="968"/>
      <c r="CT332" s="967"/>
      <c r="CU332" s="968"/>
      <c r="CV332" s="967"/>
      <c r="CW332" s="968"/>
      <c r="CX332" s="967"/>
      <c r="CY332" s="968"/>
      <c r="CZ332" s="967"/>
      <c r="DA332" s="968"/>
      <c r="DB332" s="368"/>
      <c r="DC332" s="971"/>
      <c r="DD332" s="972"/>
      <c r="DE332" s="971"/>
      <c r="DF332" s="972"/>
      <c r="DG332" s="971"/>
      <c r="DH332" s="972"/>
      <c r="DI332" s="971"/>
      <c r="DJ332" s="972"/>
      <c r="DK332" s="971"/>
      <c r="DL332" s="972"/>
      <c r="DM332" s="369"/>
      <c r="DN332" s="977"/>
      <c r="DO332" s="978"/>
      <c r="DP332" s="977"/>
      <c r="DQ332" s="978"/>
      <c r="DR332" s="977"/>
      <c r="DS332" s="978"/>
      <c r="DT332" s="977"/>
      <c r="DU332" s="978"/>
      <c r="DV332" s="977"/>
      <c r="DW332" s="978"/>
      <c r="DX332" s="370"/>
      <c r="DY332" s="339">
        <f t="shared" si="493"/>
        <v>0</v>
      </c>
      <c r="DZ332" s="339">
        <f t="shared" si="494"/>
        <v>0</v>
      </c>
      <c r="EA332" s="339">
        <f t="shared" si="495"/>
        <v>0</v>
      </c>
      <c r="EB332" s="339">
        <f t="shared" si="496"/>
        <v>0</v>
      </c>
      <c r="EC332" s="339">
        <f t="shared" si="497"/>
        <v>0</v>
      </c>
      <c r="ED332" s="327">
        <f t="shared" si="498"/>
        <v>0</v>
      </c>
    </row>
    <row r="333" spans="1:134" ht="15" customHeight="1">
      <c r="C333" s="77" t="s">
        <v>54</v>
      </c>
      <c r="D333" s="700"/>
      <c r="E333" s="72"/>
      <c r="F333" s="72"/>
      <c r="G333" s="72"/>
      <c r="H333" s="72"/>
      <c r="I333" s="72"/>
      <c r="J333" s="72"/>
      <c r="K333" s="72"/>
      <c r="L333" s="72"/>
      <c r="M333" s="72"/>
      <c r="N333" s="72"/>
      <c r="O333" s="616"/>
      <c r="P333" s="72"/>
      <c r="Q333" s="146"/>
      <c r="R333" s="70">
        <f t="shared" si="492"/>
        <v>1.1000000000000001</v>
      </c>
      <c r="S333" s="847"/>
      <c r="T333" s="848"/>
      <c r="U333" s="847"/>
      <c r="V333" s="848"/>
      <c r="W333" s="847"/>
      <c r="X333" s="848"/>
      <c r="Y333" s="847"/>
      <c r="Z333" s="848"/>
      <c r="AA333" s="847"/>
      <c r="AB333" s="848"/>
      <c r="AC333" s="373"/>
      <c r="AD333" s="804"/>
      <c r="AE333" s="805"/>
      <c r="AF333" s="804"/>
      <c r="AG333" s="805"/>
      <c r="AH333" s="804"/>
      <c r="AI333" s="805"/>
      <c r="AJ333" s="804"/>
      <c r="AK333" s="805"/>
      <c r="AL333" s="804"/>
      <c r="AM333" s="805"/>
      <c r="AN333" s="362"/>
      <c r="AO333" s="812"/>
      <c r="AP333" s="813"/>
      <c r="AQ333" s="812"/>
      <c r="AR333" s="813"/>
      <c r="AS333" s="812"/>
      <c r="AT333" s="813"/>
      <c r="AU333" s="812"/>
      <c r="AV333" s="813"/>
      <c r="AW333" s="812"/>
      <c r="AX333" s="813"/>
      <c r="AY333" s="363"/>
      <c r="AZ333" s="820"/>
      <c r="BA333" s="821"/>
      <c r="BB333" s="820"/>
      <c r="BC333" s="821"/>
      <c r="BD333" s="820"/>
      <c r="BE333" s="821"/>
      <c r="BF333" s="820"/>
      <c r="BG333" s="821"/>
      <c r="BH333" s="820"/>
      <c r="BI333" s="821"/>
      <c r="BJ333" s="364"/>
      <c r="BK333" s="849"/>
      <c r="BL333" s="850"/>
      <c r="BM333" s="849"/>
      <c r="BN333" s="850"/>
      <c r="BO333" s="849"/>
      <c r="BP333" s="850"/>
      <c r="BQ333" s="849"/>
      <c r="BR333" s="850"/>
      <c r="BS333" s="849"/>
      <c r="BT333" s="850"/>
      <c r="BU333" s="365"/>
      <c r="BV333" s="898">
        <f t="shared" si="499"/>
        <v>0</v>
      </c>
      <c r="BW333" s="899"/>
      <c r="BX333" s="898">
        <f t="shared" si="500"/>
        <v>0</v>
      </c>
      <c r="BY333" s="899"/>
      <c r="BZ333" s="898">
        <f t="shared" si="501"/>
        <v>0</v>
      </c>
      <c r="CA333" s="899"/>
      <c r="CB333" s="898">
        <f t="shared" si="502"/>
        <v>0</v>
      </c>
      <c r="CC333" s="899"/>
      <c r="CD333" s="898">
        <f t="shared" si="503"/>
        <v>0</v>
      </c>
      <c r="CE333" s="899"/>
      <c r="CF333" s="305">
        <f t="shared" si="504"/>
        <v>0</v>
      </c>
      <c r="CG333" s="969"/>
      <c r="CH333" s="970"/>
      <c r="CI333" s="969"/>
      <c r="CJ333" s="970"/>
      <c r="CK333" s="969"/>
      <c r="CL333" s="970"/>
      <c r="CM333" s="969"/>
      <c r="CN333" s="970"/>
      <c r="CO333" s="969"/>
      <c r="CP333" s="970"/>
      <c r="CQ333" s="367"/>
      <c r="CR333" s="967"/>
      <c r="CS333" s="968"/>
      <c r="CT333" s="967"/>
      <c r="CU333" s="968"/>
      <c r="CV333" s="967"/>
      <c r="CW333" s="968"/>
      <c r="CX333" s="967"/>
      <c r="CY333" s="968"/>
      <c r="CZ333" s="967"/>
      <c r="DA333" s="968"/>
      <c r="DB333" s="368"/>
      <c r="DC333" s="971"/>
      <c r="DD333" s="972"/>
      <c r="DE333" s="971"/>
      <c r="DF333" s="972"/>
      <c r="DG333" s="971"/>
      <c r="DH333" s="972"/>
      <c r="DI333" s="971"/>
      <c r="DJ333" s="972"/>
      <c r="DK333" s="971"/>
      <c r="DL333" s="972"/>
      <c r="DM333" s="369"/>
      <c r="DN333" s="977"/>
      <c r="DO333" s="978"/>
      <c r="DP333" s="977"/>
      <c r="DQ333" s="978"/>
      <c r="DR333" s="977"/>
      <c r="DS333" s="978"/>
      <c r="DT333" s="977"/>
      <c r="DU333" s="978"/>
      <c r="DV333" s="977"/>
      <c r="DW333" s="978"/>
      <c r="DX333" s="370"/>
      <c r="DY333" s="339">
        <f t="shared" si="493"/>
        <v>0</v>
      </c>
      <c r="DZ333" s="339">
        <f t="shared" si="494"/>
        <v>0</v>
      </c>
      <c r="EA333" s="339">
        <f t="shared" si="495"/>
        <v>0</v>
      </c>
      <c r="EB333" s="339">
        <f t="shared" si="496"/>
        <v>0</v>
      </c>
      <c r="EC333" s="339">
        <f t="shared" si="497"/>
        <v>0</v>
      </c>
      <c r="ED333" s="327">
        <f t="shared" si="498"/>
        <v>0</v>
      </c>
    </row>
    <row r="334" spans="1:134" ht="15" customHeight="1">
      <c r="C334" s="77" t="s">
        <v>353</v>
      </c>
      <c r="D334" s="700" t="s">
        <v>378</v>
      </c>
      <c r="E334" s="72"/>
      <c r="F334" s="72"/>
      <c r="G334" s="72"/>
      <c r="H334" s="72"/>
      <c r="I334" s="72"/>
      <c r="J334" s="72"/>
      <c r="K334" s="72"/>
      <c r="L334" s="72"/>
      <c r="M334" s="72"/>
      <c r="N334" s="72"/>
      <c r="O334" s="616"/>
      <c r="P334" s="72"/>
      <c r="Q334" s="146"/>
      <c r="R334" s="70">
        <f t="shared" si="492"/>
        <v>1.1000000000000001</v>
      </c>
      <c r="S334" s="847"/>
      <c r="T334" s="848"/>
      <c r="U334" s="847"/>
      <c r="V334" s="848"/>
      <c r="W334" s="847"/>
      <c r="X334" s="848"/>
      <c r="Y334" s="847"/>
      <c r="Z334" s="848"/>
      <c r="AA334" s="847"/>
      <c r="AB334" s="848"/>
      <c r="AC334" s="373"/>
      <c r="AD334" s="804"/>
      <c r="AE334" s="805"/>
      <c r="AF334" s="804"/>
      <c r="AG334" s="805"/>
      <c r="AH334" s="804"/>
      <c r="AI334" s="805"/>
      <c r="AJ334" s="804"/>
      <c r="AK334" s="805"/>
      <c r="AL334" s="804"/>
      <c r="AM334" s="805"/>
      <c r="AN334" s="362"/>
      <c r="AO334" s="812"/>
      <c r="AP334" s="813"/>
      <c r="AQ334" s="812"/>
      <c r="AR334" s="813"/>
      <c r="AS334" s="812"/>
      <c r="AT334" s="813"/>
      <c r="AU334" s="812"/>
      <c r="AV334" s="813"/>
      <c r="AW334" s="812"/>
      <c r="AX334" s="813"/>
      <c r="AY334" s="363"/>
      <c r="AZ334" s="820"/>
      <c r="BA334" s="821"/>
      <c r="BB334" s="820"/>
      <c r="BC334" s="821"/>
      <c r="BD334" s="820"/>
      <c r="BE334" s="821"/>
      <c r="BF334" s="820"/>
      <c r="BG334" s="821"/>
      <c r="BH334" s="820"/>
      <c r="BI334" s="821"/>
      <c r="BJ334" s="364"/>
      <c r="BK334" s="849"/>
      <c r="BL334" s="850"/>
      <c r="BM334" s="849"/>
      <c r="BN334" s="850"/>
      <c r="BO334" s="849"/>
      <c r="BP334" s="850"/>
      <c r="BQ334" s="849"/>
      <c r="BR334" s="850"/>
      <c r="BS334" s="849"/>
      <c r="BT334" s="850"/>
      <c r="BU334" s="365"/>
      <c r="BV334" s="898">
        <f t="shared" si="499"/>
        <v>0</v>
      </c>
      <c r="BW334" s="899"/>
      <c r="BX334" s="898">
        <f t="shared" si="500"/>
        <v>0</v>
      </c>
      <c r="BY334" s="899"/>
      <c r="BZ334" s="898">
        <f t="shared" si="501"/>
        <v>0</v>
      </c>
      <c r="CA334" s="899"/>
      <c r="CB334" s="898">
        <f t="shared" si="502"/>
        <v>0</v>
      </c>
      <c r="CC334" s="899"/>
      <c r="CD334" s="898">
        <f t="shared" si="503"/>
        <v>0</v>
      </c>
      <c r="CE334" s="899"/>
      <c r="CF334" s="305">
        <f t="shared" si="504"/>
        <v>0</v>
      </c>
      <c r="CG334" s="969"/>
      <c r="CH334" s="970"/>
      <c r="CI334" s="969"/>
      <c r="CJ334" s="970"/>
      <c r="CK334" s="969"/>
      <c r="CL334" s="970"/>
      <c r="CM334" s="969"/>
      <c r="CN334" s="970"/>
      <c r="CO334" s="969"/>
      <c r="CP334" s="970"/>
      <c r="CQ334" s="367"/>
      <c r="CR334" s="967"/>
      <c r="CS334" s="968"/>
      <c r="CT334" s="967"/>
      <c r="CU334" s="968"/>
      <c r="CV334" s="967"/>
      <c r="CW334" s="968"/>
      <c r="CX334" s="967"/>
      <c r="CY334" s="968"/>
      <c r="CZ334" s="967"/>
      <c r="DA334" s="968"/>
      <c r="DB334" s="368"/>
      <c r="DC334" s="971"/>
      <c r="DD334" s="972"/>
      <c r="DE334" s="971"/>
      <c r="DF334" s="972"/>
      <c r="DG334" s="971"/>
      <c r="DH334" s="972"/>
      <c r="DI334" s="971"/>
      <c r="DJ334" s="972"/>
      <c r="DK334" s="971"/>
      <c r="DL334" s="972"/>
      <c r="DM334" s="369"/>
      <c r="DN334" s="977"/>
      <c r="DO334" s="978"/>
      <c r="DP334" s="977"/>
      <c r="DQ334" s="978"/>
      <c r="DR334" s="977"/>
      <c r="DS334" s="978"/>
      <c r="DT334" s="977"/>
      <c r="DU334" s="978"/>
      <c r="DV334" s="977"/>
      <c r="DW334" s="978"/>
      <c r="DX334" s="370"/>
      <c r="DY334" s="339">
        <f t="shared" si="493"/>
        <v>0</v>
      </c>
      <c r="DZ334" s="339">
        <f t="shared" si="494"/>
        <v>0</v>
      </c>
      <c r="EA334" s="339">
        <f t="shared" si="495"/>
        <v>0</v>
      </c>
      <c r="EB334" s="339">
        <f t="shared" si="496"/>
        <v>0</v>
      </c>
      <c r="EC334" s="339">
        <f t="shared" si="497"/>
        <v>0</v>
      </c>
      <c r="ED334" s="327">
        <f t="shared" si="498"/>
        <v>0</v>
      </c>
    </row>
    <row r="335" spans="1:134" ht="15" customHeight="1">
      <c r="C335" s="77" t="s">
        <v>264</v>
      </c>
      <c r="D335" s="700"/>
      <c r="E335" s="72"/>
      <c r="F335" s="72"/>
      <c r="G335" s="72"/>
      <c r="H335" s="72"/>
      <c r="I335" s="72"/>
      <c r="J335" s="72"/>
      <c r="K335" s="72"/>
      <c r="L335" s="72"/>
      <c r="M335" s="72"/>
      <c r="N335" s="72"/>
      <c r="O335" s="616"/>
      <c r="P335" s="72"/>
      <c r="Q335" s="146"/>
      <c r="R335" s="70">
        <f t="shared" si="492"/>
        <v>1</v>
      </c>
      <c r="S335" s="847"/>
      <c r="T335" s="848"/>
      <c r="U335" s="847"/>
      <c r="V335" s="848"/>
      <c r="W335" s="847"/>
      <c r="X335" s="848"/>
      <c r="Y335" s="847"/>
      <c r="Z335" s="848"/>
      <c r="AA335" s="847"/>
      <c r="AB335" s="848"/>
      <c r="AC335" s="373"/>
      <c r="AD335" s="804"/>
      <c r="AE335" s="805"/>
      <c r="AF335" s="804"/>
      <c r="AG335" s="805"/>
      <c r="AH335" s="804"/>
      <c r="AI335" s="805"/>
      <c r="AJ335" s="804"/>
      <c r="AK335" s="805"/>
      <c r="AL335" s="804"/>
      <c r="AM335" s="805"/>
      <c r="AN335" s="362"/>
      <c r="AO335" s="812"/>
      <c r="AP335" s="813"/>
      <c r="AQ335" s="812"/>
      <c r="AR335" s="813"/>
      <c r="AS335" s="812"/>
      <c r="AT335" s="813"/>
      <c r="AU335" s="812"/>
      <c r="AV335" s="813"/>
      <c r="AW335" s="812"/>
      <c r="AX335" s="813"/>
      <c r="AY335" s="363"/>
      <c r="AZ335" s="820"/>
      <c r="BA335" s="821"/>
      <c r="BB335" s="820"/>
      <c r="BC335" s="821"/>
      <c r="BD335" s="820"/>
      <c r="BE335" s="821"/>
      <c r="BF335" s="820"/>
      <c r="BG335" s="821"/>
      <c r="BH335" s="820"/>
      <c r="BI335" s="821"/>
      <c r="BJ335" s="364"/>
      <c r="BK335" s="849"/>
      <c r="BL335" s="850"/>
      <c r="BM335" s="849"/>
      <c r="BN335" s="850"/>
      <c r="BO335" s="849"/>
      <c r="BP335" s="850"/>
      <c r="BQ335" s="849"/>
      <c r="BR335" s="850"/>
      <c r="BS335" s="849"/>
      <c r="BT335" s="850"/>
      <c r="BU335" s="365"/>
      <c r="BV335" s="898">
        <f t="shared" si="499"/>
        <v>0</v>
      </c>
      <c r="BW335" s="899"/>
      <c r="BX335" s="898">
        <f t="shared" si="500"/>
        <v>0</v>
      </c>
      <c r="BY335" s="899"/>
      <c r="BZ335" s="898">
        <f t="shared" si="501"/>
        <v>0</v>
      </c>
      <c r="CA335" s="899"/>
      <c r="CB335" s="898">
        <f t="shared" si="502"/>
        <v>0</v>
      </c>
      <c r="CC335" s="899"/>
      <c r="CD335" s="898">
        <f t="shared" si="503"/>
        <v>0</v>
      </c>
      <c r="CE335" s="899"/>
      <c r="CF335" s="305">
        <f t="shared" si="504"/>
        <v>0</v>
      </c>
      <c r="CG335" s="969"/>
      <c r="CH335" s="970"/>
      <c r="CI335" s="969"/>
      <c r="CJ335" s="970"/>
      <c r="CK335" s="969"/>
      <c r="CL335" s="970"/>
      <c r="CM335" s="969"/>
      <c r="CN335" s="970"/>
      <c r="CO335" s="969"/>
      <c r="CP335" s="970"/>
      <c r="CQ335" s="367"/>
      <c r="CR335" s="967"/>
      <c r="CS335" s="968"/>
      <c r="CT335" s="967"/>
      <c r="CU335" s="968"/>
      <c r="CV335" s="967"/>
      <c r="CW335" s="968"/>
      <c r="CX335" s="967"/>
      <c r="CY335" s="968"/>
      <c r="CZ335" s="967"/>
      <c r="DA335" s="968"/>
      <c r="DB335" s="368"/>
      <c r="DC335" s="971"/>
      <c r="DD335" s="972"/>
      <c r="DE335" s="971"/>
      <c r="DF335" s="972"/>
      <c r="DG335" s="971"/>
      <c r="DH335" s="972"/>
      <c r="DI335" s="971"/>
      <c r="DJ335" s="972"/>
      <c r="DK335" s="971"/>
      <c r="DL335" s="972"/>
      <c r="DM335" s="369"/>
      <c r="DN335" s="977"/>
      <c r="DO335" s="978"/>
      <c r="DP335" s="977"/>
      <c r="DQ335" s="978"/>
      <c r="DR335" s="977"/>
      <c r="DS335" s="978"/>
      <c r="DT335" s="977"/>
      <c r="DU335" s="978"/>
      <c r="DV335" s="977"/>
      <c r="DW335" s="978"/>
      <c r="DX335" s="370"/>
      <c r="DY335" s="339">
        <f t="shared" si="493"/>
        <v>0</v>
      </c>
      <c r="DZ335" s="339">
        <f t="shared" si="494"/>
        <v>0</v>
      </c>
      <c r="EA335" s="339">
        <f t="shared" si="495"/>
        <v>0</v>
      </c>
      <c r="EB335" s="339">
        <f t="shared" si="496"/>
        <v>0</v>
      </c>
      <c r="EC335" s="339">
        <f t="shared" si="497"/>
        <v>0</v>
      </c>
      <c r="ED335" s="327">
        <f t="shared" si="498"/>
        <v>0</v>
      </c>
    </row>
    <row r="336" spans="1:134" ht="15" customHeight="1">
      <c r="C336" s="77" t="s">
        <v>28</v>
      </c>
      <c r="D336" s="700"/>
      <c r="E336" s="72"/>
      <c r="F336" s="72"/>
      <c r="G336" s="72"/>
      <c r="H336" s="72"/>
      <c r="I336" s="72"/>
      <c r="J336" s="72"/>
      <c r="K336" s="72"/>
      <c r="L336" s="72"/>
      <c r="M336" s="72"/>
      <c r="N336" s="72"/>
      <c r="O336" s="616"/>
      <c r="P336" s="72"/>
      <c r="Q336" s="146"/>
      <c r="R336" s="70">
        <f t="shared" si="492"/>
        <v>1</v>
      </c>
      <c r="S336" s="847"/>
      <c r="T336" s="848"/>
      <c r="U336" s="847"/>
      <c r="V336" s="848"/>
      <c r="W336" s="847"/>
      <c r="X336" s="848"/>
      <c r="Y336" s="847"/>
      <c r="Z336" s="848"/>
      <c r="AA336" s="847"/>
      <c r="AB336" s="848"/>
      <c r="AC336" s="373"/>
      <c r="AD336" s="804"/>
      <c r="AE336" s="805"/>
      <c r="AF336" s="804"/>
      <c r="AG336" s="805"/>
      <c r="AH336" s="804"/>
      <c r="AI336" s="805"/>
      <c r="AJ336" s="804"/>
      <c r="AK336" s="805"/>
      <c r="AL336" s="804"/>
      <c r="AM336" s="805"/>
      <c r="AN336" s="362"/>
      <c r="AO336" s="812"/>
      <c r="AP336" s="813"/>
      <c r="AQ336" s="812"/>
      <c r="AR336" s="813"/>
      <c r="AS336" s="812"/>
      <c r="AT336" s="813"/>
      <c r="AU336" s="812"/>
      <c r="AV336" s="813"/>
      <c r="AW336" s="812"/>
      <c r="AX336" s="813"/>
      <c r="AY336" s="363"/>
      <c r="AZ336" s="820"/>
      <c r="BA336" s="821"/>
      <c r="BB336" s="820"/>
      <c r="BC336" s="821"/>
      <c r="BD336" s="820"/>
      <c r="BE336" s="821"/>
      <c r="BF336" s="820"/>
      <c r="BG336" s="821"/>
      <c r="BH336" s="820"/>
      <c r="BI336" s="821"/>
      <c r="BJ336" s="364"/>
      <c r="BK336" s="849"/>
      <c r="BL336" s="850"/>
      <c r="BM336" s="849"/>
      <c r="BN336" s="850"/>
      <c r="BO336" s="849"/>
      <c r="BP336" s="850"/>
      <c r="BQ336" s="849"/>
      <c r="BR336" s="850"/>
      <c r="BS336" s="849"/>
      <c r="BT336" s="850"/>
      <c r="BU336" s="365"/>
      <c r="BV336" s="898">
        <f t="shared" si="499"/>
        <v>0</v>
      </c>
      <c r="BW336" s="899"/>
      <c r="BX336" s="898">
        <f t="shared" si="500"/>
        <v>0</v>
      </c>
      <c r="BY336" s="899"/>
      <c r="BZ336" s="898">
        <f t="shared" si="501"/>
        <v>0</v>
      </c>
      <c r="CA336" s="899"/>
      <c r="CB336" s="898">
        <f t="shared" si="502"/>
        <v>0</v>
      </c>
      <c r="CC336" s="899"/>
      <c r="CD336" s="898">
        <f t="shared" si="503"/>
        <v>0</v>
      </c>
      <c r="CE336" s="899"/>
      <c r="CF336" s="305">
        <f t="shared" si="504"/>
        <v>0</v>
      </c>
      <c r="CG336" s="969"/>
      <c r="CH336" s="970"/>
      <c r="CI336" s="969"/>
      <c r="CJ336" s="970"/>
      <c r="CK336" s="969"/>
      <c r="CL336" s="970"/>
      <c r="CM336" s="969"/>
      <c r="CN336" s="970"/>
      <c r="CO336" s="969"/>
      <c r="CP336" s="970"/>
      <c r="CQ336" s="367"/>
      <c r="CR336" s="967"/>
      <c r="CS336" s="968"/>
      <c r="CT336" s="967"/>
      <c r="CU336" s="968"/>
      <c r="CV336" s="967"/>
      <c r="CW336" s="968"/>
      <c r="CX336" s="967"/>
      <c r="CY336" s="968"/>
      <c r="CZ336" s="967"/>
      <c r="DA336" s="968"/>
      <c r="DB336" s="368"/>
      <c r="DC336" s="971"/>
      <c r="DD336" s="972"/>
      <c r="DE336" s="971"/>
      <c r="DF336" s="972"/>
      <c r="DG336" s="971"/>
      <c r="DH336" s="972"/>
      <c r="DI336" s="971"/>
      <c r="DJ336" s="972"/>
      <c r="DK336" s="971"/>
      <c r="DL336" s="972"/>
      <c r="DM336" s="369"/>
      <c r="DN336" s="977"/>
      <c r="DO336" s="978"/>
      <c r="DP336" s="977"/>
      <c r="DQ336" s="978"/>
      <c r="DR336" s="977"/>
      <c r="DS336" s="978"/>
      <c r="DT336" s="977"/>
      <c r="DU336" s="978"/>
      <c r="DV336" s="977"/>
      <c r="DW336" s="978"/>
      <c r="DX336" s="370"/>
      <c r="DY336" s="339">
        <f t="shared" si="493"/>
        <v>0</v>
      </c>
      <c r="DZ336" s="339">
        <f t="shared" si="494"/>
        <v>0</v>
      </c>
      <c r="EA336" s="339">
        <f t="shared" si="495"/>
        <v>0</v>
      </c>
      <c r="EB336" s="339">
        <f t="shared" si="496"/>
        <v>0</v>
      </c>
      <c r="EC336" s="339">
        <f t="shared" si="497"/>
        <v>0</v>
      </c>
      <c r="ED336" s="327">
        <f t="shared" si="498"/>
        <v>0</v>
      </c>
    </row>
    <row r="337" spans="3:134" ht="15" customHeight="1">
      <c r="C337" s="77" t="s">
        <v>54</v>
      </c>
      <c r="D337" s="700"/>
      <c r="E337" s="72"/>
      <c r="F337" s="72"/>
      <c r="G337" s="72"/>
      <c r="H337" s="72"/>
      <c r="I337" s="72"/>
      <c r="J337" s="72"/>
      <c r="K337" s="72"/>
      <c r="L337" s="72"/>
      <c r="M337" s="72"/>
      <c r="N337" s="72"/>
      <c r="O337" s="616"/>
      <c r="P337" s="72"/>
      <c r="Q337" s="146"/>
      <c r="R337" s="70">
        <f t="shared" si="492"/>
        <v>1.1000000000000001</v>
      </c>
      <c r="S337" s="847"/>
      <c r="T337" s="848"/>
      <c r="U337" s="847"/>
      <c r="V337" s="848"/>
      <c r="W337" s="847"/>
      <c r="X337" s="848"/>
      <c r="Y337" s="847"/>
      <c r="Z337" s="848"/>
      <c r="AA337" s="847"/>
      <c r="AB337" s="848"/>
      <c r="AC337" s="373"/>
      <c r="AD337" s="804"/>
      <c r="AE337" s="805"/>
      <c r="AF337" s="804"/>
      <c r="AG337" s="805"/>
      <c r="AH337" s="804"/>
      <c r="AI337" s="805"/>
      <c r="AJ337" s="804"/>
      <c r="AK337" s="805"/>
      <c r="AL337" s="804"/>
      <c r="AM337" s="805"/>
      <c r="AN337" s="362"/>
      <c r="AO337" s="812"/>
      <c r="AP337" s="813"/>
      <c r="AQ337" s="812"/>
      <c r="AR337" s="813"/>
      <c r="AS337" s="812"/>
      <c r="AT337" s="813"/>
      <c r="AU337" s="812"/>
      <c r="AV337" s="813"/>
      <c r="AW337" s="812"/>
      <c r="AX337" s="813"/>
      <c r="AY337" s="363"/>
      <c r="AZ337" s="820"/>
      <c r="BA337" s="821"/>
      <c r="BB337" s="820"/>
      <c r="BC337" s="821"/>
      <c r="BD337" s="820"/>
      <c r="BE337" s="821"/>
      <c r="BF337" s="820"/>
      <c r="BG337" s="821"/>
      <c r="BH337" s="820"/>
      <c r="BI337" s="821"/>
      <c r="BJ337" s="364"/>
      <c r="BK337" s="849"/>
      <c r="BL337" s="850"/>
      <c r="BM337" s="849"/>
      <c r="BN337" s="850"/>
      <c r="BO337" s="849"/>
      <c r="BP337" s="850"/>
      <c r="BQ337" s="849"/>
      <c r="BR337" s="850"/>
      <c r="BS337" s="849"/>
      <c r="BT337" s="850"/>
      <c r="BU337" s="365"/>
      <c r="BV337" s="898">
        <f t="shared" si="499"/>
        <v>0</v>
      </c>
      <c r="BW337" s="899"/>
      <c r="BX337" s="898">
        <f t="shared" si="500"/>
        <v>0</v>
      </c>
      <c r="BY337" s="899"/>
      <c r="BZ337" s="898">
        <f t="shared" si="501"/>
        <v>0</v>
      </c>
      <c r="CA337" s="899"/>
      <c r="CB337" s="898">
        <f t="shared" si="502"/>
        <v>0</v>
      </c>
      <c r="CC337" s="899"/>
      <c r="CD337" s="898">
        <f t="shared" si="503"/>
        <v>0</v>
      </c>
      <c r="CE337" s="899"/>
      <c r="CF337" s="305">
        <f t="shared" si="504"/>
        <v>0</v>
      </c>
      <c r="CG337" s="969"/>
      <c r="CH337" s="970"/>
      <c r="CI337" s="969"/>
      <c r="CJ337" s="970"/>
      <c r="CK337" s="969"/>
      <c r="CL337" s="970"/>
      <c r="CM337" s="969"/>
      <c r="CN337" s="970"/>
      <c r="CO337" s="969"/>
      <c r="CP337" s="970"/>
      <c r="CQ337" s="367"/>
      <c r="CR337" s="967"/>
      <c r="CS337" s="968"/>
      <c r="CT337" s="967"/>
      <c r="CU337" s="968"/>
      <c r="CV337" s="967"/>
      <c r="CW337" s="968"/>
      <c r="CX337" s="967"/>
      <c r="CY337" s="968"/>
      <c r="CZ337" s="967"/>
      <c r="DA337" s="968"/>
      <c r="DB337" s="368"/>
      <c r="DC337" s="971"/>
      <c r="DD337" s="972"/>
      <c r="DE337" s="971"/>
      <c r="DF337" s="972"/>
      <c r="DG337" s="971"/>
      <c r="DH337" s="972"/>
      <c r="DI337" s="971"/>
      <c r="DJ337" s="972"/>
      <c r="DK337" s="971"/>
      <c r="DL337" s="972"/>
      <c r="DM337" s="369"/>
      <c r="DN337" s="977"/>
      <c r="DO337" s="978"/>
      <c r="DP337" s="977"/>
      <c r="DQ337" s="978"/>
      <c r="DR337" s="977"/>
      <c r="DS337" s="978"/>
      <c r="DT337" s="977"/>
      <c r="DU337" s="978"/>
      <c r="DV337" s="977"/>
      <c r="DW337" s="978"/>
      <c r="DX337" s="370"/>
      <c r="DY337" s="339">
        <f t="shared" si="493"/>
        <v>0</v>
      </c>
      <c r="DZ337" s="339">
        <f t="shared" si="494"/>
        <v>0</v>
      </c>
      <c r="EA337" s="339">
        <f t="shared" si="495"/>
        <v>0</v>
      </c>
      <c r="EB337" s="339">
        <f t="shared" si="496"/>
        <v>0</v>
      </c>
      <c r="EC337" s="339">
        <f t="shared" si="497"/>
        <v>0</v>
      </c>
      <c r="ED337" s="327">
        <f t="shared" si="498"/>
        <v>0</v>
      </c>
    </row>
    <row r="338" spans="3:134" ht="15" customHeight="1">
      <c r="C338" s="77" t="s">
        <v>353</v>
      </c>
      <c r="D338" s="700" t="s">
        <v>378</v>
      </c>
      <c r="E338" s="72"/>
      <c r="F338" s="72"/>
      <c r="G338" s="72"/>
      <c r="H338" s="72"/>
      <c r="I338" s="72"/>
      <c r="J338" s="72"/>
      <c r="K338" s="72"/>
      <c r="L338" s="72"/>
      <c r="M338" s="72"/>
      <c r="N338" s="72"/>
      <c r="O338" s="616"/>
      <c r="P338" s="72"/>
      <c r="Q338" s="146"/>
      <c r="R338" s="70">
        <f t="shared" si="492"/>
        <v>1.1000000000000001</v>
      </c>
      <c r="S338" s="847"/>
      <c r="T338" s="848"/>
      <c r="U338" s="847"/>
      <c r="V338" s="848"/>
      <c r="W338" s="847"/>
      <c r="X338" s="848"/>
      <c r="Y338" s="847"/>
      <c r="Z338" s="848"/>
      <c r="AA338" s="847"/>
      <c r="AB338" s="848"/>
      <c r="AC338" s="373"/>
      <c r="AD338" s="804"/>
      <c r="AE338" s="805"/>
      <c r="AF338" s="804"/>
      <c r="AG338" s="805"/>
      <c r="AH338" s="804"/>
      <c r="AI338" s="805"/>
      <c r="AJ338" s="804"/>
      <c r="AK338" s="805"/>
      <c r="AL338" s="804"/>
      <c r="AM338" s="805"/>
      <c r="AN338" s="362"/>
      <c r="AO338" s="812"/>
      <c r="AP338" s="813"/>
      <c r="AQ338" s="812"/>
      <c r="AR338" s="813"/>
      <c r="AS338" s="812"/>
      <c r="AT338" s="813"/>
      <c r="AU338" s="812"/>
      <c r="AV338" s="813"/>
      <c r="AW338" s="812"/>
      <c r="AX338" s="813"/>
      <c r="AY338" s="363"/>
      <c r="AZ338" s="820"/>
      <c r="BA338" s="821"/>
      <c r="BB338" s="820"/>
      <c r="BC338" s="821"/>
      <c r="BD338" s="820"/>
      <c r="BE338" s="821"/>
      <c r="BF338" s="820"/>
      <c r="BG338" s="821"/>
      <c r="BH338" s="820"/>
      <c r="BI338" s="821"/>
      <c r="BJ338" s="364"/>
      <c r="BK338" s="849"/>
      <c r="BL338" s="850"/>
      <c r="BM338" s="849"/>
      <c r="BN338" s="850"/>
      <c r="BO338" s="849"/>
      <c r="BP338" s="850"/>
      <c r="BQ338" s="849"/>
      <c r="BR338" s="850"/>
      <c r="BS338" s="849"/>
      <c r="BT338" s="850"/>
      <c r="BU338" s="365"/>
      <c r="BV338" s="898">
        <f t="shared" si="499"/>
        <v>0</v>
      </c>
      <c r="BW338" s="899"/>
      <c r="BX338" s="898">
        <f t="shared" si="500"/>
        <v>0</v>
      </c>
      <c r="BY338" s="899"/>
      <c r="BZ338" s="898">
        <f t="shared" si="501"/>
        <v>0</v>
      </c>
      <c r="CA338" s="899"/>
      <c r="CB338" s="898">
        <f t="shared" si="502"/>
        <v>0</v>
      </c>
      <c r="CC338" s="899"/>
      <c r="CD338" s="898">
        <f t="shared" si="503"/>
        <v>0</v>
      </c>
      <c r="CE338" s="899"/>
      <c r="CF338" s="305">
        <f t="shared" si="504"/>
        <v>0</v>
      </c>
      <c r="CG338" s="969"/>
      <c r="CH338" s="970"/>
      <c r="CI338" s="969"/>
      <c r="CJ338" s="970"/>
      <c r="CK338" s="969"/>
      <c r="CL338" s="970"/>
      <c r="CM338" s="969"/>
      <c r="CN338" s="970"/>
      <c r="CO338" s="969"/>
      <c r="CP338" s="970"/>
      <c r="CQ338" s="367"/>
      <c r="CR338" s="967"/>
      <c r="CS338" s="968"/>
      <c r="CT338" s="967"/>
      <c r="CU338" s="968"/>
      <c r="CV338" s="967"/>
      <c r="CW338" s="968"/>
      <c r="CX338" s="967"/>
      <c r="CY338" s="968"/>
      <c r="CZ338" s="967"/>
      <c r="DA338" s="968"/>
      <c r="DB338" s="368"/>
      <c r="DC338" s="971"/>
      <c r="DD338" s="972"/>
      <c r="DE338" s="971"/>
      <c r="DF338" s="972"/>
      <c r="DG338" s="971"/>
      <c r="DH338" s="972"/>
      <c r="DI338" s="971"/>
      <c r="DJ338" s="972"/>
      <c r="DK338" s="971"/>
      <c r="DL338" s="972"/>
      <c r="DM338" s="369"/>
      <c r="DN338" s="977"/>
      <c r="DO338" s="978"/>
      <c r="DP338" s="977"/>
      <c r="DQ338" s="978"/>
      <c r="DR338" s="977"/>
      <c r="DS338" s="978"/>
      <c r="DT338" s="977"/>
      <c r="DU338" s="978"/>
      <c r="DV338" s="977"/>
      <c r="DW338" s="978"/>
      <c r="DX338" s="370"/>
      <c r="DY338" s="339">
        <f t="shared" si="493"/>
        <v>0</v>
      </c>
      <c r="DZ338" s="339">
        <f t="shared" si="494"/>
        <v>0</v>
      </c>
      <c r="EA338" s="339">
        <f t="shared" si="495"/>
        <v>0</v>
      </c>
      <c r="EB338" s="339">
        <f t="shared" si="496"/>
        <v>0</v>
      </c>
      <c r="EC338" s="339">
        <f t="shared" si="497"/>
        <v>0</v>
      </c>
      <c r="ED338" s="327">
        <f t="shared" si="498"/>
        <v>0</v>
      </c>
    </row>
    <row r="339" spans="3:134" ht="15" customHeight="1">
      <c r="C339" s="77" t="s">
        <v>264</v>
      </c>
      <c r="D339" s="700"/>
      <c r="E339" s="72"/>
      <c r="F339" s="72"/>
      <c r="G339" s="72"/>
      <c r="H339" s="72"/>
      <c r="I339" s="72"/>
      <c r="J339" s="72"/>
      <c r="K339" s="72"/>
      <c r="L339" s="72"/>
      <c r="M339" s="72"/>
      <c r="N339" s="72"/>
      <c r="O339" s="616"/>
      <c r="P339" s="72"/>
      <c r="Q339" s="146"/>
      <c r="R339" s="70">
        <f t="shared" si="492"/>
        <v>1</v>
      </c>
      <c r="S339" s="847"/>
      <c r="T339" s="848"/>
      <c r="U339" s="847"/>
      <c r="V339" s="848"/>
      <c r="W339" s="847"/>
      <c r="X339" s="848"/>
      <c r="Y339" s="847"/>
      <c r="Z339" s="848"/>
      <c r="AA339" s="847"/>
      <c r="AB339" s="848"/>
      <c r="AC339" s="373"/>
      <c r="AD339" s="804"/>
      <c r="AE339" s="805"/>
      <c r="AF339" s="804"/>
      <c r="AG339" s="805"/>
      <c r="AH339" s="804"/>
      <c r="AI339" s="805"/>
      <c r="AJ339" s="804"/>
      <c r="AK339" s="805"/>
      <c r="AL339" s="804"/>
      <c r="AM339" s="805"/>
      <c r="AN339" s="362"/>
      <c r="AO339" s="812"/>
      <c r="AP339" s="813"/>
      <c r="AQ339" s="812"/>
      <c r="AR339" s="813"/>
      <c r="AS339" s="812"/>
      <c r="AT339" s="813"/>
      <c r="AU339" s="812"/>
      <c r="AV339" s="813"/>
      <c r="AW339" s="812"/>
      <c r="AX339" s="813"/>
      <c r="AY339" s="363"/>
      <c r="AZ339" s="820"/>
      <c r="BA339" s="821"/>
      <c r="BB339" s="820"/>
      <c r="BC339" s="821"/>
      <c r="BD339" s="820"/>
      <c r="BE339" s="821"/>
      <c r="BF339" s="820"/>
      <c r="BG339" s="821"/>
      <c r="BH339" s="820"/>
      <c r="BI339" s="821"/>
      <c r="BJ339" s="364"/>
      <c r="BK339" s="849"/>
      <c r="BL339" s="850"/>
      <c r="BM339" s="849"/>
      <c r="BN339" s="850"/>
      <c r="BO339" s="849"/>
      <c r="BP339" s="850"/>
      <c r="BQ339" s="849"/>
      <c r="BR339" s="850"/>
      <c r="BS339" s="849"/>
      <c r="BT339" s="850"/>
      <c r="BU339" s="365"/>
      <c r="BV339" s="898">
        <f t="shared" si="499"/>
        <v>0</v>
      </c>
      <c r="BW339" s="899"/>
      <c r="BX339" s="898">
        <f t="shared" si="500"/>
        <v>0</v>
      </c>
      <c r="BY339" s="899"/>
      <c r="BZ339" s="898">
        <f t="shared" si="501"/>
        <v>0</v>
      </c>
      <c r="CA339" s="899"/>
      <c r="CB339" s="898">
        <f t="shared" si="502"/>
        <v>0</v>
      </c>
      <c r="CC339" s="899"/>
      <c r="CD339" s="898">
        <f t="shared" si="503"/>
        <v>0</v>
      </c>
      <c r="CE339" s="899"/>
      <c r="CF339" s="305">
        <f t="shared" si="504"/>
        <v>0</v>
      </c>
      <c r="CG339" s="969"/>
      <c r="CH339" s="970"/>
      <c r="CI339" s="969"/>
      <c r="CJ339" s="970"/>
      <c r="CK339" s="969"/>
      <c r="CL339" s="970"/>
      <c r="CM339" s="969"/>
      <c r="CN339" s="970"/>
      <c r="CO339" s="969"/>
      <c r="CP339" s="970"/>
      <c r="CQ339" s="367"/>
      <c r="CR339" s="967"/>
      <c r="CS339" s="968"/>
      <c r="CT339" s="967"/>
      <c r="CU339" s="968"/>
      <c r="CV339" s="967"/>
      <c r="CW339" s="968"/>
      <c r="CX339" s="967"/>
      <c r="CY339" s="968"/>
      <c r="CZ339" s="967"/>
      <c r="DA339" s="968"/>
      <c r="DB339" s="368"/>
      <c r="DC339" s="971"/>
      <c r="DD339" s="972"/>
      <c r="DE339" s="971"/>
      <c r="DF339" s="972"/>
      <c r="DG339" s="971"/>
      <c r="DH339" s="972"/>
      <c r="DI339" s="971"/>
      <c r="DJ339" s="972"/>
      <c r="DK339" s="971"/>
      <c r="DL339" s="972"/>
      <c r="DM339" s="369"/>
      <c r="DN339" s="977"/>
      <c r="DO339" s="978"/>
      <c r="DP339" s="977"/>
      <c r="DQ339" s="978"/>
      <c r="DR339" s="977"/>
      <c r="DS339" s="978"/>
      <c r="DT339" s="977"/>
      <c r="DU339" s="978"/>
      <c r="DV339" s="977"/>
      <c r="DW339" s="978"/>
      <c r="DX339" s="370"/>
      <c r="DY339" s="339">
        <f t="shared" si="493"/>
        <v>0</v>
      </c>
      <c r="DZ339" s="339">
        <f t="shared" si="494"/>
        <v>0</v>
      </c>
      <c r="EA339" s="339">
        <f t="shared" si="495"/>
        <v>0</v>
      </c>
      <c r="EB339" s="339">
        <f t="shared" si="496"/>
        <v>0</v>
      </c>
      <c r="EC339" s="339">
        <f t="shared" si="497"/>
        <v>0</v>
      </c>
      <c r="ED339" s="327">
        <f t="shared" si="498"/>
        <v>0</v>
      </c>
    </row>
    <row r="340" spans="3:134" ht="15" customHeight="1">
      <c r="C340" s="77" t="s">
        <v>28</v>
      </c>
      <c r="D340" s="700"/>
      <c r="E340" s="72"/>
      <c r="F340" s="72"/>
      <c r="G340" s="72"/>
      <c r="H340" s="72"/>
      <c r="I340" s="72"/>
      <c r="J340" s="72"/>
      <c r="K340" s="72"/>
      <c r="L340" s="72"/>
      <c r="M340" s="72"/>
      <c r="N340" s="72"/>
      <c r="O340" s="616"/>
      <c r="P340" s="72"/>
      <c r="Q340" s="146"/>
      <c r="R340" s="70">
        <f t="shared" si="492"/>
        <v>1</v>
      </c>
      <c r="S340" s="847"/>
      <c r="T340" s="848"/>
      <c r="U340" s="847"/>
      <c r="V340" s="848"/>
      <c r="W340" s="847"/>
      <c r="X340" s="848"/>
      <c r="Y340" s="847"/>
      <c r="Z340" s="848"/>
      <c r="AA340" s="847"/>
      <c r="AB340" s="848"/>
      <c r="AC340" s="373"/>
      <c r="AD340" s="804"/>
      <c r="AE340" s="805"/>
      <c r="AF340" s="804"/>
      <c r="AG340" s="805"/>
      <c r="AH340" s="804"/>
      <c r="AI340" s="805"/>
      <c r="AJ340" s="804"/>
      <c r="AK340" s="805"/>
      <c r="AL340" s="804"/>
      <c r="AM340" s="805"/>
      <c r="AN340" s="362"/>
      <c r="AO340" s="812"/>
      <c r="AP340" s="813"/>
      <c r="AQ340" s="812"/>
      <c r="AR340" s="813"/>
      <c r="AS340" s="812"/>
      <c r="AT340" s="813"/>
      <c r="AU340" s="812"/>
      <c r="AV340" s="813"/>
      <c r="AW340" s="812"/>
      <c r="AX340" s="813"/>
      <c r="AY340" s="363"/>
      <c r="AZ340" s="820"/>
      <c r="BA340" s="821"/>
      <c r="BB340" s="820"/>
      <c r="BC340" s="821"/>
      <c r="BD340" s="820"/>
      <c r="BE340" s="821"/>
      <c r="BF340" s="820"/>
      <c r="BG340" s="821"/>
      <c r="BH340" s="820"/>
      <c r="BI340" s="821"/>
      <c r="BJ340" s="364"/>
      <c r="BK340" s="849"/>
      <c r="BL340" s="850"/>
      <c r="BM340" s="849"/>
      <c r="BN340" s="850"/>
      <c r="BO340" s="849"/>
      <c r="BP340" s="850"/>
      <c r="BQ340" s="849"/>
      <c r="BR340" s="850"/>
      <c r="BS340" s="849"/>
      <c r="BT340" s="850"/>
      <c r="BU340" s="365"/>
      <c r="BV340" s="898">
        <f t="shared" si="499"/>
        <v>0</v>
      </c>
      <c r="BW340" s="899"/>
      <c r="BX340" s="898">
        <f t="shared" si="500"/>
        <v>0</v>
      </c>
      <c r="BY340" s="899"/>
      <c r="BZ340" s="898">
        <f t="shared" si="501"/>
        <v>0</v>
      </c>
      <c r="CA340" s="899"/>
      <c r="CB340" s="898">
        <f t="shared" si="502"/>
        <v>0</v>
      </c>
      <c r="CC340" s="899"/>
      <c r="CD340" s="898">
        <f t="shared" si="503"/>
        <v>0</v>
      </c>
      <c r="CE340" s="899"/>
      <c r="CF340" s="305">
        <f t="shared" si="504"/>
        <v>0</v>
      </c>
      <c r="CG340" s="969"/>
      <c r="CH340" s="970"/>
      <c r="CI340" s="969"/>
      <c r="CJ340" s="970"/>
      <c r="CK340" s="969"/>
      <c r="CL340" s="970"/>
      <c r="CM340" s="969"/>
      <c r="CN340" s="970"/>
      <c r="CO340" s="969"/>
      <c r="CP340" s="970"/>
      <c r="CQ340" s="367"/>
      <c r="CR340" s="967"/>
      <c r="CS340" s="968"/>
      <c r="CT340" s="967"/>
      <c r="CU340" s="968"/>
      <c r="CV340" s="967"/>
      <c r="CW340" s="968"/>
      <c r="CX340" s="967"/>
      <c r="CY340" s="968"/>
      <c r="CZ340" s="967"/>
      <c r="DA340" s="968"/>
      <c r="DB340" s="368"/>
      <c r="DC340" s="971"/>
      <c r="DD340" s="972"/>
      <c r="DE340" s="971"/>
      <c r="DF340" s="972"/>
      <c r="DG340" s="971"/>
      <c r="DH340" s="972"/>
      <c r="DI340" s="971"/>
      <c r="DJ340" s="972"/>
      <c r="DK340" s="971"/>
      <c r="DL340" s="972"/>
      <c r="DM340" s="369"/>
      <c r="DN340" s="977"/>
      <c r="DO340" s="978"/>
      <c r="DP340" s="977"/>
      <c r="DQ340" s="978"/>
      <c r="DR340" s="977"/>
      <c r="DS340" s="978"/>
      <c r="DT340" s="977"/>
      <c r="DU340" s="978"/>
      <c r="DV340" s="977"/>
      <c r="DW340" s="978"/>
      <c r="DX340" s="370"/>
      <c r="DY340" s="339">
        <f t="shared" si="493"/>
        <v>0</v>
      </c>
      <c r="DZ340" s="339">
        <f t="shared" si="494"/>
        <v>0</v>
      </c>
      <c r="EA340" s="339">
        <f t="shared" si="495"/>
        <v>0</v>
      </c>
      <c r="EB340" s="339">
        <f t="shared" si="496"/>
        <v>0</v>
      </c>
      <c r="EC340" s="339">
        <f t="shared" si="497"/>
        <v>0</v>
      </c>
      <c r="ED340" s="327">
        <f t="shared" si="498"/>
        <v>0</v>
      </c>
    </row>
    <row r="341" spans="3:134" ht="15" customHeight="1">
      <c r="C341" s="77" t="s">
        <v>54</v>
      </c>
      <c r="D341" s="700"/>
      <c r="E341" s="72"/>
      <c r="F341" s="72"/>
      <c r="G341" s="72"/>
      <c r="H341" s="72"/>
      <c r="I341" s="72"/>
      <c r="J341" s="72"/>
      <c r="K341" s="72"/>
      <c r="L341" s="72"/>
      <c r="M341" s="72"/>
      <c r="N341" s="72"/>
      <c r="O341" s="616"/>
      <c r="P341" s="72"/>
      <c r="Q341" s="146"/>
      <c r="R341" s="70">
        <f t="shared" si="492"/>
        <v>1.1000000000000001</v>
      </c>
      <c r="S341" s="847"/>
      <c r="T341" s="848"/>
      <c r="U341" s="847"/>
      <c r="V341" s="848"/>
      <c r="W341" s="847"/>
      <c r="X341" s="848"/>
      <c r="Y341" s="847"/>
      <c r="Z341" s="848"/>
      <c r="AA341" s="847"/>
      <c r="AB341" s="848"/>
      <c r="AC341" s="373"/>
      <c r="AD341" s="804"/>
      <c r="AE341" s="805"/>
      <c r="AF341" s="804"/>
      <c r="AG341" s="805"/>
      <c r="AH341" s="804"/>
      <c r="AI341" s="805"/>
      <c r="AJ341" s="804"/>
      <c r="AK341" s="805"/>
      <c r="AL341" s="804"/>
      <c r="AM341" s="805"/>
      <c r="AN341" s="362"/>
      <c r="AO341" s="812"/>
      <c r="AP341" s="813"/>
      <c r="AQ341" s="812"/>
      <c r="AR341" s="813"/>
      <c r="AS341" s="812"/>
      <c r="AT341" s="813"/>
      <c r="AU341" s="812"/>
      <c r="AV341" s="813"/>
      <c r="AW341" s="812"/>
      <c r="AX341" s="813"/>
      <c r="AY341" s="363"/>
      <c r="AZ341" s="820"/>
      <c r="BA341" s="821"/>
      <c r="BB341" s="820"/>
      <c r="BC341" s="821"/>
      <c r="BD341" s="820"/>
      <c r="BE341" s="821"/>
      <c r="BF341" s="820"/>
      <c r="BG341" s="821"/>
      <c r="BH341" s="820"/>
      <c r="BI341" s="821"/>
      <c r="BJ341" s="364"/>
      <c r="BK341" s="849"/>
      <c r="BL341" s="850"/>
      <c r="BM341" s="849"/>
      <c r="BN341" s="850"/>
      <c r="BO341" s="849"/>
      <c r="BP341" s="850"/>
      <c r="BQ341" s="849"/>
      <c r="BR341" s="850"/>
      <c r="BS341" s="849"/>
      <c r="BT341" s="850"/>
      <c r="BU341" s="365"/>
      <c r="BV341" s="898">
        <f t="shared" si="499"/>
        <v>0</v>
      </c>
      <c r="BW341" s="899"/>
      <c r="BX341" s="898">
        <f t="shared" si="500"/>
        <v>0</v>
      </c>
      <c r="BY341" s="899"/>
      <c r="BZ341" s="898">
        <f t="shared" si="501"/>
        <v>0</v>
      </c>
      <c r="CA341" s="899"/>
      <c r="CB341" s="898">
        <f t="shared" si="502"/>
        <v>0</v>
      </c>
      <c r="CC341" s="899"/>
      <c r="CD341" s="898">
        <f t="shared" si="503"/>
        <v>0</v>
      </c>
      <c r="CE341" s="899"/>
      <c r="CF341" s="305">
        <f t="shared" si="504"/>
        <v>0</v>
      </c>
      <c r="CG341" s="969"/>
      <c r="CH341" s="970"/>
      <c r="CI341" s="969"/>
      <c r="CJ341" s="970"/>
      <c r="CK341" s="969"/>
      <c r="CL341" s="970"/>
      <c r="CM341" s="969"/>
      <c r="CN341" s="970"/>
      <c r="CO341" s="969"/>
      <c r="CP341" s="970"/>
      <c r="CQ341" s="367"/>
      <c r="CR341" s="967"/>
      <c r="CS341" s="968"/>
      <c r="CT341" s="967"/>
      <c r="CU341" s="968"/>
      <c r="CV341" s="967"/>
      <c r="CW341" s="968"/>
      <c r="CX341" s="967"/>
      <c r="CY341" s="968"/>
      <c r="CZ341" s="967"/>
      <c r="DA341" s="968"/>
      <c r="DB341" s="368"/>
      <c r="DC341" s="971"/>
      <c r="DD341" s="972"/>
      <c r="DE341" s="971"/>
      <c r="DF341" s="972"/>
      <c r="DG341" s="971"/>
      <c r="DH341" s="972"/>
      <c r="DI341" s="971"/>
      <c r="DJ341" s="972"/>
      <c r="DK341" s="971"/>
      <c r="DL341" s="972"/>
      <c r="DM341" s="369"/>
      <c r="DN341" s="977"/>
      <c r="DO341" s="978"/>
      <c r="DP341" s="977"/>
      <c r="DQ341" s="978"/>
      <c r="DR341" s="977"/>
      <c r="DS341" s="978"/>
      <c r="DT341" s="977"/>
      <c r="DU341" s="978"/>
      <c r="DV341" s="977"/>
      <c r="DW341" s="978"/>
      <c r="DX341" s="370"/>
      <c r="DY341" s="339">
        <f t="shared" si="493"/>
        <v>0</v>
      </c>
      <c r="DZ341" s="339">
        <f t="shared" si="494"/>
        <v>0</v>
      </c>
      <c r="EA341" s="339">
        <f t="shared" si="495"/>
        <v>0</v>
      </c>
      <c r="EB341" s="339">
        <f t="shared" si="496"/>
        <v>0</v>
      </c>
      <c r="EC341" s="339">
        <f t="shared" si="497"/>
        <v>0</v>
      </c>
      <c r="ED341" s="327">
        <f t="shared" si="498"/>
        <v>0</v>
      </c>
    </row>
    <row r="342" spans="3:134" ht="15" customHeight="1">
      <c r="C342" s="77" t="s">
        <v>353</v>
      </c>
      <c r="D342" s="700" t="s">
        <v>378</v>
      </c>
      <c r="E342" s="72"/>
      <c r="F342" s="72"/>
      <c r="G342" s="72"/>
      <c r="H342" s="72"/>
      <c r="I342" s="72"/>
      <c r="J342" s="72"/>
      <c r="K342" s="72"/>
      <c r="L342" s="72"/>
      <c r="M342" s="72"/>
      <c r="N342" s="72"/>
      <c r="O342" s="616"/>
      <c r="P342" s="72"/>
      <c r="Q342" s="146"/>
      <c r="R342" s="70">
        <f t="shared" si="492"/>
        <v>1.1000000000000001</v>
      </c>
      <c r="S342" s="847"/>
      <c r="T342" s="848"/>
      <c r="U342" s="847"/>
      <c r="V342" s="848"/>
      <c r="W342" s="847"/>
      <c r="X342" s="848"/>
      <c r="Y342" s="847"/>
      <c r="Z342" s="848"/>
      <c r="AA342" s="847"/>
      <c r="AB342" s="848"/>
      <c r="AC342" s="373"/>
      <c r="AD342" s="804"/>
      <c r="AE342" s="805"/>
      <c r="AF342" s="804"/>
      <c r="AG342" s="805"/>
      <c r="AH342" s="804"/>
      <c r="AI342" s="805"/>
      <c r="AJ342" s="804"/>
      <c r="AK342" s="805"/>
      <c r="AL342" s="804"/>
      <c r="AM342" s="805"/>
      <c r="AN342" s="362"/>
      <c r="AO342" s="812"/>
      <c r="AP342" s="813"/>
      <c r="AQ342" s="812"/>
      <c r="AR342" s="813"/>
      <c r="AS342" s="812"/>
      <c r="AT342" s="813"/>
      <c r="AU342" s="812"/>
      <c r="AV342" s="813"/>
      <c r="AW342" s="812"/>
      <c r="AX342" s="813"/>
      <c r="AY342" s="363"/>
      <c r="AZ342" s="820"/>
      <c r="BA342" s="821"/>
      <c r="BB342" s="820"/>
      <c r="BC342" s="821"/>
      <c r="BD342" s="820"/>
      <c r="BE342" s="821"/>
      <c r="BF342" s="820"/>
      <c r="BG342" s="821"/>
      <c r="BH342" s="820"/>
      <c r="BI342" s="821"/>
      <c r="BJ342" s="364"/>
      <c r="BK342" s="849"/>
      <c r="BL342" s="850"/>
      <c r="BM342" s="849"/>
      <c r="BN342" s="850"/>
      <c r="BO342" s="849"/>
      <c r="BP342" s="850"/>
      <c r="BQ342" s="849"/>
      <c r="BR342" s="850"/>
      <c r="BS342" s="849"/>
      <c r="BT342" s="850"/>
      <c r="BU342" s="365"/>
      <c r="BV342" s="898">
        <f t="shared" si="499"/>
        <v>0</v>
      </c>
      <c r="BW342" s="899"/>
      <c r="BX342" s="898">
        <f t="shared" si="500"/>
        <v>0</v>
      </c>
      <c r="BY342" s="899"/>
      <c r="BZ342" s="898">
        <f t="shared" si="501"/>
        <v>0</v>
      </c>
      <c r="CA342" s="899"/>
      <c r="CB342" s="898">
        <f t="shared" si="502"/>
        <v>0</v>
      </c>
      <c r="CC342" s="899"/>
      <c r="CD342" s="898">
        <f t="shared" si="503"/>
        <v>0</v>
      </c>
      <c r="CE342" s="899"/>
      <c r="CF342" s="305">
        <f t="shared" si="504"/>
        <v>0</v>
      </c>
      <c r="CG342" s="969"/>
      <c r="CH342" s="970"/>
      <c r="CI342" s="969"/>
      <c r="CJ342" s="970"/>
      <c r="CK342" s="969"/>
      <c r="CL342" s="970"/>
      <c r="CM342" s="969"/>
      <c r="CN342" s="970"/>
      <c r="CO342" s="969"/>
      <c r="CP342" s="970"/>
      <c r="CQ342" s="367"/>
      <c r="CR342" s="967"/>
      <c r="CS342" s="968"/>
      <c r="CT342" s="967"/>
      <c r="CU342" s="968"/>
      <c r="CV342" s="967"/>
      <c r="CW342" s="968"/>
      <c r="CX342" s="967"/>
      <c r="CY342" s="968"/>
      <c r="CZ342" s="967"/>
      <c r="DA342" s="968"/>
      <c r="DB342" s="368"/>
      <c r="DC342" s="971"/>
      <c r="DD342" s="972"/>
      <c r="DE342" s="971"/>
      <c r="DF342" s="972"/>
      <c r="DG342" s="971"/>
      <c r="DH342" s="972"/>
      <c r="DI342" s="971"/>
      <c r="DJ342" s="972"/>
      <c r="DK342" s="971"/>
      <c r="DL342" s="972"/>
      <c r="DM342" s="369"/>
      <c r="DN342" s="977"/>
      <c r="DO342" s="978"/>
      <c r="DP342" s="977"/>
      <c r="DQ342" s="978"/>
      <c r="DR342" s="977"/>
      <c r="DS342" s="978"/>
      <c r="DT342" s="977"/>
      <c r="DU342" s="978"/>
      <c r="DV342" s="977"/>
      <c r="DW342" s="978"/>
      <c r="DX342" s="370"/>
      <c r="DY342" s="339">
        <f t="shared" si="493"/>
        <v>0</v>
      </c>
      <c r="DZ342" s="339">
        <f t="shared" si="494"/>
        <v>0</v>
      </c>
      <c r="EA342" s="339">
        <f t="shared" si="495"/>
        <v>0</v>
      </c>
      <c r="EB342" s="339">
        <f t="shared" si="496"/>
        <v>0</v>
      </c>
      <c r="EC342" s="339">
        <f t="shared" si="497"/>
        <v>0</v>
      </c>
      <c r="ED342" s="327">
        <f t="shared" si="498"/>
        <v>0</v>
      </c>
    </row>
    <row r="343" spans="3:134" ht="15" customHeight="1">
      <c r="C343" s="77" t="s">
        <v>264</v>
      </c>
      <c r="D343" s="700"/>
      <c r="E343" s="72"/>
      <c r="F343" s="72"/>
      <c r="G343" s="72"/>
      <c r="H343" s="72"/>
      <c r="I343" s="72"/>
      <c r="J343" s="72"/>
      <c r="K343" s="72"/>
      <c r="L343" s="72"/>
      <c r="M343" s="72"/>
      <c r="N343" s="72"/>
      <c r="O343" s="616"/>
      <c r="P343" s="72"/>
      <c r="Q343" s="146"/>
      <c r="R343" s="70">
        <f t="shared" si="492"/>
        <v>1</v>
      </c>
      <c r="S343" s="847"/>
      <c r="T343" s="848"/>
      <c r="U343" s="847"/>
      <c r="V343" s="848"/>
      <c r="W343" s="847"/>
      <c r="X343" s="848"/>
      <c r="Y343" s="847"/>
      <c r="Z343" s="848"/>
      <c r="AA343" s="847"/>
      <c r="AB343" s="848"/>
      <c r="AC343" s="373"/>
      <c r="AD343" s="804"/>
      <c r="AE343" s="805"/>
      <c r="AF343" s="804"/>
      <c r="AG343" s="805"/>
      <c r="AH343" s="804"/>
      <c r="AI343" s="805"/>
      <c r="AJ343" s="804"/>
      <c r="AK343" s="805"/>
      <c r="AL343" s="804"/>
      <c r="AM343" s="805"/>
      <c r="AN343" s="362"/>
      <c r="AO343" s="812"/>
      <c r="AP343" s="813"/>
      <c r="AQ343" s="812"/>
      <c r="AR343" s="813"/>
      <c r="AS343" s="812"/>
      <c r="AT343" s="813"/>
      <c r="AU343" s="812"/>
      <c r="AV343" s="813"/>
      <c r="AW343" s="812"/>
      <c r="AX343" s="813"/>
      <c r="AY343" s="363"/>
      <c r="AZ343" s="820"/>
      <c r="BA343" s="821"/>
      <c r="BB343" s="820"/>
      <c r="BC343" s="821"/>
      <c r="BD343" s="820"/>
      <c r="BE343" s="821"/>
      <c r="BF343" s="820"/>
      <c r="BG343" s="821"/>
      <c r="BH343" s="820"/>
      <c r="BI343" s="821"/>
      <c r="BJ343" s="364"/>
      <c r="BK343" s="849"/>
      <c r="BL343" s="850"/>
      <c r="BM343" s="849"/>
      <c r="BN343" s="850"/>
      <c r="BO343" s="849"/>
      <c r="BP343" s="850"/>
      <c r="BQ343" s="849"/>
      <c r="BR343" s="850"/>
      <c r="BS343" s="849"/>
      <c r="BT343" s="850"/>
      <c r="BU343" s="365"/>
      <c r="BV343" s="898">
        <f t="shared" si="499"/>
        <v>0</v>
      </c>
      <c r="BW343" s="899"/>
      <c r="BX343" s="898">
        <f t="shared" si="500"/>
        <v>0</v>
      </c>
      <c r="BY343" s="899"/>
      <c r="BZ343" s="898">
        <f t="shared" si="501"/>
        <v>0</v>
      </c>
      <c r="CA343" s="899"/>
      <c r="CB343" s="898">
        <f t="shared" si="502"/>
        <v>0</v>
      </c>
      <c r="CC343" s="899"/>
      <c r="CD343" s="898">
        <f t="shared" si="503"/>
        <v>0</v>
      </c>
      <c r="CE343" s="899"/>
      <c r="CF343" s="305">
        <f t="shared" si="504"/>
        <v>0</v>
      </c>
      <c r="CG343" s="969"/>
      <c r="CH343" s="970"/>
      <c r="CI343" s="969"/>
      <c r="CJ343" s="970"/>
      <c r="CK343" s="969"/>
      <c r="CL343" s="970"/>
      <c r="CM343" s="969"/>
      <c r="CN343" s="970"/>
      <c r="CO343" s="969"/>
      <c r="CP343" s="970"/>
      <c r="CQ343" s="367"/>
      <c r="CR343" s="967"/>
      <c r="CS343" s="968"/>
      <c r="CT343" s="967"/>
      <c r="CU343" s="968"/>
      <c r="CV343" s="967"/>
      <c r="CW343" s="968"/>
      <c r="CX343" s="967"/>
      <c r="CY343" s="968"/>
      <c r="CZ343" s="967"/>
      <c r="DA343" s="968"/>
      <c r="DB343" s="368"/>
      <c r="DC343" s="971"/>
      <c r="DD343" s="972"/>
      <c r="DE343" s="971"/>
      <c r="DF343" s="972"/>
      <c r="DG343" s="971"/>
      <c r="DH343" s="972"/>
      <c r="DI343" s="971"/>
      <c r="DJ343" s="972"/>
      <c r="DK343" s="971"/>
      <c r="DL343" s="972"/>
      <c r="DM343" s="369"/>
      <c r="DN343" s="977"/>
      <c r="DO343" s="978"/>
      <c r="DP343" s="977"/>
      <c r="DQ343" s="978"/>
      <c r="DR343" s="977"/>
      <c r="DS343" s="978"/>
      <c r="DT343" s="977"/>
      <c r="DU343" s="978"/>
      <c r="DV343" s="977"/>
      <c r="DW343" s="978"/>
      <c r="DX343" s="370"/>
      <c r="DY343" s="339">
        <f t="shared" si="493"/>
        <v>0</v>
      </c>
      <c r="DZ343" s="339">
        <f t="shared" si="494"/>
        <v>0</v>
      </c>
      <c r="EA343" s="339">
        <f t="shared" si="495"/>
        <v>0</v>
      </c>
      <c r="EB343" s="339">
        <f t="shared" si="496"/>
        <v>0</v>
      </c>
      <c r="EC343" s="339">
        <f t="shared" si="497"/>
        <v>0</v>
      </c>
      <c r="ED343" s="327">
        <f t="shared" si="498"/>
        <v>0</v>
      </c>
    </row>
    <row r="344" spans="3:134" ht="15" customHeight="1">
      <c r="C344" s="77" t="s">
        <v>28</v>
      </c>
      <c r="D344" s="700"/>
      <c r="E344" s="72"/>
      <c r="F344" s="72"/>
      <c r="G344" s="72"/>
      <c r="H344" s="72"/>
      <c r="I344" s="72"/>
      <c r="J344" s="72"/>
      <c r="K344" s="72"/>
      <c r="L344" s="72"/>
      <c r="M344" s="72"/>
      <c r="N344" s="72"/>
      <c r="O344" s="616"/>
      <c r="P344" s="72"/>
      <c r="Q344" s="146"/>
      <c r="R344" s="70">
        <f t="shared" si="492"/>
        <v>1</v>
      </c>
      <c r="S344" s="847"/>
      <c r="T344" s="848"/>
      <c r="U344" s="847"/>
      <c r="V344" s="848"/>
      <c r="W344" s="847"/>
      <c r="X344" s="848"/>
      <c r="Y344" s="847"/>
      <c r="Z344" s="848"/>
      <c r="AA344" s="847"/>
      <c r="AB344" s="848"/>
      <c r="AC344" s="373"/>
      <c r="AD344" s="804"/>
      <c r="AE344" s="805"/>
      <c r="AF344" s="804"/>
      <c r="AG344" s="805"/>
      <c r="AH344" s="804"/>
      <c r="AI344" s="805"/>
      <c r="AJ344" s="804"/>
      <c r="AK344" s="805"/>
      <c r="AL344" s="804"/>
      <c r="AM344" s="805"/>
      <c r="AN344" s="362"/>
      <c r="AO344" s="812"/>
      <c r="AP344" s="813"/>
      <c r="AQ344" s="812"/>
      <c r="AR344" s="813"/>
      <c r="AS344" s="812"/>
      <c r="AT344" s="813"/>
      <c r="AU344" s="812"/>
      <c r="AV344" s="813"/>
      <c r="AW344" s="812"/>
      <c r="AX344" s="813"/>
      <c r="AY344" s="363"/>
      <c r="AZ344" s="820"/>
      <c r="BA344" s="821"/>
      <c r="BB344" s="820"/>
      <c r="BC344" s="821"/>
      <c r="BD344" s="820"/>
      <c r="BE344" s="821"/>
      <c r="BF344" s="820"/>
      <c r="BG344" s="821"/>
      <c r="BH344" s="820"/>
      <c r="BI344" s="821"/>
      <c r="BJ344" s="364"/>
      <c r="BK344" s="849"/>
      <c r="BL344" s="850"/>
      <c r="BM344" s="849"/>
      <c r="BN344" s="850"/>
      <c r="BO344" s="849"/>
      <c r="BP344" s="850"/>
      <c r="BQ344" s="849"/>
      <c r="BR344" s="850"/>
      <c r="BS344" s="849"/>
      <c r="BT344" s="850"/>
      <c r="BU344" s="365"/>
      <c r="BV344" s="898">
        <f t="shared" si="499"/>
        <v>0</v>
      </c>
      <c r="BW344" s="899"/>
      <c r="BX344" s="898">
        <f t="shared" si="500"/>
        <v>0</v>
      </c>
      <c r="BY344" s="899"/>
      <c r="BZ344" s="898">
        <f t="shared" si="501"/>
        <v>0</v>
      </c>
      <c r="CA344" s="899"/>
      <c r="CB344" s="898">
        <f t="shared" si="502"/>
        <v>0</v>
      </c>
      <c r="CC344" s="899"/>
      <c r="CD344" s="898">
        <f t="shared" si="503"/>
        <v>0</v>
      </c>
      <c r="CE344" s="899"/>
      <c r="CF344" s="305">
        <f t="shared" si="504"/>
        <v>0</v>
      </c>
      <c r="CG344" s="969"/>
      <c r="CH344" s="970"/>
      <c r="CI344" s="969"/>
      <c r="CJ344" s="970"/>
      <c r="CK344" s="969"/>
      <c r="CL344" s="970"/>
      <c r="CM344" s="969"/>
      <c r="CN344" s="970"/>
      <c r="CO344" s="969"/>
      <c r="CP344" s="970"/>
      <c r="CQ344" s="367"/>
      <c r="CR344" s="967"/>
      <c r="CS344" s="968"/>
      <c r="CT344" s="967"/>
      <c r="CU344" s="968"/>
      <c r="CV344" s="967"/>
      <c r="CW344" s="968"/>
      <c r="CX344" s="967"/>
      <c r="CY344" s="968"/>
      <c r="CZ344" s="967"/>
      <c r="DA344" s="968"/>
      <c r="DB344" s="368"/>
      <c r="DC344" s="971"/>
      <c r="DD344" s="972"/>
      <c r="DE344" s="971"/>
      <c r="DF344" s="972"/>
      <c r="DG344" s="971"/>
      <c r="DH344" s="972"/>
      <c r="DI344" s="971"/>
      <c r="DJ344" s="972"/>
      <c r="DK344" s="971"/>
      <c r="DL344" s="972"/>
      <c r="DM344" s="369"/>
      <c r="DN344" s="977"/>
      <c r="DO344" s="978"/>
      <c r="DP344" s="977"/>
      <c r="DQ344" s="978"/>
      <c r="DR344" s="977"/>
      <c r="DS344" s="978"/>
      <c r="DT344" s="977"/>
      <c r="DU344" s="978"/>
      <c r="DV344" s="977"/>
      <c r="DW344" s="978"/>
      <c r="DX344" s="370"/>
      <c r="DY344" s="339">
        <f t="shared" si="493"/>
        <v>0</v>
      </c>
      <c r="DZ344" s="339">
        <f t="shared" si="494"/>
        <v>0</v>
      </c>
      <c r="EA344" s="339">
        <f t="shared" si="495"/>
        <v>0</v>
      </c>
      <c r="EB344" s="339">
        <f t="shared" si="496"/>
        <v>0</v>
      </c>
      <c r="EC344" s="339">
        <f t="shared" si="497"/>
        <v>0</v>
      </c>
      <c r="ED344" s="327">
        <f t="shared" si="498"/>
        <v>0</v>
      </c>
    </row>
    <row r="345" spans="3:134" ht="15" customHeight="1">
      <c r="C345" s="77" t="s">
        <v>54</v>
      </c>
      <c r="D345" s="700"/>
      <c r="E345" s="72"/>
      <c r="F345" s="72"/>
      <c r="G345" s="72"/>
      <c r="H345" s="72"/>
      <c r="I345" s="72"/>
      <c r="J345" s="72"/>
      <c r="K345" s="72"/>
      <c r="L345" s="72"/>
      <c r="M345" s="72"/>
      <c r="N345" s="72"/>
      <c r="O345" s="616"/>
      <c r="P345" s="72"/>
      <c r="Q345" s="146"/>
      <c r="R345" s="70">
        <f t="shared" si="492"/>
        <v>1.1000000000000001</v>
      </c>
      <c r="S345" s="847"/>
      <c r="T345" s="848"/>
      <c r="U345" s="847"/>
      <c r="V345" s="848"/>
      <c r="W345" s="847"/>
      <c r="X345" s="848"/>
      <c r="Y345" s="847"/>
      <c r="Z345" s="848"/>
      <c r="AA345" s="847"/>
      <c r="AB345" s="848"/>
      <c r="AC345" s="373"/>
      <c r="AD345" s="804"/>
      <c r="AE345" s="805"/>
      <c r="AF345" s="804"/>
      <c r="AG345" s="805"/>
      <c r="AH345" s="804"/>
      <c r="AI345" s="805"/>
      <c r="AJ345" s="804"/>
      <c r="AK345" s="805"/>
      <c r="AL345" s="804"/>
      <c r="AM345" s="805"/>
      <c r="AN345" s="362"/>
      <c r="AO345" s="812"/>
      <c r="AP345" s="813"/>
      <c r="AQ345" s="812"/>
      <c r="AR345" s="813"/>
      <c r="AS345" s="812"/>
      <c r="AT345" s="813"/>
      <c r="AU345" s="812"/>
      <c r="AV345" s="813"/>
      <c r="AW345" s="812"/>
      <c r="AX345" s="813"/>
      <c r="AY345" s="363"/>
      <c r="AZ345" s="820"/>
      <c r="BA345" s="821"/>
      <c r="BB345" s="820"/>
      <c r="BC345" s="821"/>
      <c r="BD345" s="820"/>
      <c r="BE345" s="821"/>
      <c r="BF345" s="820"/>
      <c r="BG345" s="821"/>
      <c r="BH345" s="820"/>
      <c r="BI345" s="821"/>
      <c r="BJ345" s="364"/>
      <c r="BK345" s="849"/>
      <c r="BL345" s="850"/>
      <c r="BM345" s="849"/>
      <c r="BN345" s="850"/>
      <c r="BO345" s="849"/>
      <c r="BP345" s="850"/>
      <c r="BQ345" s="849"/>
      <c r="BR345" s="850"/>
      <c r="BS345" s="849"/>
      <c r="BT345" s="850"/>
      <c r="BU345" s="365"/>
      <c r="BV345" s="898">
        <f t="shared" si="499"/>
        <v>0</v>
      </c>
      <c r="BW345" s="899"/>
      <c r="BX345" s="898">
        <f t="shared" si="500"/>
        <v>0</v>
      </c>
      <c r="BY345" s="899"/>
      <c r="BZ345" s="898">
        <f t="shared" si="501"/>
        <v>0</v>
      </c>
      <c r="CA345" s="899"/>
      <c r="CB345" s="898">
        <f t="shared" si="502"/>
        <v>0</v>
      </c>
      <c r="CC345" s="899"/>
      <c r="CD345" s="898">
        <f t="shared" si="503"/>
        <v>0</v>
      </c>
      <c r="CE345" s="899"/>
      <c r="CF345" s="305">
        <f t="shared" si="504"/>
        <v>0</v>
      </c>
      <c r="CG345" s="969"/>
      <c r="CH345" s="970"/>
      <c r="CI345" s="969"/>
      <c r="CJ345" s="970"/>
      <c r="CK345" s="969"/>
      <c r="CL345" s="970"/>
      <c r="CM345" s="969"/>
      <c r="CN345" s="970"/>
      <c r="CO345" s="969"/>
      <c r="CP345" s="970"/>
      <c r="CQ345" s="367"/>
      <c r="CR345" s="967"/>
      <c r="CS345" s="968"/>
      <c r="CT345" s="967"/>
      <c r="CU345" s="968"/>
      <c r="CV345" s="967"/>
      <c r="CW345" s="968"/>
      <c r="CX345" s="967"/>
      <c r="CY345" s="968"/>
      <c r="CZ345" s="967"/>
      <c r="DA345" s="968"/>
      <c r="DB345" s="368"/>
      <c r="DC345" s="971"/>
      <c r="DD345" s="972"/>
      <c r="DE345" s="971"/>
      <c r="DF345" s="972"/>
      <c r="DG345" s="971"/>
      <c r="DH345" s="972"/>
      <c r="DI345" s="971"/>
      <c r="DJ345" s="972"/>
      <c r="DK345" s="971"/>
      <c r="DL345" s="972"/>
      <c r="DM345" s="369"/>
      <c r="DN345" s="977"/>
      <c r="DO345" s="978"/>
      <c r="DP345" s="977"/>
      <c r="DQ345" s="978"/>
      <c r="DR345" s="977"/>
      <c r="DS345" s="978"/>
      <c r="DT345" s="977"/>
      <c r="DU345" s="978"/>
      <c r="DV345" s="977"/>
      <c r="DW345" s="978"/>
      <c r="DX345" s="370"/>
      <c r="DY345" s="339">
        <f t="shared" si="493"/>
        <v>0</v>
      </c>
      <c r="DZ345" s="339">
        <f t="shared" si="494"/>
        <v>0</v>
      </c>
      <c r="EA345" s="339">
        <f t="shared" si="495"/>
        <v>0</v>
      </c>
      <c r="EB345" s="339">
        <f t="shared" si="496"/>
        <v>0</v>
      </c>
      <c r="EC345" s="339">
        <f t="shared" si="497"/>
        <v>0</v>
      </c>
      <c r="ED345" s="327">
        <f t="shared" si="498"/>
        <v>0</v>
      </c>
    </row>
    <row r="346" spans="3:134" ht="15" customHeight="1">
      <c r="C346" s="77" t="s">
        <v>353</v>
      </c>
      <c r="D346" s="700" t="s">
        <v>378</v>
      </c>
      <c r="E346" s="72"/>
      <c r="F346" s="72"/>
      <c r="G346" s="72"/>
      <c r="H346" s="72"/>
      <c r="I346" s="72"/>
      <c r="J346" s="72"/>
      <c r="K346" s="72"/>
      <c r="L346" s="72"/>
      <c r="M346" s="72"/>
      <c r="N346" s="72"/>
      <c r="O346" s="616"/>
      <c r="P346" s="72"/>
      <c r="Q346" s="146"/>
      <c r="R346" s="70">
        <f t="shared" si="492"/>
        <v>1.1000000000000001</v>
      </c>
      <c r="S346" s="847"/>
      <c r="T346" s="848"/>
      <c r="U346" s="847"/>
      <c r="V346" s="848"/>
      <c r="W346" s="847"/>
      <c r="X346" s="848"/>
      <c r="Y346" s="847"/>
      <c r="Z346" s="848"/>
      <c r="AA346" s="847"/>
      <c r="AB346" s="848"/>
      <c r="AC346" s="373"/>
      <c r="AD346" s="804"/>
      <c r="AE346" s="805"/>
      <c r="AF346" s="804"/>
      <c r="AG346" s="805"/>
      <c r="AH346" s="804"/>
      <c r="AI346" s="805"/>
      <c r="AJ346" s="804"/>
      <c r="AK346" s="805"/>
      <c r="AL346" s="804"/>
      <c r="AM346" s="805"/>
      <c r="AN346" s="362"/>
      <c r="AO346" s="812"/>
      <c r="AP346" s="813"/>
      <c r="AQ346" s="812"/>
      <c r="AR346" s="813"/>
      <c r="AS346" s="812"/>
      <c r="AT346" s="813"/>
      <c r="AU346" s="812"/>
      <c r="AV346" s="813"/>
      <c r="AW346" s="812"/>
      <c r="AX346" s="813"/>
      <c r="AY346" s="363"/>
      <c r="AZ346" s="820"/>
      <c r="BA346" s="821"/>
      <c r="BB346" s="820"/>
      <c r="BC346" s="821"/>
      <c r="BD346" s="820"/>
      <c r="BE346" s="821"/>
      <c r="BF346" s="820"/>
      <c r="BG346" s="821"/>
      <c r="BH346" s="820"/>
      <c r="BI346" s="821"/>
      <c r="BJ346" s="364"/>
      <c r="BK346" s="849"/>
      <c r="BL346" s="850"/>
      <c r="BM346" s="849"/>
      <c r="BN346" s="850"/>
      <c r="BO346" s="849"/>
      <c r="BP346" s="850"/>
      <c r="BQ346" s="849"/>
      <c r="BR346" s="850"/>
      <c r="BS346" s="849"/>
      <c r="BT346" s="850"/>
      <c r="BU346" s="365"/>
      <c r="BV346" s="898">
        <f t="shared" si="499"/>
        <v>0</v>
      </c>
      <c r="BW346" s="899"/>
      <c r="BX346" s="898">
        <f t="shared" si="500"/>
        <v>0</v>
      </c>
      <c r="BY346" s="899"/>
      <c r="BZ346" s="898">
        <f t="shared" si="501"/>
        <v>0</v>
      </c>
      <c r="CA346" s="899"/>
      <c r="CB346" s="898">
        <f t="shared" si="502"/>
        <v>0</v>
      </c>
      <c r="CC346" s="899"/>
      <c r="CD346" s="898">
        <f t="shared" si="503"/>
        <v>0</v>
      </c>
      <c r="CE346" s="899"/>
      <c r="CF346" s="305">
        <f t="shared" si="504"/>
        <v>0</v>
      </c>
      <c r="CG346" s="969"/>
      <c r="CH346" s="970"/>
      <c r="CI346" s="969"/>
      <c r="CJ346" s="970"/>
      <c r="CK346" s="969"/>
      <c r="CL346" s="970"/>
      <c r="CM346" s="969"/>
      <c r="CN346" s="970"/>
      <c r="CO346" s="969"/>
      <c r="CP346" s="970"/>
      <c r="CQ346" s="367"/>
      <c r="CR346" s="967"/>
      <c r="CS346" s="968"/>
      <c r="CT346" s="967"/>
      <c r="CU346" s="968"/>
      <c r="CV346" s="967"/>
      <c r="CW346" s="968"/>
      <c r="CX346" s="967"/>
      <c r="CY346" s="968"/>
      <c r="CZ346" s="967"/>
      <c r="DA346" s="968"/>
      <c r="DB346" s="368"/>
      <c r="DC346" s="971"/>
      <c r="DD346" s="972"/>
      <c r="DE346" s="971"/>
      <c r="DF346" s="972"/>
      <c r="DG346" s="971"/>
      <c r="DH346" s="972"/>
      <c r="DI346" s="971"/>
      <c r="DJ346" s="972"/>
      <c r="DK346" s="971"/>
      <c r="DL346" s="972"/>
      <c r="DM346" s="369"/>
      <c r="DN346" s="977"/>
      <c r="DO346" s="978"/>
      <c r="DP346" s="977"/>
      <c r="DQ346" s="978"/>
      <c r="DR346" s="977"/>
      <c r="DS346" s="978"/>
      <c r="DT346" s="977"/>
      <c r="DU346" s="978"/>
      <c r="DV346" s="977"/>
      <c r="DW346" s="978"/>
      <c r="DX346" s="370"/>
      <c r="DY346" s="339">
        <f t="shared" si="493"/>
        <v>0</v>
      </c>
      <c r="DZ346" s="339">
        <f t="shared" si="494"/>
        <v>0</v>
      </c>
      <c r="EA346" s="339">
        <f t="shared" si="495"/>
        <v>0</v>
      </c>
      <c r="EB346" s="339">
        <f t="shared" si="496"/>
        <v>0</v>
      </c>
      <c r="EC346" s="339">
        <f t="shared" si="497"/>
        <v>0</v>
      </c>
      <c r="ED346" s="327">
        <f t="shared" si="498"/>
        <v>0</v>
      </c>
    </row>
    <row r="347" spans="3:134" ht="15" customHeight="1">
      <c r="C347" s="77" t="s">
        <v>264</v>
      </c>
      <c r="D347" s="700"/>
      <c r="E347" s="72"/>
      <c r="F347" s="72"/>
      <c r="G347" s="72"/>
      <c r="H347" s="72"/>
      <c r="I347" s="72"/>
      <c r="J347" s="72"/>
      <c r="K347" s="72"/>
      <c r="L347" s="72"/>
      <c r="M347" s="72"/>
      <c r="N347" s="72"/>
      <c r="O347" s="616"/>
      <c r="P347" s="72"/>
      <c r="Q347" s="146"/>
      <c r="R347" s="70">
        <f t="shared" si="492"/>
        <v>1</v>
      </c>
      <c r="S347" s="847"/>
      <c r="T347" s="848"/>
      <c r="U347" s="847"/>
      <c r="V347" s="848"/>
      <c r="W347" s="847"/>
      <c r="X347" s="848"/>
      <c r="Y347" s="847"/>
      <c r="Z347" s="848"/>
      <c r="AA347" s="847"/>
      <c r="AB347" s="848"/>
      <c r="AC347" s="373"/>
      <c r="AD347" s="804"/>
      <c r="AE347" s="805"/>
      <c r="AF347" s="804"/>
      <c r="AG347" s="805"/>
      <c r="AH347" s="804"/>
      <c r="AI347" s="805"/>
      <c r="AJ347" s="804"/>
      <c r="AK347" s="805"/>
      <c r="AL347" s="804"/>
      <c r="AM347" s="805"/>
      <c r="AN347" s="362"/>
      <c r="AO347" s="812"/>
      <c r="AP347" s="813"/>
      <c r="AQ347" s="812"/>
      <c r="AR347" s="813"/>
      <c r="AS347" s="812"/>
      <c r="AT347" s="813"/>
      <c r="AU347" s="812"/>
      <c r="AV347" s="813"/>
      <c r="AW347" s="812"/>
      <c r="AX347" s="813"/>
      <c r="AY347" s="363"/>
      <c r="AZ347" s="820"/>
      <c r="BA347" s="821"/>
      <c r="BB347" s="820"/>
      <c r="BC347" s="821"/>
      <c r="BD347" s="820"/>
      <c r="BE347" s="821"/>
      <c r="BF347" s="820"/>
      <c r="BG347" s="821"/>
      <c r="BH347" s="820"/>
      <c r="BI347" s="821"/>
      <c r="BJ347" s="364"/>
      <c r="BK347" s="849"/>
      <c r="BL347" s="850"/>
      <c r="BM347" s="849"/>
      <c r="BN347" s="850"/>
      <c r="BO347" s="849"/>
      <c r="BP347" s="850"/>
      <c r="BQ347" s="849"/>
      <c r="BR347" s="850"/>
      <c r="BS347" s="849"/>
      <c r="BT347" s="850"/>
      <c r="BU347" s="365"/>
      <c r="BV347" s="898">
        <f t="shared" si="499"/>
        <v>0</v>
      </c>
      <c r="BW347" s="899"/>
      <c r="BX347" s="898">
        <f t="shared" si="500"/>
        <v>0</v>
      </c>
      <c r="BY347" s="899"/>
      <c r="BZ347" s="898">
        <f t="shared" si="501"/>
        <v>0</v>
      </c>
      <c r="CA347" s="899"/>
      <c r="CB347" s="898">
        <f t="shared" si="502"/>
        <v>0</v>
      </c>
      <c r="CC347" s="899"/>
      <c r="CD347" s="898">
        <f t="shared" si="503"/>
        <v>0</v>
      </c>
      <c r="CE347" s="899"/>
      <c r="CF347" s="305">
        <f t="shared" si="504"/>
        <v>0</v>
      </c>
      <c r="CG347" s="969"/>
      <c r="CH347" s="970"/>
      <c r="CI347" s="969"/>
      <c r="CJ347" s="970"/>
      <c r="CK347" s="969"/>
      <c r="CL347" s="970"/>
      <c r="CM347" s="969"/>
      <c r="CN347" s="970"/>
      <c r="CO347" s="969"/>
      <c r="CP347" s="970"/>
      <c r="CQ347" s="367"/>
      <c r="CR347" s="967"/>
      <c r="CS347" s="968"/>
      <c r="CT347" s="967"/>
      <c r="CU347" s="968"/>
      <c r="CV347" s="967"/>
      <c r="CW347" s="968"/>
      <c r="CX347" s="967"/>
      <c r="CY347" s="968"/>
      <c r="CZ347" s="967"/>
      <c r="DA347" s="968"/>
      <c r="DB347" s="368"/>
      <c r="DC347" s="971"/>
      <c r="DD347" s="972"/>
      <c r="DE347" s="971"/>
      <c r="DF347" s="972"/>
      <c r="DG347" s="971"/>
      <c r="DH347" s="972"/>
      <c r="DI347" s="971"/>
      <c r="DJ347" s="972"/>
      <c r="DK347" s="971"/>
      <c r="DL347" s="972"/>
      <c r="DM347" s="369"/>
      <c r="DN347" s="977"/>
      <c r="DO347" s="978"/>
      <c r="DP347" s="977"/>
      <c r="DQ347" s="978"/>
      <c r="DR347" s="977"/>
      <c r="DS347" s="978"/>
      <c r="DT347" s="977"/>
      <c r="DU347" s="978"/>
      <c r="DV347" s="977"/>
      <c r="DW347" s="978"/>
      <c r="DX347" s="370"/>
      <c r="DY347" s="339">
        <f t="shared" si="493"/>
        <v>0</v>
      </c>
      <c r="DZ347" s="339">
        <f t="shared" si="494"/>
        <v>0</v>
      </c>
      <c r="EA347" s="339">
        <f t="shared" si="495"/>
        <v>0</v>
      </c>
      <c r="EB347" s="339">
        <f t="shared" si="496"/>
        <v>0</v>
      </c>
      <c r="EC347" s="339">
        <f t="shared" si="497"/>
        <v>0</v>
      </c>
      <c r="ED347" s="327">
        <f t="shared" si="498"/>
        <v>0</v>
      </c>
    </row>
    <row r="348" spans="3:134" ht="15" customHeight="1">
      <c r="C348" s="77" t="s">
        <v>28</v>
      </c>
      <c r="D348" s="700"/>
      <c r="E348" s="72"/>
      <c r="F348" s="72"/>
      <c r="G348" s="72"/>
      <c r="H348" s="72"/>
      <c r="I348" s="72"/>
      <c r="J348" s="72"/>
      <c r="K348" s="72"/>
      <c r="L348" s="72"/>
      <c r="M348" s="72"/>
      <c r="N348" s="72"/>
      <c r="O348" s="616"/>
      <c r="P348" s="72"/>
      <c r="Q348" s="146"/>
      <c r="R348" s="70">
        <f t="shared" si="492"/>
        <v>1</v>
      </c>
      <c r="S348" s="847"/>
      <c r="T348" s="848"/>
      <c r="U348" s="847"/>
      <c r="V348" s="848"/>
      <c r="W348" s="847"/>
      <c r="X348" s="848"/>
      <c r="Y348" s="847"/>
      <c r="Z348" s="848"/>
      <c r="AA348" s="847"/>
      <c r="AB348" s="848"/>
      <c r="AC348" s="373"/>
      <c r="AD348" s="804"/>
      <c r="AE348" s="805"/>
      <c r="AF348" s="804"/>
      <c r="AG348" s="805"/>
      <c r="AH348" s="804"/>
      <c r="AI348" s="805"/>
      <c r="AJ348" s="804"/>
      <c r="AK348" s="805"/>
      <c r="AL348" s="804"/>
      <c r="AM348" s="805"/>
      <c r="AN348" s="362"/>
      <c r="AO348" s="812"/>
      <c r="AP348" s="813"/>
      <c r="AQ348" s="812"/>
      <c r="AR348" s="813"/>
      <c r="AS348" s="812"/>
      <c r="AT348" s="813"/>
      <c r="AU348" s="812"/>
      <c r="AV348" s="813"/>
      <c r="AW348" s="812"/>
      <c r="AX348" s="813"/>
      <c r="AY348" s="363"/>
      <c r="AZ348" s="820"/>
      <c r="BA348" s="821"/>
      <c r="BB348" s="820"/>
      <c r="BC348" s="821"/>
      <c r="BD348" s="820"/>
      <c r="BE348" s="821"/>
      <c r="BF348" s="820"/>
      <c r="BG348" s="821"/>
      <c r="BH348" s="820"/>
      <c r="BI348" s="821"/>
      <c r="BJ348" s="364"/>
      <c r="BK348" s="849"/>
      <c r="BL348" s="850"/>
      <c r="BM348" s="849"/>
      <c r="BN348" s="850"/>
      <c r="BO348" s="849"/>
      <c r="BP348" s="850"/>
      <c r="BQ348" s="849"/>
      <c r="BR348" s="850"/>
      <c r="BS348" s="849"/>
      <c r="BT348" s="850"/>
      <c r="BU348" s="365"/>
      <c r="BV348" s="898">
        <f t="shared" si="499"/>
        <v>0</v>
      </c>
      <c r="BW348" s="899"/>
      <c r="BX348" s="898">
        <f t="shared" si="500"/>
        <v>0</v>
      </c>
      <c r="BY348" s="899"/>
      <c r="BZ348" s="898">
        <f t="shared" si="501"/>
        <v>0</v>
      </c>
      <c r="CA348" s="899"/>
      <c r="CB348" s="898">
        <f t="shared" si="502"/>
        <v>0</v>
      </c>
      <c r="CC348" s="899"/>
      <c r="CD348" s="898">
        <f t="shared" si="503"/>
        <v>0</v>
      </c>
      <c r="CE348" s="899"/>
      <c r="CF348" s="305">
        <f t="shared" si="504"/>
        <v>0</v>
      </c>
      <c r="CG348" s="969"/>
      <c r="CH348" s="970"/>
      <c r="CI348" s="969"/>
      <c r="CJ348" s="970"/>
      <c r="CK348" s="969"/>
      <c r="CL348" s="970"/>
      <c r="CM348" s="969"/>
      <c r="CN348" s="970"/>
      <c r="CO348" s="969"/>
      <c r="CP348" s="970"/>
      <c r="CQ348" s="367"/>
      <c r="CR348" s="967"/>
      <c r="CS348" s="968"/>
      <c r="CT348" s="967"/>
      <c r="CU348" s="968"/>
      <c r="CV348" s="967"/>
      <c r="CW348" s="968"/>
      <c r="CX348" s="967"/>
      <c r="CY348" s="968"/>
      <c r="CZ348" s="967"/>
      <c r="DA348" s="968"/>
      <c r="DB348" s="368"/>
      <c r="DC348" s="971"/>
      <c r="DD348" s="972"/>
      <c r="DE348" s="971"/>
      <c r="DF348" s="972"/>
      <c r="DG348" s="971"/>
      <c r="DH348" s="972"/>
      <c r="DI348" s="971"/>
      <c r="DJ348" s="972"/>
      <c r="DK348" s="971"/>
      <c r="DL348" s="972"/>
      <c r="DM348" s="369"/>
      <c r="DN348" s="977"/>
      <c r="DO348" s="978"/>
      <c r="DP348" s="977"/>
      <c r="DQ348" s="978"/>
      <c r="DR348" s="977"/>
      <c r="DS348" s="978"/>
      <c r="DT348" s="977"/>
      <c r="DU348" s="978"/>
      <c r="DV348" s="977"/>
      <c r="DW348" s="978"/>
      <c r="DX348" s="370"/>
      <c r="DY348" s="339">
        <f t="shared" si="493"/>
        <v>0</v>
      </c>
      <c r="DZ348" s="339">
        <f t="shared" si="494"/>
        <v>0</v>
      </c>
      <c r="EA348" s="339">
        <f t="shared" si="495"/>
        <v>0</v>
      </c>
      <c r="EB348" s="339">
        <f t="shared" si="496"/>
        <v>0</v>
      </c>
      <c r="EC348" s="339">
        <f t="shared" si="497"/>
        <v>0</v>
      </c>
      <c r="ED348" s="327">
        <f t="shared" si="498"/>
        <v>0</v>
      </c>
    </row>
    <row r="349" spans="3:134" ht="15" customHeight="1">
      <c r="C349" s="77" t="s">
        <v>54</v>
      </c>
      <c r="D349" s="700"/>
      <c r="E349" s="72"/>
      <c r="F349" s="72"/>
      <c r="G349" s="72"/>
      <c r="H349" s="72"/>
      <c r="I349" s="72"/>
      <c r="J349" s="72"/>
      <c r="K349" s="72"/>
      <c r="L349" s="72"/>
      <c r="M349" s="72"/>
      <c r="N349" s="72"/>
      <c r="O349" s="616"/>
      <c r="P349" s="72"/>
      <c r="Q349" s="146"/>
      <c r="R349" s="70">
        <f t="shared" si="492"/>
        <v>1.1000000000000001</v>
      </c>
      <c r="S349" s="847"/>
      <c r="T349" s="848"/>
      <c r="U349" s="847"/>
      <c r="V349" s="848"/>
      <c r="W349" s="847"/>
      <c r="X349" s="848"/>
      <c r="Y349" s="847"/>
      <c r="Z349" s="848"/>
      <c r="AA349" s="847"/>
      <c r="AB349" s="848"/>
      <c r="AC349" s="373"/>
      <c r="AD349" s="804"/>
      <c r="AE349" s="805"/>
      <c r="AF349" s="804"/>
      <c r="AG349" s="805"/>
      <c r="AH349" s="804"/>
      <c r="AI349" s="805"/>
      <c r="AJ349" s="804"/>
      <c r="AK349" s="805"/>
      <c r="AL349" s="804"/>
      <c r="AM349" s="805"/>
      <c r="AN349" s="362"/>
      <c r="AO349" s="812"/>
      <c r="AP349" s="813"/>
      <c r="AQ349" s="812"/>
      <c r="AR349" s="813"/>
      <c r="AS349" s="812"/>
      <c r="AT349" s="813"/>
      <c r="AU349" s="812"/>
      <c r="AV349" s="813"/>
      <c r="AW349" s="812"/>
      <c r="AX349" s="813"/>
      <c r="AY349" s="363"/>
      <c r="AZ349" s="820"/>
      <c r="BA349" s="821"/>
      <c r="BB349" s="820"/>
      <c r="BC349" s="821"/>
      <c r="BD349" s="820"/>
      <c r="BE349" s="821"/>
      <c r="BF349" s="820"/>
      <c r="BG349" s="821"/>
      <c r="BH349" s="820"/>
      <c r="BI349" s="821"/>
      <c r="BJ349" s="364"/>
      <c r="BK349" s="849"/>
      <c r="BL349" s="850"/>
      <c r="BM349" s="849"/>
      <c r="BN349" s="850"/>
      <c r="BO349" s="849"/>
      <c r="BP349" s="850"/>
      <c r="BQ349" s="849"/>
      <c r="BR349" s="850"/>
      <c r="BS349" s="849"/>
      <c r="BT349" s="850"/>
      <c r="BU349" s="365"/>
      <c r="BV349" s="898">
        <f t="shared" si="499"/>
        <v>0</v>
      </c>
      <c r="BW349" s="899"/>
      <c r="BX349" s="898">
        <f t="shared" si="500"/>
        <v>0</v>
      </c>
      <c r="BY349" s="899"/>
      <c r="BZ349" s="898">
        <f t="shared" si="501"/>
        <v>0</v>
      </c>
      <c r="CA349" s="899"/>
      <c r="CB349" s="898">
        <f t="shared" si="502"/>
        <v>0</v>
      </c>
      <c r="CC349" s="899"/>
      <c r="CD349" s="898">
        <f t="shared" si="503"/>
        <v>0</v>
      </c>
      <c r="CE349" s="899"/>
      <c r="CF349" s="305">
        <f t="shared" si="504"/>
        <v>0</v>
      </c>
      <c r="CG349" s="969"/>
      <c r="CH349" s="970"/>
      <c r="CI349" s="969"/>
      <c r="CJ349" s="970"/>
      <c r="CK349" s="969"/>
      <c r="CL349" s="970"/>
      <c r="CM349" s="969"/>
      <c r="CN349" s="970"/>
      <c r="CO349" s="969"/>
      <c r="CP349" s="970"/>
      <c r="CQ349" s="367"/>
      <c r="CR349" s="967"/>
      <c r="CS349" s="968"/>
      <c r="CT349" s="967"/>
      <c r="CU349" s="968"/>
      <c r="CV349" s="967"/>
      <c r="CW349" s="968"/>
      <c r="CX349" s="967"/>
      <c r="CY349" s="968"/>
      <c r="CZ349" s="967"/>
      <c r="DA349" s="968"/>
      <c r="DB349" s="368"/>
      <c r="DC349" s="971"/>
      <c r="DD349" s="972"/>
      <c r="DE349" s="971"/>
      <c r="DF349" s="972"/>
      <c r="DG349" s="971"/>
      <c r="DH349" s="972"/>
      <c r="DI349" s="971"/>
      <c r="DJ349" s="972"/>
      <c r="DK349" s="971"/>
      <c r="DL349" s="972"/>
      <c r="DM349" s="369"/>
      <c r="DN349" s="977"/>
      <c r="DO349" s="978"/>
      <c r="DP349" s="977"/>
      <c r="DQ349" s="978"/>
      <c r="DR349" s="977"/>
      <c r="DS349" s="978"/>
      <c r="DT349" s="977"/>
      <c r="DU349" s="978"/>
      <c r="DV349" s="977"/>
      <c r="DW349" s="978"/>
      <c r="DX349" s="370"/>
      <c r="DY349" s="339">
        <f t="shared" si="493"/>
        <v>0</v>
      </c>
      <c r="DZ349" s="339">
        <f t="shared" si="494"/>
        <v>0</v>
      </c>
      <c r="EA349" s="339">
        <f t="shared" si="495"/>
        <v>0</v>
      </c>
      <c r="EB349" s="339">
        <f t="shared" si="496"/>
        <v>0</v>
      </c>
      <c r="EC349" s="339">
        <f t="shared" si="497"/>
        <v>0</v>
      </c>
      <c r="ED349" s="327">
        <f t="shared" si="498"/>
        <v>0</v>
      </c>
    </row>
    <row r="350" spans="3:134" ht="15" customHeight="1">
      <c r="C350" s="77" t="s">
        <v>353</v>
      </c>
      <c r="D350" s="700" t="s">
        <v>378</v>
      </c>
      <c r="E350" s="72"/>
      <c r="F350" s="72"/>
      <c r="G350" s="72"/>
      <c r="H350" s="72"/>
      <c r="I350" s="72"/>
      <c r="J350" s="72"/>
      <c r="K350" s="72"/>
      <c r="L350" s="72"/>
      <c r="M350" s="72"/>
      <c r="N350" s="72"/>
      <c r="O350" s="616"/>
      <c r="P350" s="72"/>
      <c r="Q350" s="146"/>
      <c r="R350" s="70">
        <f t="shared" si="492"/>
        <v>1.1000000000000001</v>
      </c>
      <c r="S350" s="847"/>
      <c r="T350" s="848"/>
      <c r="U350" s="847"/>
      <c r="V350" s="848"/>
      <c r="W350" s="847"/>
      <c r="X350" s="848"/>
      <c r="Y350" s="847"/>
      <c r="Z350" s="848"/>
      <c r="AA350" s="847"/>
      <c r="AB350" s="848"/>
      <c r="AC350" s="373"/>
      <c r="AD350" s="804"/>
      <c r="AE350" s="805"/>
      <c r="AF350" s="804"/>
      <c r="AG350" s="805"/>
      <c r="AH350" s="804"/>
      <c r="AI350" s="805"/>
      <c r="AJ350" s="804"/>
      <c r="AK350" s="805"/>
      <c r="AL350" s="804"/>
      <c r="AM350" s="805"/>
      <c r="AN350" s="362"/>
      <c r="AO350" s="812"/>
      <c r="AP350" s="813"/>
      <c r="AQ350" s="812"/>
      <c r="AR350" s="813"/>
      <c r="AS350" s="812"/>
      <c r="AT350" s="813"/>
      <c r="AU350" s="812"/>
      <c r="AV350" s="813"/>
      <c r="AW350" s="812"/>
      <c r="AX350" s="813"/>
      <c r="AY350" s="363"/>
      <c r="AZ350" s="820"/>
      <c r="BA350" s="821"/>
      <c r="BB350" s="820"/>
      <c r="BC350" s="821"/>
      <c r="BD350" s="820"/>
      <c r="BE350" s="821"/>
      <c r="BF350" s="820"/>
      <c r="BG350" s="821"/>
      <c r="BH350" s="820"/>
      <c r="BI350" s="821"/>
      <c r="BJ350" s="364"/>
      <c r="BK350" s="849"/>
      <c r="BL350" s="850"/>
      <c r="BM350" s="849"/>
      <c r="BN350" s="850"/>
      <c r="BO350" s="849"/>
      <c r="BP350" s="850"/>
      <c r="BQ350" s="849"/>
      <c r="BR350" s="850"/>
      <c r="BS350" s="849"/>
      <c r="BT350" s="850"/>
      <c r="BU350" s="365"/>
      <c r="BV350" s="898">
        <f t="shared" si="499"/>
        <v>0</v>
      </c>
      <c r="BW350" s="899"/>
      <c r="BX350" s="898">
        <f t="shared" si="500"/>
        <v>0</v>
      </c>
      <c r="BY350" s="899"/>
      <c r="BZ350" s="898">
        <f t="shared" si="501"/>
        <v>0</v>
      </c>
      <c r="CA350" s="899"/>
      <c r="CB350" s="898">
        <f t="shared" si="502"/>
        <v>0</v>
      </c>
      <c r="CC350" s="899"/>
      <c r="CD350" s="898">
        <f t="shared" si="503"/>
        <v>0</v>
      </c>
      <c r="CE350" s="899"/>
      <c r="CF350" s="305">
        <f t="shared" si="504"/>
        <v>0</v>
      </c>
      <c r="CG350" s="969"/>
      <c r="CH350" s="970"/>
      <c r="CI350" s="969"/>
      <c r="CJ350" s="970"/>
      <c r="CK350" s="969"/>
      <c r="CL350" s="970"/>
      <c r="CM350" s="969"/>
      <c r="CN350" s="970"/>
      <c r="CO350" s="969"/>
      <c r="CP350" s="970"/>
      <c r="CQ350" s="367"/>
      <c r="CR350" s="967"/>
      <c r="CS350" s="968"/>
      <c r="CT350" s="967"/>
      <c r="CU350" s="968"/>
      <c r="CV350" s="967"/>
      <c r="CW350" s="968"/>
      <c r="CX350" s="967"/>
      <c r="CY350" s="968"/>
      <c r="CZ350" s="967"/>
      <c r="DA350" s="968"/>
      <c r="DB350" s="368"/>
      <c r="DC350" s="971"/>
      <c r="DD350" s="972"/>
      <c r="DE350" s="971"/>
      <c r="DF350" s="972"/>
      <c r="DG350" s="971"/>
      <c r="DH350" s="972"/>
      <c r="DI350" s="971"/>
      <c r="DJ350" s="972"/>
      <c r="DK350" s="971"/>
      <c r="DL350" s="972"/>
      <c r="DM350" s="369"/>
      <c r="DN350" s="977"/>
      <c r="DO350" s="978"/>
      <c r="DP350" s="977"/>
      <c r="DQ350" s="978"/>
      <c r="DR350" s="977"/>
      <c r="DS350" s="978"/>
      <c r="DT350" s="977"/>
      <c r="DU350" s="978"/>
      <c r="DV350" s="977"/>
      <c r="DW350" s="978"/>
      <c r="DX350" s="370"/>
      <c r="DY350" s="339">
        <f t="shared" si="493"/>
        <v>0</v>
      </c>
      <c r="DZ350" s="339">
        <f t="shared" si="494"/>
        <v>0</v>
      </c>
      <c r="EA350" s="339">
        <f t="shared" si="495"/>
        <v>0</v>
      </c>
      <c r="EB350" s="339">
        <f t="shared" si="496"/>
        <v>0</v>
      </c>
      <c r="EC350" s="339">
        <f t="shared" si="497"/>
        <v>0</v>
      </c>
      <c r="ED350" s="327">
        <f t="shared" si="498"/>
        <v>0</v>
      </c>
    </row>
    <row r="351" spans="3:134" ht="15" customHeight="1">
      <c r="C351" s="77" t="s">
        <v>264</v>
      </c>
      <c r="D351" s="700"/>
      <c r="E351" s="72"/>
      <c r="F351" s="72"/>
      <c r="G351" s="72"/>
      <c r="H351" s="72"/>
      <c r="I351" s="72"/>
      <c r="J351" s="72"/>
      <c r="K351" s="72"/>
      <c r="L351" s="72"/>
      <c r="M351" s="72"/>
      <c r="N351" s="72"/>
      <c r="O351" s="616"/>
      <c r="P351" s="72"/>
      <c r="Q351" s="146"/>
      <c r="R351" s="70">
        <f t="shared" si="492"/>
        <v>1</v>
      </c>
      <c r="S351" s="847"/>
      <c r="T351" s="848"/>
      <c r="U351" s="847"/>
      <c r="V351" s="848"/>
      <c r="W351" s="847"/>
      <c r="X351" s="848"/>
      <c r="Y351" s="847"/>
      <c r="Z351" s="848"/>
      <c r="AA351" s="847"/>
      <c r="AB351" s="848"/>
      <c r="AC351" s="373"/>
      <c r="AD351" s="804"/>
      <c r="AE351" s="805"/>
      <c r="AF351" s="804"/>
      <c r="AG351" s="805"/>
      <c r="AH351" s="804"/>
      <c r="AI351" s="805"/>
      <c r="AJ351" s="804"/>
      <c r="AK351" s="805"/>
      <c r="AL351" s="804"/>
      <c r="AM351" s="805"/>
      <c r="AN351" s="362"/>
      <c r="AO351" s="812"/>
      <c r="AP351" s="813"/>
      <c r="AQ351" s="812"/>
      <c r="AR351" s="813"/>
      <c r="AS351" s="812"/>
      <c r="AT351" s="813"/>
      <c r="AU351" s="812"/>
      <c r="AV351" s="813"/>
      <c r="AW351" s="812"/>
      <c r="AX351" s="813"/>
      <c r="AY351" s="363"/>
      <c r="AZ351" s="820"/>
      <c r="BA351" s="821"/>
      <c r="BB351" s="820"/>
      <c r="BC351" s="821"/>
      <c r="BD351" s="820"/>
      <c r="BE351" s="821"/>
      <c r="BF351" s="820"/>
      <c r="BG351" s="821"/>
      <c r="BH351" s="820"/>
      <c r="BI351" s="821"/>
      <c r="BJ351" s="364"/>
      <c r="BK351" s="849"/>
      <c r="BL351" s="850"/>
      <c r="BM351" s="849"/>
      <c r="BN351" s="850"/>
      <c r="BO351" s="849"/>
      <c r="BP351" s="850"/>
      <c r="BQ351" s="849"/>
      <c r="BR351" s="850"/>
      <c r="BS351" s="849"/>
      <c r="BT351" s="850"/>
      <c r="BU351" s="365"/>
      <c r="BV351" s="898">
        <f t="shared" si="499"/>
        <v>0</v>
      </c>
      <c r="BW351" s="899"/>
      <c r="BX351" s="898">
        <f t="shared" si="500"/>
        <v>0</v>
      </c>
      <c r="BY351" s="899"/>
      <c r="BZ351" s="898">
        <f t="shared" si="501"/>
        <v>0</v>
      </c>
      <c r="CA351" s="899"/>
      <c r="CB351" s="898">
        <f t="shared" si="502"/>
        <v>0</v>
      </c>
      <c r="CC351" s="899"/>
      <c r="CD351" s="898">
        <f t="shared" si="503"/>
        <v>0</v>
      </c>
      <c r="CE351" s="899"/>
      <c r="CF351" s="305">
        <f t="shared" si="504"/>
        <v>0</v>
      </c>
      <c r="CG351" s="969"/>
      <c r="CH351" s="970"/>
      <c r="CI351" s="969"/>
      <c r="CJ351" s="970"/>
      <c r="CK351" s="969"/>
      <c r="CL351" s="970"/>
      <c r="CM351" s="969"/>
      <c r="CN351" s="970"/>
      <c r="CO351" s="969"/>
      <c r="CP351" s="970"/>
      <c r="CQ351" s="367"/>
      <c r="CR351" s="967"/>
      <c r="CS351" s="968"/>
      <c r="CT351" s="967"/>
      <c r="CU351" s="968"/>
      <c r="CV351" s="967"/>
      <c r="CW351" s="968"/>
      <c r="CX351" s="967"/>
      <c r="CY351" s="968"/>
      <c r="CZ351" s="967"/>
      <c r="DA351" s="968"/>
      <c r="DB351" s="368"/>
      <c r="DC351" s="971"/>
      <c r="DD351" s="972"/>
      <c r="DE351" s="971"/>
      <c r="DF351" s="972"/>
      <c r="DG351" s="971"/>
      <c r="DH351" s="972"/>
      <c r="DI351" s="971"/>
      <c r="DJ351" s="972"/>
      <c r="DK351" s="971"/>
      <c r="DL351" s="972"/>
      <c r="DM351" s="369"/>
      <c r="DN351" s="977"/>
      <c r="DO351" s="978"/>
      <c r="DP351" s="977"/>
      <c r="DQ351" s="978"/>
      <c r="DR351" s="977"/>
      <c r="DS351" s="978"/>
      <c r="DT351" s="977"/>
      <c r="DU351" s="978"/>
      <c r="DV351" s="977"/>
      <c r="DW351" s="978"/>
      <c r="DX351" s="370"/>
      <c r="DY351" s="339">
        <f t="shared" si="493"/>
        <v>0</v>
      </c>
      <c r="DZ351" s="339">
        <f t="shared" si="494"/>
        <v>0</v>
      </c>
      <c r="EA351" s="339">
        <f t="shared" si="495"/>
        <v>0</v>
      </c>
      <c r="EB351" s="339">
        <f t="shared" si="496"/>
        <v>0</v>
      </c>
      <c r="EC351" s="339">
        <f t="shared" si="497"/>
        <v>0</v>
      </c>
      <c r="ED351" s="327">
        <f t="shared" si="498"/>
        <v>0</v>
      </c>
    </row>
    <row r="352" spans="3:134" ht="15" customHeight="1">
      <c r="C352" s="77" t="s">
        <v>28</v>
      </c>
      <c r="D352" s="700"/>
      <c r="E352" s="72"/>
      <c r="F352" s="72"/>
      <c r="G352" s="72"/>
      <c r="H352" s="72"/>
      <c r="I352" s="72"/>
      <c r="J352" s="72"/>
      <c r="K352" s="72"/>
      <c r="L352" s="72"/>
      <c r="M352" s="72"/>
      <c r="N352" s="72"/>
      <c r="O352" s="616"/>
      <c r="P352" s="72"/>
      <c r="Q352" s="146"/>
      <c r="R352" s="70">
        <f t="shared" si="492"/>
        <v>1</v>
      </c>
      <c r="S352" s="847"/>
      <c r="T352" s="848"/>
      <c r="U352" s="847"/>
      <c r="V352" s="848"/>
      <c r="W352" s="847"/>
      <c r="X352" s="848"/>
      <c r="Y352" s="847"/>
      <c r="Z352" s="848"/>
      <c r="AA352" s="847"/>
      <c r="AB352" s="848"/>
      <c r="AC352" s="373"/>
      <c r="AD352" s="804"/>
      <c r="AE352" s="805"/>
      <c r="AF352" s="804"/>
      <c r="AG352" s="805"/>
      <c r="AH352" s="804"/>
      <c r="AI352" s="805"/>
      <c r="AJ352" s="804"/>
      <c r="AK352" s="805"/>
      <c r="AL352" s="804"/>
      <c r="AM352" s="805"/>
      <c r="AN352" s="362"/>
      <c r="AO352" s="812"/>
      <c r="AP352" s="813"/>
      <c r="AQ352" s="812"/>
      <c r="AR352" s="813"/>
      <c r="AS352" s="812"/>
      <c r="AT352" s="813"/>
      <c r="AU352" s="812"/>
      <c r="AV352" s="813"/>
      <c r="AW352" s="812"/>
      <c r="AX352" s="813"/>
      <c r="AY352" s="363"/>
      <c r="AZ352" s="820"/>
      <c r="BA352" s="821"/>
      <c r="BB352" s="820"/>
      <c r="BC352" s="821"/>
      <c r="BD352" s="820"/>
      <c r="BE352" s="821"/>
      <c r="BF352" s="820"/>
      <c r="BG352" s="821"/>
      <c r="BH352" s="820"/>
      <c r="BI352" s="821"/>
      <c r="BJ352" s="364"/>
      <c r="BK352" s="849"/>
      <c r="BL352" s="850"/>
      <c r="BM352" s="849"/>
      <c r="BN352" s="850"/>
      <c r="BO352" s="849"/>
      <c r="BP352" s="850"/>
      <c r="BQ352" s="849"/>
      <c r="BR352" s="850"/>
      <c r="BS352" s="849"/>
      <c r="BT352" s="850"/>
      <c r="BU352" s="365"/>
      <c r="BV352" s="898">
        <f t="shared" si="499"/>
        <v>0</v>
      </c>
      <c r="BW352" s="899"/>
      <c r="BX352" s="898">
        <f t="shared" si="500"/>
        <v>0</v>
      </c>
      <c r="BY352" s="899"/>
      <c r="BZ352" s="898">
        <f t="shared" si="501"/>
        <v>0</v>
      </c>
      <c r="CA352" s="899"/>
      <c r="CB352" s="898">
        <f t="shared" si="502"/>
        <v>0</v>
      </c>
      <c r="CC352" s="899"/>
      <c r="CD352" s="898">
        <f t="shared" si="503"/>
        <v>0</v>
      </c>
      <c r="CE352" s="899"/>
      <c r="CF352" s="305">
        <f t="shared" si="504"/>
        <v>0</v>
      </c>
      <c r="CG352" s="969"/>
      <c r="CH352" s="970"/>
      <c r="CI352" s="969"/>
      <c r="CJ352" s="970"/>
      <c r="CK352" s="969"/>
      <c r="CL352" s="970"/>
      <c r="CM352" s="969"/>
      <c r="CN352" s="970"/>
      <c r="CO352" s="969"/>
      <c r="CP352" s="970"/>
      <c r="CQ352" s="367"/>
      <c r="CR352" s="967"/>
      <c r="CS352" s="968"/>
      <c r="CT352" s="967"/>
      <c r="CU352" s="968"/>
      <c r="CV352" s="967"/>
      <c r="CW352" s="968"/>
      <c r="CX352" s="967"/>
      <c r="CY352" s="968"/>
      <c r="CZ352" s="967"/>
      <c r="DA352" s="968"/>
      <c r="DB352" s="368"/>
      <c r="DC352" s="971"/>
      <c r="DD352" s="972"/>
      <c r="DE352" s="971"/>
      <c r="DF352" s="972"/>
      <c r="DG352" s="971"/>
      <c r="DH352" s="972"/>
      <c r="DI352" s="971"/>
      <c r="DJ352" s="972"/>
      <c r="DK352" s="971"/>
      <c r="DL352" s="972"/>
      <c r="DM352" s="369"/>
      <c r="DN352" s="977"/>
      <c r="DO352" s="978"/>
      <c r="DP352" s="977"/>
      <c r="DQ352" s="978"/>
      <c r="DR352" s="977"/>
      <c r="DS352" s="978"/>
      <c r="DT352" s="977"/>
      <c r="DU352" s="978"/>
      <c r="DV352" s="977"/>
      <c r="DW352" s="978"/>
      <c r="DX352" s="370"/>
      <c r="DY352" s="339">
        <f t="shared" si="493"/>
        <v>0</v>
      </c>
      <c r="DZ352" s="339">
        <f t="shared" si="494"/>
        <v>0</v>
      </c>
      <c r="EA352" s="339">
        <f t="shared" si="495"/>
        <v>0</v>
      </c>
      <c r="EB352" s="339">
        <f t="shared" si="496"/>
        <v>0</v>
      </c>
      <c r="EC352" s="339">
        <f t="shared" si="497"/>
        <v>0</v>
      </c>
      <c r="ED352" s="327">
        <f t="shared" si="498"/>
        <v>0</v>
      </c>
    </row>
    <row r="353" spans="1:134" ht="15" customHeight="1">
      <c r="C353" s="77" t="s">
        <v>54</v>
      </c>
      <c r="D353" s="700"/>
      <c r="E353" s="72"/>
      <c r="F353" s="72"/>
      <c r="G353" s="72"/>
      <c r="H353" s="72"/>
      <c r="I353" s="72"/>
      <c r="J353" s="72"/>
      <c r="K353" s="72"/>
      <c r="L353" s="72"/>
      <c r="M353" s="72"/>
      <c r="N353" s="72"/>
      <c r="O353" s="616"/>
      <c r="P353" s="72"/>
      <c r="Q353" s="83"/>
      <c r="R353" s="70">
        <f t="shared" si="492"/>
        <v>1.1000000000000001</v>
      </c>
      <c r="S353" s="847"/>
      <c r="T353" s="848"/>
      <c r="U353" s="847"/>
      <c r="V353" s="848"/>
      <c r="W353" s="847"/>
      <c r="X353" s="848"/>
      <c r="Y353" s="847"/>
      <c r="Z353" s="848"/>
      <c r="AA353" s="847"/>
      <c r="AB353" s="848"/>
      <c r="AC353" s="373"/>
      <c r="AD353" s="804"/>
      <c r="AE353" s="805"/>
      <c r="AF353" s="804"/>
      <c r="AG353" s="805"/>
      <c r="AH353" s="804"/>
      <c r="AI353" s="805"/>
      <c r="AJ353" s="804"/>
      <c r="AK353" s="805"/>
      <c r="AL353" s="804"/>
      <c r="AM353" s="805"/>
      <c r="AN353" s="362"/>
      <c r="AO353" s="812"/>
      <c r="AP353" s="813"/>
      <c r="AQ353" s="812"/>
      <c r="AR353" s="813"/>
      <c r="AS353" s="812"/>
      <c r="AT353" s="813"/>
      <c r="AU353" s="812"/>
      <c r="AV353" s="813"/>
      <c r="AW353" s="812"/>
      <c r="AX353" s="813"/>
      <c r="AY353" s="363"/>
      <c r="AZ353" s="820"/>
      <c r="BA353" s="821"/>
      <c r="BB353" s="820"/>
      <c r="BC353" s="821"/>
      <c r="BD353" s="820"/>
      <c r="BE353" s="821"/>
      <c r="BF353" s="820"/>
      <c r="BG353" s="821"/>
      <c r="BH353" s="820"/>
      <c r="BI353" s="821"/>
      <c r="BJ353" s="364"/>
      <c r="BK353" s="849"/>
      <c r="BL353" s="850"/>
      <c r="BM353" s="849"/>
      <c r="BN353" s="850"/>
      <c r="BO353" s="849"/>
      <c r="BP353" s="850"/>
      <c r="BQ353" s="849"/>
      <c r="BR353" s="850"/>
      <c r="BS353" s="849"/>
      <c r="BT353" s="850"/>
      <c r="BU353" s="365"/>
      <c r="BV353" s="898">
        <f t="shared" si="499"/>
        <v>0</v>
      </c>
      <c r="BW353" s="899"/>
      <c r="BX353" s="898">
        <f t="shared" si="500"/>
        <v>0</v>
      </c>
      <c r="BY353" s="899"/>
      <c r="BZ353" s="898">
        <f t="shared" si="501"/>
        <v>0</v>
      </c>
      <c r="CA353" s="899"/>
      <c r="CB353" s="898">
        <f t="shared" si="502"/>
        <v>0</v>
      </c>
      <c r="CC353" s="899"/>
      <c r="CD353" s="898">
        <f t="shared" si="503"/>
        <v>0</v>
      </c>
      <c r="CE353" s="899"/>
      <c r="CF353" s="305">
        <f t="shared" si="504"/>
        <v>0</v>
      </c>
      <c r="CG353" s="969"/>
      <c r="CH353" s="970"/>
      <c r="CI353" s="969"/>
      <c r="CJ353" s="970"/>
      <c r="CK353" s="969"/>
      <c r="CL353" s="970"/>
      <c r="CM353" s="969"/>
      <c r="CN353" s="970"/>
      <c r="CO353" s="969"/>
      <c r="CP353" s="970"/>
      <c r="CQ353" s="367"/>
      <c r="CR353" s="967"/>
      <c r="CS353" s="968"/>
      <c r="CT353" s="967"/>
      <c r="CU353" s="968"/>
      <c r="CV353" s="967"/>
      <c r="CW353" s="968"/>
      <c r="CX353" s="967"/>
      <c r="CY353" s="968"/>
      <c r="CZ353" s="967"/>
      <c r="DA353" s="968"/>
      <c r="DB353" s="368"/>
      <c r="DC353" s="971"/>
      <c r="DD353" s="972"/>
      <c r="DE353" s="971"/>
      <c r="DF353" s="972"/>
      <c r="DG353" s="971"/>
      <c r="DH353" s="972"/>
      <c r="DI353" s="971"/>
      <c r="DJ353" s="972"/>
      <c r="DK353" s="971"/>
      <c r="DL353" s="972"/>
      <c r="DM353" s="369"/>
      <c r="DN353" s="977"/>
      <c r="DO353" s="978"/>
      <c r="DP353" s="977"/>
      <c r="DQ353" s="978"/>
      <c r="DR353" s="977"/>
      <c r="DS353" s="978"/>
      <c r="DT353" s="977"/>
      <c r="DU353" s="978"/>
      <c r="DV353" s="977"/>
      <c r="DW353" s="978"/>
      <c r="DX353" s="370"/>
      <c r="DY353" s="339">
        <f t="shared" si="493"/>
        <v>0</v>
      </c>
      <c r="DZ353" s="339">
        <f t="shared" si="494"/>
        <v>0</v>
      </c>
      <c r="EA353" s="339">
        <f t="shared" si="495"/>
        <v>0</v>
      </c>
      <c r="EB353" s="339">
        <f t="shared" si="496"/>
        <v>0</v>
      </c>
      <c r="EC353" s="339">
        <f t="shared" si="497"/>
        <v>0</v>
      </c>
      <c r="ED353" s="327">
        <f t="shared" si="498"/>
        <v>0</v>
      </c>
    </row>
    <row r="354" spans="1:134" ht="15" customHeight="1">
      <c r="C354" s="144"/>
      <c r="D354" s="70"/>
      <c r="E354" s="48"/>
      <c r="F354" s="48"/>
      <c r="G354" s="48"/>
      <c r="H354" s="48"/>
      <c r="I354" s="48"/>
      <c r="J354" s="48"/>
      <c r="K354" s="48"/>
      <c r="L354" s="48"/>
      <c r="M354" s="48"/>
      <c r="N354" s="48"/>
      <c r="O354" s="648" t="s">
        <v>185</v>
      </c>
      <c r="P354" s="649"/>
      <c r="Q354" s="649"/>
      <c r="R354" s="650"/>
      <c r="S354" s="614"/>
      <c r="T354" s="615"/>
      <c r="U354" s="614"/>
      <c r="V354" s="615"/>
      <c r="W354" s="614"/>
      <c r="X354" s="615"/>
      <c r="Y354" s="614"/>
      <c r="Z354" s="615"/>
      <c r="AA354" s="614"/>
      <c r="AB354" s="615"/>
      <c r="AC354" s="149"/>
      <c r="AD354" s="614"/>
      <c r="AE354" s="615"/>
      <c r="AF354" s="614"/>
      <c r="AG354" s="615"/>
      <c r="AH354" s="614"/>
      <c r="AI354" s="615"/>
      <c r="AJ354" s="614"/>
      <c r="AK354" s="615"/>
      <c r="AL354" s="614"/>
      <c r="AM354" s="615"/>
      <c r="AN354" s="149"/>
      <c r="AO354" s="614"/>
      <c r="AP354" s="615"/>
      <c r="AQ354" s="614"/>
      <c r="AR354" s="615"/>
      <c r="AS354" s="614"/>
      <c r="AT354" s="615"/>
      <c r="AU354" s="614"/>
      <c r="AV354" s="615"/>
      <c r="AW354" s="614"/>
      <c r="AX354" s="615"/>
      <c r="AY354" s="149"/>
      <c r="AZ354" s="614"/>
      <c r="BA354" s="615"/>
      <c r="BB354" s="614"/>
      <c r="BC354" s="615"/>
      <c r="BD354" s="614"/>
      <c r="BE354" s="615"/>
      <c r="BF354" s="614"/>
      <c r="BG354" s="615"/>
      <c r="BH354" s="614"/>
      <c r="BI354" s="615"/>
      <c r="BJ354" s="149"/>
      <c r="BK354" s="614"/>
      <c r="BL354" s="615"/>
      <c r="BM354" s="614"/>
      <c r="BN354" s="615"/>
      <c r="BO354" s="614"/>
      <c r="BP354" s="615"/>
      <c r="BQ354" s="614"/>
      <c r="BR354" s="615"/>
      <c r="BS354" s="614"/>
      <c r="BT354" s="615"/>
      <c r="BU354" s="149"/>
      <c r="BV354" s="614">
        <f>SUM(BV330:BV353)</f>
        <v>0</v>
      </c>
      <c r="BW354" s="615"/>
      <c r="BX354" s="614">
        <f>SUM(BX330:BX353)</f>
        <v>0</v>
      </c>
      <c r="BY354" s="615"/>
      <c r="BZ354" s="614">
        <f>SUM(BZ330:BZ353)</f>
        <v>0</v>
      </c>
      <c r="CA354" s="615"/>
      <c r="CB354" s="614">
        <f>SUM(CB330:CB353)</f>
        <v>0</v>
      </c>
      <c r="CC354" s="615"/>
      <c r="CD354" s="614">
        <f>SUM(CD330:CD353)</f>
        <v>0</v>
      </c>
      <c r="CE354" s="615"/>
      <c r="CF354" s="149">
        <f>SUM(BV354:CE354)</f>
        <v>0</v>
      </c>
      <c r="CG354" s="614"/>
      <c r="CH354" s="615"/>
      <c r="CI354" s="614"/>
      <c r="CJ354" s="615"/>
      <c r="CK354" s="614"/>
      <c r="CL354" s="615"/>
      <c r="CM354" s="614"/>
      <c r="CN354" s="615"/>
      <c r="CO354" s="614"/>
      <c r="CP354" s="615"/>
      <c r="CQ354" s="149"/>
      <c r="CR354" s="614"/>
      <c r="CS354" s="615"/>
      <c r="CT354" s="614"/>
      <c r="CU354" s="615"/>
      <c r="CV354" s="614"/>
      <c r="CW354" s="615"/>
      <c r="CX354" s="614"/>
      <c r="CY354" s="615"/>
      <c r="CZ354" s="614"/>
      <c r="DA354" s="615"/>
      <c r="DB354" s="149"/>
      <c r="DC354" s="614"/>
      <c r="DD354" s="615"/>
      <c r="DE354" s="614"/>
      <c r="DF354" s="615"/>
      <c r="DG354" s="614"/>
      <c r="DH354" s="615"/>
      <c r="DI354" s="614"/>
      <c r="DJ354" s="615"/>
      <c r="DK354" s="614"/>
      <c r="DL354" s="615"/>
      <c r="DM354" s="149"/>
      <c r="DN354" s="614"/>
      <c r="DO354" s="615"/>
      <c r="DP354" s="614"/>
      <c r="DQ354" s="615"/>
      <c r="DR354" s="614"/>
      <c r="DS354" s="615"/>
      <c r="DT354" s="614"/>
      <c r="DU354" s="615"/>
      <c r="DV354" s="614"/>
      <c r="DW354" s="615"/>
      <c r="DX354" s="149"/>
      <c r="DY354" s="340">
        <f t="shared" ref="DY354:EC354" si="505">SUM(DY330:DY353)</f>
        <v>0</v>
      </c>
      <c r="DZ354" s="340">
        <f t="shared" si="505"/>
        <v>0</v>
      </c>
      <c r="EA354" s="340">
        <f t="shared" si="505"/>
        <v>0</v>
      </c>
      <c r="EB354" s="340">
        <f t="shared" si="505"/>
        <v>0</v>
      </c>
      <c r="EC354" s="340">
        <f t="shared" si="505"/>
        <v>0</v>
      </c>
      <c r="ED354" s="340">
        <f t="shared" si="498"/>
        <v>0</v>
      </c>
    </row>
    <row r="355" spans="1:134" s="101" customFormat="1" ht="26.25" customHeight="1">
      <c r="A355" s="162">
        <v>2000</v>
      </c>
      <c r="B355" s="162"/>
      <c r="C355" s="983" t="str">
        <f>CONCATENATE(CG8," Travel")</f>
        <v>Dept #2 Match Budget Travel</v>
      </c>
      <c r="D355" s="984"/>
      <c r="E355" s="656" t="s">
        <v>221</v>
      </c>
      <c r="F355" s="656"/>
      <c r="G355" s="656"/>
      <c r="H355" s="656"/>
      <c r="I355" s="656"/>
      <c r="J355" s="656"/>
      <c r="K355" s="656"/>
      <c r="L355" s="656"/>
      <c r="M355" s="656"/>
      <c r="N355" s="656"/>
      <c r="O355" s="110"/>
      <c r="P355" s="110"/>
      <c r="Q355" s="110"/>
      <c r="R355" s="164"/>
      <c r="S355" s="170"/>
      <c r="T355" s="255"/>
      <c r="U355" s="170"/>
      <c r="V355" s="255"/>
      <c r="W355" s="170"/>
      <c r="X355" s="255"/>
      <c r="Y355" s="170"/>
      <c r="Z355" s="255"/>
      <c r="AA355" s="170"/>
      <c r="AB355" s="255"/>
      <c r="AC355" s="140"/>
      <c r="AD355" s="170"/>
      <c r="AE355" s="255"/>
      <c r="AF355" s="170"/>
      <c r="AG355" s="255"/>
      <c r="AH355" s="170"/>
      <c r="AI355" s="255"/>
      <c r="AJ355" s="170"/>
      <c r="AK355" s="255"/>
      <c r="AL355" s="170"/>
      <c r="AM355" s="255"/>
      <c r="AN355" s="140"/>
      <c r="AO355" s="170"/>
      <c r="AP355" s="255"/>
      <c r="AQ355" s="170"/>
      <c r="AR355" s="255"/>
      <c r="AS355" s="170"/>
      <c r="AT355" s="255"/>
      <c r="AU355" s="170"/>
      <c r="AV355" s="255"/>
      <c r="AW355" s="170"/>
      <c r="AX355" s="255"/>
      <c r="AY355" s="140"/>
      <c r="AZ355" s="170"/>
      <c r="BA355" s="255"/>
      <c r="BB355" s="170"/>
      <c r="BC355" s="255"/>
      <c r="BD355" s="170"/>
      <c r="BE355" s="255"/>
      <c r="BF355" s="170"/>
      <c r="BG355" s="255"/>
      <c r="BH355" s="170"/>
      <c r="BI355" s="255"/>
      <c r="BJ355" s="140"/>
      <c r="BK355" s="170"/>
      <c r="BL355" s="255"/>
      <c r="BM355" s="170"/>
      <c r="BN355" s="255"/>
      <c r="BO355" s="170"/>
      <c r="BP355" s="255"/>
      <c r="BQ355" s="170"/>
      <c r="BR355" s="255"/>
      <c r="BS355" s="170"/>
      <c r="BT355" s="255"/>
      <c r="BU355" s="140"/>
      <c r="BV355" s="170"/>
      <c r="BW355" s="255"/>
      <c r="BX355" s="170"/>
      <c r="BY355" s="255"/>
      <c r="BZ355" s="170"/>
      <c r="CA355" s="255"/>
      <c r="CB355" s="170"/>
      <c r="CC355" s="255"/>
      <c r="CD355" s="170"/>
      <c r="CE355" s="255"/>
      <c r="CF355" s="140"/>
      <c r="CG355" s="170"/>
      <c r="CH355" s="255"/>
      <c r="CI355" s="170"/>
      <c r="CJ355" s="255"/>
      <c r="CK355" s="170"/>
      <c r="CL355" s="255"/>
      <c r="CM355" s="170"/>
      <c r="CN355" s="255"/>
      <c r="CO355" s="170"/>
      <c r="CP355" s="255"/>
      <c r="CQ355" s="140"/>
      <c r="CR355" s="170"/>
      <c r="CS355" s="255"/>
      <c r="CT355" s="170"/>
      <c r="CU355" s="255"/>
      <c r="CV355" s="170"/>
      <c r="CW355" s="255"/>
      <c r="CX355" s="170"/>
      <c r="CY355" s="255"/>
      <c r="CZ355" s="170"/>
      <c r="DA355" s="255"/>
      <c r="DB355" s="140"/>
      <c r="DC355" s="170"/>
      <c r="DD355" s="255"/>
      <c r="DE355" s="170"/>
      <c r="DF355" s="255"/>
      <c r="DG355" s="170"/>
      <c r="DH355" s="255"/>
      <c r="DI355" s="170"/>
      <c r="DJ355" s="255"/>
      <c r="DK355" s="170"/>
      <c r="DL355" s="255"/>
      <c r="DM355" s="140"/>
      <c r="DN355" s="170"/>
      <c r="DO355" s="255"/>
      <c r="DP355" s="170"/>
      <c r="DQ355" s="255"/>
      <c r="DR355" s="170"/>
      <c r="DS355" s="255"/>
      <c r="DT355" s="170"/>
      <c r="DU355" s="255"/>
      <c r="DV355" s="170"/>
      <c r="DW355" s="255"/>
      <c r="DX355" s="140"/>
      <c r="DY355" s="208"/>
      <c r="DZ355" s="208"/>
      <c r="EA355" s="208"/>
      <c r="EB355" s="208"/>
      <c r="EC355" s="208"/>
      <c r="ED355" s="361"/>
    </row>
    <row r="356" spans="1:134" s="51" customFormat="1" ht="34.5" customHeight="1">
      <c r="A356" s="162"/>
      <c r="B356" s="78"/>
      <c r="C356" s="131" t="s">
        <v>53</v>
      </c>
      <c r="D356" s="79" t="s">
        <v>184</v>
      </c>
      <c r="E356" s="525" t="str">
        <f>CG9</f>
        <v>Year 1</v>
      </c>
      <c r="F356" s="525" t="str">
        <f>CI9</f>
        <v>Year 2</v>
      </c>
      <c r="G356" s="525" t="str">
        <f>CK9</f>
        <v>Year 3</v>
      </c>
      <c r="H356" s="525" t="str">
        <f>CM9</f>
        <v>Year 4</v>
      </c>
      <c r="I356" s="525" t="str">
        <f>CO9</f>
        <v>Year 5</v>
      </c>
      <c r="J356" s="83"/>
      <c r="K356" s="83"/>
      <c r="L356" s="83"/>
      <c r="M356" s="83"/>
      <c r="N356" s="83"/>
      <c r="O356" s="81" t="s">
        <v>376</v>
      </c>
      <c r="P356" s="81" t="s">
        <v>377</v>
      </c>
      <c r="Q356" s="81" t="s">
        <v>76</v>
      </c>
      <c r="R356" s="81" t="s">
        <v>355</v>
      </c>
      <c r="S356" s="170"/>
      <c r="T356" s="139"/>
      <c r="U356" s="171"/>
      <c r="V356" s="139"/>
      <c r="W356" s="171"/>
      <c r="X356" s="139"/>
      <c r="Y356" s="171"/>
      <c r="Z356" s="139"/>
      <c r="AA356" s="171"/>
      <c r="AB356" s="139"/>
      <c r="AC356" s="140"/>
      <c r="AD356" s="170"/>
      <c r="AE356" s="139"/>
      <c r="AF356" s="171"/>
      <c r="AG356" s="139"/>
      <c r="AH356" s="171"/>
      <c r="AI356" s="139"/>
      <c r="AJ356" s="171"/>
      <c r="AK356" s="139"/>
      <c r="AL356" s="171"/>
      <c r="AM356" s="139"/>
      <c r="AN356" s="140"/>
      <c r="AO356" s="170"/>
      <c r="AP356" s="139"/>
      <c r="AQ356" s="171"/>
      <c r="AR356" s="139"/>
      <c r="AS356" s="171"/>
      <c r="AT356" s="139"/>
      <c r="AU356" s="171"/>
      <c r="AV356" s="139"/>
      <c r="AW356" s="171"/>
      <c r="AX356" s="139"/>
      <c r="AY356" s="140"/>
      <c r="AZ356" s="170"/>
      <c r="BA356" s="139"/>
      <c r="BB356" s="171"/>
      <c r="BC356" s="139"/>
      <c r="BD356" s="171"/>
      <c r="BE356" s="139"/>
      <c r="BF356" s="171"/>
      <c r="BG356" s="139"/>
      <c r="BH356" s="171"/>
      <c r="BI356" s="139"/>
      <c r="BJ356" s="140"/>
      <c r="BK356" s="170"/>
      <c r="BL356" s="139"/>
      <c r="BM356" s="171"/>
      <c r="BN356" s="139"/>
      <c r="BO356" s="171"/>
      <c r="BP356" s="139"/>
      <c r="BQ356" s="171"/>
      <c r="BR356" s="139"/>
      <c r="BS356" s="171"/>
      <c r="BT356" s="139"/>
      <c r="BU356" s="140"/>
      <c r="BV356" s="170"/>
      <c r="BW356" s="139"/>
      <c r="BX356" s="171"/>
      <c r="BY356" s="139"/>
      <c r="BZ356" s="171"/>
      <c r="CA356" s="139"/>
      <c r="CB356" s="171"/>
      <c r="CC356" s="139"/>
      <c r="CD356" s="171"/>
      <c r="CE356" s="139"/>
      <c r="CF356" s="140"/>
      <c r="CG356" s="170"/>
      <c r="CH356" s="139"/>
      <c r="CI356" s="171"/>
      <c r="CJ356" s="139"/>
      <c r="CK356" s="171"/>
      <c r="CL356" s="139"/>
      <c r="CM356" s="171"/>
      <c r="CN356" s="139"/>
      <c r="CO356" s="171"/>
      <c r="CP356" s="139"/>
      <c r="CQ356" s="140"/>
      <c r="CR356" s="170"/>
      <c r="CS356" s="139"/>
      <c r="CT356" s="171"/>
      <c r="CU356" s="139"/>
      <c r="CV356" s="171"/>
      <c r="CW356" s="139"/>
      <c r="CX356" s="171"/>
      <c r="CY356" s="139"/>
      <c r="CZ356" s="171"/>
      <c r="DA356" s="139"/>
      <c r="DB356" s="140"/>
      <c r="DC356" s="170"/>
      <c r="DD356" s="139"/>
      <c r="DE356" s="171"/>
      <c r="DF356" s="139"/>
      <c r="DG356" s="171"/>
      <c r="DH356" s="139"/>
      <c r="DI356" s="171"/>
      <c r="DJ356" s="139"/>
      <c r="DK356" s="171"/>
      <c r="DL356" s="139"/>
      <c r="DM356" s="140"/>
      <c r="DN356" s="170"/>
      <c r="DO356" s="139"/>
      <c r="DP356" s="171"/>
      <c r="DQ356" s="139"/>
      <c r="DR356" s="171"/>
      <c r="DS356" s="139"/>
      <c r="DT356" s="171"/>
      <c r="DU356" s="139"/>
      <c r="DV356" s="171"/>
      <c r="DW356" s="139"/>
      <c r="DX356" s="140"/>
      <c r="DY356" s="287"/>
      <c r="DZ356" s="287"/>
      <c r="EA356" s="287"/>
      <c r="EB356" s="287"/>
      <c r="EC356" s="287"/>
      <c r="ED356" s="287"/>
    </row>
    <row r="357" spans="1:134" s="51" customFormat="1" ht="15" customHeight="1">
      <c r="A357" s="78"/>
      <c r="B357" s="78"/>
      <c r="C357" s="77" t="s">
        <v>353</v>
      </c>
      <c r="D357" s="700" t="s">
        <v>378</v>
      </c>
      <c r="E357" s="72"/>
      <c r="F357" s="72"/>
      <c r="G357" s="72"/>
      <c r="H357" s="72"/>
      <c r="I357" s="72"/>
      <c r="J357" s="72"/>
      <c r="K357" s="72"/>
      <c r="L357" s="72"/>
      <c r="M357" s="72"/>
      <c r="N357" s="72"/>
      <c r="O357" s="616"/>
      <c r="P357" s="72"/>
      <c r="Q357" s="146"/>
      <c r="R357" s="70">
        <f t="shared" ref="R357:R376" si="506">VLOOKUP(C357,TravelIncrease,2,0)</f>
        <v>1.1000000000000001</v>
      </c>
      <c r="S357" s="847"/>
      <c r="T357" s="848"/>
      <c r="U357" s="847"/>
      <c r="V357" s="848"/>
      <c r="W357" s="847"/>
      <c r="X357" s="848"/>
      <c r="Y357" s="847"/>
      <c r="Z357" s="848"/>
      <c r="AA357" s="847"/>
      <c r="AB357" s="848"/>
      <c r="AC357" s="373"/>
      <c r="AD357" s="804"/>
      <c r="AE357" s="805"/>
      <c r="AF357" s="804"/>
      <c r="AG357" s="805"/>
      <c r="AH357" s="804"/>
      <c r="AI357" s="805"/>
      <c r="AJ357" s="804"/>
      <c r="AK357" s="805"/>
      <c r="AL357" s="804"/>
      <c r="AM357" s="805"/>
      <c r="AN357" s="362"/>
      <c r="AO357" s="812"/>
      <c r="AP357" s="813"/>
      <c r="AQ357" s="812"/>
      <c r="AR357" s="813"/>
      <c r="AS357" s="812"/>
      <c r="AT357" s="813"/>
      <c r="AU357" s="812"/>
      <c r="AV357" s="813"/>
      <c r="AW357" s="812"/>
      <c r="AX357" s="813"/>
      <c r="AY357" s="363"/>
      <c r="AZ357" s="820"/>
      <c r="BA357" s="821"/>
      <c r="BB357" s="820"/>
      <c r="BC357" s="821"/>
      <c r="BD357" s="820"/>
      <c r="BE357" s="821"/>
      <c r="BF357" s="820"/>
      <c r="BG357" s="821"/>
      <c r="BH357" s="820"/>
      <c r="BI357" s="821"/>
      <c r="BJ357" s="364"/>
      <c r="BK357" s="849"/>
      <c r="BL357" s="850"/>
      <c r="BM357" s="849"/>
      <c r="BN357" s="850"/>
      <c r="BO357" s="849"/>
      <c r="BP357" s="850"/>
      <c r="BQ357" s="849"/>
      <c r="BR357" s="850"/>
      <c r="BS357" s="849"/>
      <c r="BT357" s="850"/>
      <c r="BU357" s="365"/>
      <c r="BV357" s="973"/>
      <c r="BW357" s="974"/>
      <c r="BX357" s="973"/>
      <c r="BY357" s="974"/>
      <c r="BZ357" s="973"/>
      <c r="CA357" s="974"/>
      <c r="CB357" s="973"/>
      <c r="CC357" s="974"/>
      <c r="CD357" s="973"/>
      <c r="CE357" s="974"/>
      <c r="CF357" s="366"/>
      <c r="CG357" s="896">
        <f>$E357*$P357*$Q357</f>
        <v>0</v>
      </c>
      <c r="CH357" s="897"/>
      <c r="CI357" s="896">
        <f>$F357*$P357*$Q357*$R357</f>
        <v>0</v>
      </c>
      <c r="CJ357" s="897"/>
      <c r="CK357" s="896">
        <f t="shared" ref="CK357:CK376" si="507">$G357*$P357*Q357*($R357^2)</f>
        <v>0</v>
      </c>
      <c r="CL357" s="897"/>
      <c r="CM357" s="896">
        <f>$H357*$P357*$Q357*($R357^3)</f>
        <v>0</v>
      </c>
      <c r="CN357" s="897"/>
      <c r="CO357" s="896">
        <f>$I357*$P357*$Q357*($R357^4)</f>
        <v>0</v>
      </c>
      <c r="CP357" s="897"/>
      <c r="CQ357" s="308">
        <f>SUM(CG357+CI357+CK357+CM357+CO357)</f>
        <v>0</v>
      </c>
      <c r="CR357" s="967"/>
      <c r="CS357" s="968"/>
      <c r="CT357" s="967"/>
      <c r="CU357" s="968"/>
      <c r="CV357" s="967"/>
      <c r="CW357" s="968"/>
      <c r="CX357" s="967"/>
      <c r="CY357" s="968"/>
      <c r="CZ357" s="967"/>
      <c r="DA357" s="968"/>
      <c r="DB357" s="368"/>
      <c r="DC357" s="971"/>
      <c r="DD357" s="972"/>
      <c r="DE357" s="971"/>
      <c r="DF357" s="972"/>
      <c r="DG357" s="971"/>
      <c r="DH357" s="972"/>
      <c r="DI357" s="971"/>
      <c r="DJ357" s="972"/>
      <c r="DK357" s="971"/>
      <c r="DL357" s="972"/>
      <c r="DM357" s="369"/>
      <c r="DN357" s="977"/>
      <c r="DO357" s="978"/>
      <c r="DP357" s="977"/>
      <c r="DQ357" s="978"/>
      <c r="DR357" s="977"/>
      <c r="DS357" s="978"/>
      <c r="DT357" s="977"/>
      <c r="DU357" s="978"/>
      <c r="DV357" s="977"/>
      <c r="DW357" s="978"/>
      <c r="DX357" s="370"/>
      <c r="DY357" s="339">
        <f t="shared" ref="DY357:DY376" si="508">CG357</f>
        <v>0</v>
      </c>
      <c r="DZ357" s="339">
        <f t="shared" ref="DZ357:DZ376" si="509">CI357</f>
        <v>0</v>
      </c>
      <c r="EA357" s="339">
        <f t="shared" ref="EA357:EA376" si="510">CK357</f>
        <v>0</v>
      </c>
      <c r="EB357" s="339">
        <f t="shared" ref="EB357:EB376" si="511">CM357</f>
        <v>0</v>
      </c>
      <c r="EC357" s="339">
        <f t="shared" ref="EC357:EC376" si="512">CO357</f>
        <v>0</v>
      </c>
      <c r="ED357" s="327">
        <f t="shared" ref="ED357:ED377" si="513">SUM(DY357:EC357)</f>
        <v>0</v>
      </c>
    </row>
    <row r="358" spans="1:134" s="51" customFormat="1" ht="15" customHeight="1">
      <c r="A358" s="78"/>
      <c r="B358" s="78"/>
      <c r="C358" s="77" t="s">
        <v>264</v>
      </c>
      <c r="D358" s="700"/>
      <c r="E358" s="72"/>
      <c r="F358" s="72"/>
      <c r="G358" s="72"/>
      <c r="H358" s="72"/>
      <c r="I358" s="72"/>
      <c r="J358" s="72"/>
      <c r="K358" s="72"/>
      <c r="L358" s="72"/>
      <c r="M358" s="72"/>
      <c r="N358" s="72"/>
      <c r="O358" s="616"/>
      <c r="P358" s="72"/>
      <c r="Q358" s="146"/>
      <c r="R358" s="70">
        <f t="shared" si="506"/>
        <v>1</v>
      </c>
      <c r="S358" s="847"/>
      <c r="T358" s="848"/>
      <c r="U358" s="847"/>
      <c r="V358" s="848"/>
      <c r="W358" s="847"/>
      <c r="X358" s="848"/>
      <c r="Y358" s="847"/>
      <c r="Z358" s="848"/>
      <c r="AA358" s="847"/>
      <c r="AB358" s="848"/>
      <c r="AC358" s="373"/>
      <c r="AD358" s="804"/>
      <c r="AE358" s="805"/>
      <c r="AF358" s="804"/>
      <c r="AG358" s="805"/>
      <c r="AH358" s="804"/>
      <c r="AI358" s="805"/>
      <c r="AJ358" s="804"/>
      <c r="AK358" s="805"/>
      <c r="AL358" s="804"/>
      <c r="AM358" s="805"/>
      <c r="AN358" s="362"/>
      <c r="AO358" s="812"/>
      <c r="AP358" s="813"/>
      <c r="AQ358" s="812"/>
      <c r="AR358" s="813"/>
      <c r="AS358" s="812"/>
      <c r="AT358" s="813"/>
      <c r="AU358" s="812"/>
      <c r="AV358" s="813"/>
      <c r="AW358" s="812"/>
      <c r="AX358" s="813"/>
      <c r="AY358" s="363"/>
      <c r="AZ358" s="820"/>
      <c r="BA358" s="821"/>
      <c r="BB358" s="820"/>
      <c r="BC358" s="821"/>
      <c r="BD358" s="820"/>
      <c r="BE358" s="821"/>
      <c r="BF358" s="820"/>
      <c r="BG358" s="821"/>
      <c r="BH358" s="820"/>
      <c r="BI358" s="821"/>
      <c r="BJ358" s="364"/>
      <c r="BK358" s="849"/>
      <c r="BL358" s="850"/>
      <c r="BM358" s="849"/>
      <c r="BN358" s="850"/>
      <c r="BO358" s="849"/>
      <c r="BP358" s="850"/>
      <c r="BQ358" s="849"/>
      <c r="BR358" s="850"/>
      <c r="BS358" s="849"/>
      <c r="BT358" s="850"/>
      <c r="BU358" s="365"/>
      <c r="BV358" s="973"/>
      <c r="BW358" s="974"/>
      <c r="BX358" s="973"/>
      <c r="BY358" s="974"/>
      <c r="BZ358" s="973"/>
      <c r="CA358" s="974"/>
      <c r="CB358" s="973"/>
      <c r="CC358" s="974"/>
      <c r="CD358" s="973"/>
      <c r="CE358" s="974"/>
      <c r="CF358" s="366"/>
      <c r="CG358" s="896">
        <f t="shared" ref="CG358:CG376" si="514">$E358*$P358*$Q358</f>
        <v>0</v>
      </c>
      <c r="CH358" s="897"/>
      <c r="CI358" s="896">
        <f t="shared" ref="CI358:CI376" si="515">$F358*$P358*$Q358*$R358</f>
        <v>0</v>
      </c>
      <c r="CJ358" s="897"/>
      <c r="CK358" s="896">
        <f t="shared" si="507"/>
        <v>0</v>
      </c>
      <c r="CL358" s="897"/>
      <c r="CM358" s="896">
        <f t="shared" ref="CM358:CM376" si="516">$H358*$P358*$Q358*($R358^3)</f>
        <v>0</v>
      </c>
      <c r="CN358" s="897"/>
      <c r="CO358" s="896">
        <f t="shared" ref="CO358:CO376" si="517">$I358*$P358*$Q358*($R358^4)</f>
        <v>0</v>
      </c>
      <c r="CP358" s="897"/>
      <c r="CQ358" s="308">
        <f>SUM(CG358+CI358+CK358+CM358+CO358)</f>
        <v>0</v>
      </c>
      <c r="CR358" s="967"/>
      <c r="CS358" s="968"/>
      <c r="CT358" s="967"/>
      <c r="CU358" s="968"/>
      <c r="CV358" s="967"/>
      <c r="CW358" s="968"/>
      <c r="CX358" s="967"/>
      <c r="CY358" s="968"/>
      <c r="CZ358" s="967"/>
      <c r="DA358" s="968"/>
      <c r="DB358" s="368"/>
      <c r="DC358" s="971"/>
      <c r="DD358" s="972"/>
      <c r="DE358" s="971"/>
      <c r="DF358" s="972"/>
      <c r="DG358" s="971"/>
      <c r="DH358" s="972"/>
      <c r="DI358" s="971"/>
      <c r="DJ358" s="972"/>
      <c r="DK358" s="971"/>
      <c r="DL358" s="972"/>
      <c r="DM358" s="369"/>
      <c r="DN358" s="977"/>
      <c r="DO358" s="978"/>
      <c r="DP358" s="977"/>
      <c r="DQ358" s="978"/>
      <c r="DR358" s="977"/>
      <c r="DS358" s="978"/>
      <c r="DT358" s="977"/>
      <c r="DU358" s="978"/>
      <c r="DV358" s="977"/>
      <c r="DW358" s="978"/>
      <c r="DX358" s="370"/>
      <c r="DY358" s="339">
        <f t="shared" si="508"/>
        <v>0</v>
      </c>
      <c r="DZ358" s="339">
        <f t="shared" si="509"/>
        <v>0</v>
      </c>
      <c r="EA358" s="339">
        <f t="shared" si="510"/>
        <v>0</v>
      </c>
      <c r="EB358" s="339">
        <f t="shared" si="511"/>
        <v>0</v>
      </c>
      <c r="EC358" s="339">
        <f t="shared" si="512"/>
        <v>0</v>
      </c>
      <c r="ED358" s="327">
        <f t="shared" si="513"/>
        <v>0</v>
      </c>
    </row>
    <row r="359" spans="1:134" s="51" customFormat="1" ht="15" customHeight="1">
      <c r="A359" s="78"/>
      <c r="B359" s="78"/>
      <c r="C359" s="77" t="s">
        <v>28</v>
      </c>
      <c r="D359" s="700"/>
      <c r="E359" s="72"/>
      <c r="F359" s="72"/>
      <c r="G359" s="72"/>
      <c r="H359" s="72"/>
      <c r="I359" s="72"/>
      <c r="J359" s="72"/>
      <c r="K359" s="72"/>
      <c r="L359" s="72"/>
      <c r="M359" s="72"/>
      <c r="N359" s="72"/>
      <c r="O359" s="616"/>
      <c r="P359" s="72"/>
      <c r="Q359" s="146"/>
      <c r="R359" s="70">
        <f t="shared" si="506"/>
        <v>1</v>
      </c>
      <c r="S359" s="847"/>
      <c r="T359" s="848"/>
      <c r="U359" s="847"/>
      <c r="V359" s="848"/>
      <c r="W359" s="847"/>
      <c r="X359" s="848"/>
      <c r="Y359" s="847"/>
      <c r="Z359" s="848"/>
      <c r="AA359" s="847"/>
      <c r="AB359" s="848"/>
      <c r="AC359" s="373"/>
      <c r="AD359" s="804"/>
      <c r="AE359" s="805"/>
      <c r="AF359" s="804"/>
      <c r="AG359" s="805"/>
      <c r="AH359" s="804"/>
      <c r="AI359" s="805"/>
      <c r="AJ359" s="804"/>
      <c r="AK359" s="805"/>
      <c r="AL359" s="804"/>
      <c r="AM359" s="805"/>
      <c r="AN359" s="362"/>
      <c r="AO359" s="812"/>
      <c r="AP359" s="813"/>
      <c r="AQ359" s="812"/>
      <c r="AR359" s="813"/>
      <c r="AS359" s="812"/>
      <c r="AT359" s="813"/>
      <c r="AU359" s="812"/>
      <c r="AV359" s="813"/>
      <c r="AW359" s="812"/>
      <c r="AX359" s="813"/>
      <c r="AY359" s="363"/>
      <c r="AZ359" s="820"/>
      <c r="BA359" s="821"/>
      <c r="BB359" s="820"/>
      <c r="BC359" s="821"/>
      <c r="BD359" s="820"/>
      <c r="BE359" s="821"/>
      <c r="BF359" s="820"/>
      <c r="BG359" s="821"/>
      <c r="BH359" s="820"/>
      <c r="BI359" s="821"/>
      <c r="BJ359" s="364"/>
      <c r="BK359" s="849"/>
      <c r="BL359" s="850"/>
      <c r="BM359" s="849"/>
      <c r="BN359" s="850"/>
      <c r="BO359" s="849"/>
      <c r="BP359" s="850"/>
      <c r="BQ359" s="849"/>
      <c r="BR359" s="850"/>
      <c r="BS359" s="849"/>
      <c r="BT359" s="850"/>
      <c r="BU359" s="365"/>
      <c r="BV359" s="973"/>
      <c r="BW359" s="974"/>
      <c r="BX359" s="973"/>
      <c r="BY359" s="974"/>
      <c r="BZ359" s="973"/>
      <c r="CA359" s="974"/>
      <c r="CB359" s="973"/>
      <c r="CC359" s="974"/>
      <c r="CD359" s="973"/>
      <c r="CE359" s="974"/>
      <c r="CF359" s="366"/>
      <c r="CG359" s="896">
        <f t="shared" si="514"/>
        <v>0</v>
      </c>
      <c r="CH359" s="897"/>
      <c r="CI359" s="896">
        <f t="shared" si="515"/>
        <v>0</v>
      </c>
      <c r="CJ359" s="897"/>
      <c r="CK359" s="896">
        <f t="shared" si="507"/>
        <v>0</v>
      </c>
      <c r="CL359" s="897"/>
      <c r="CM359" s="896">
        <f t="shared" si="516"/>
        <v>0</v>
      </c>
      <c r="CN359" s="897"/>
      <c r="CO359" s="896">
        <f t="shared" si="517"/>
        <v>0</v>
      </c>
      <c r="CP359" s="897"/>
      <c r="CQ359" s="308">
        <f t="shared" ref="CQ359:CQ376" si="518">SUM(CG359+CI359+CK359+CM359+CO359)</f>
        <v>0</v>
      </c>
      <c r="CR359" s="967"/>
      <c r="CS359" s="968"/>
      <c r="CT359" s="967"/>
      <c r="CU359" s="968"/>
      <c r="CV359" s="967"/>
      <c r="CW359" s="968"/>
      <c r="CX359" s="967"/>
      <c r="CY359" s="968"/>
      <c r="CZ359" s="967"/>
      <c r="DA359" s="968"/>
      <c r="DB359" s="368"/>
      <c r="DC359" s="971"/>
      <c r="DD359" s="972"/>
      <c r="DE359" s="971"/>
      <c r="DF359" s="972"/>
      <c r="DG359" s="971"/>
      <c r="DH359" s="972"/>
      <c r="DI359" s="971"/>
      <c r="DJ359" s="972"/>
      <c r="DK359" s="971"/>
      <c r="DL359" s="972"/>
      <c r="DM359" s="369"/>
      <c r="DN359" s="977"/>
      <c r="DO359" s="978"/>
      <c r="DP359" s="977"/>
      <c r="DQ359" s="978"/>
      <c r="DR359" s="977"/>
      <c r="DS359" s="978"/>
      <c r="DT359" s="977"/>
      <c r="DU359" s="978"/>
      <c r="DV359" s="977"/>
      <c r="DW359" s="978"/>
      <c r="DX359" s="370"/>
      <c r="DY359" s="339">
        <f t="shared" si="508"/>
        <v>0</v>
      </c>
      <c r="DZ359" s="339">
        <f t="shared" si="509"/>
        <v>0</v>
      </c>
      <c r="EA359" s="339">
        <f t="shared" si="510"/>
        <v>0</v>
      </c>
      <c r="EB359" s="339">
        <f t="shared" si="511"/>
        <v>0</v>
      </c>
      <c r="EC359" s="339">
        <f t="shared" si="512"/>
        <v>0</v>
      </c>
      <c r="ED359" s="327">
        <f t="shared" si="513"/>
        <v>0</v>
      </c>
    </row>
    <row r="360" spans="1:134" s="51" customFormat="1" ht="15" customHeight="1">
      <c r="A360" s="78"/>
      <c r="B360" s="78"/>
      <c r="C360" s="77" t="s">
        <v>54</v>
      </c>
      <c r="D360" s="700"/>
      <c r="E360" s="72"/>
      <c r="F360" s="72"/>
      <c r="G360" s="72"/>
      <c r="H360" s="72"/>
      <c r="I360" s="72"/>
      <c r="J360" s="72"/>
      <c r="K360" s="72"/>
      <c r="L360" s="72"/>
      <c r="M360" s="72"/>
      <c r="N360" s="72"/>
      <c r="O360" s="616"/>
      <c r="P360" s="72"/>
      <c r="Q360" s="146"/>
      <c r="R360" s="70">
        <f t="shared" si="506"/>
        <v>1.1000000000000001</v>
      </c>
      <c r="S360" s="847"/>
      <c r="T360" s="848"/>
      <c r="U360" s="847"/>
      <c r="V360" s="848"/>
      <c r="W360" s="847"/>
      <c r="X360" s="848"/>
      <c r="Y360" s="847"/>
      <c r="Z360" s="848"/>
      <c r="AA360" s="847"/>
      <c r="AB360" s="848"/>
      <c r="AC360" s="373"/>
      <c r="AD360" s="804"/>
      <c r="AE360" s="805"/>
      <c r="AF360" s="804"/>
      <c r="AG360" s="805"/>
      <c r="AH360" s="804"/>
      <c r="AI360" s="805"/>
      <c r="AJ360" s="804"/>
      <c r="AK360" s="805"/>
      <c r="AL360" s="804"/>
      <c r="AM360" s="805"/>
      <c r="AN360" s="362"/>
      <c r="AO360" s="812"/>
      <c r="AP360" s="813"/>
      <c r="AQ360" s="812"/>
      <c r="AR360" s="813"/>
      <c r="AS360" s="812"/>
      <c r="AT360" s="813"/>
      <c r="AU360" s="812"/>
      <c r="AV360" s="813"/>
      <c r="AW360" s="812"/>
      <c r="AX360" s="813"/>
      <c r="AY360" s="363"/>
      <c r="AZ360" s="820"/>
      <c r="BA360" s="821"/>
      <c r="BB360" s="820"/>
      <c r="BC360" s="821"/>
      <c r="BD360" s="820"/>
      <c r="BE360" s="821"/>
      <c r="BF360" s="820"/>
      <c r="BG360" s="821"/>
      <c r="BH360" s="820"/>
      <c r="BI360" s="821"/>
      <c r="BJ360" s="364"/>
      <c r="BK360" s="849"/>
      <c r="BL360" s="850"/>
      <c r="BM360" s="849"/>
      <c r="BN360" s="850"/>
      <c r="BO360" s="849"/>
      <c r="BP360" s="850"/>
      <c r="BQ360" s="849"/>
      <c r="BR360" s="850"/>
      <c r="BS360" s="849"/>
      <c r="BT360" s="850"/>
      <c r="BU360" s="365"/>
      <c r="BV360" s="973"/>
      <c r="BW360" s="974"/>
      <c r="BX360" s="973"/>
      <c r="BY360" s="974"/>
      <c r="BZ360" s="973"/>
      <c r="CA360" s="974"/>
      <c r="CB360" s="973"/>
      <c r="CC360" s="974"/>
      <c r="CD360" s="973"/>
      <c r="CE360" s="974"/>
      <c r="CF360" s="366"/>
      <c r="CG360" s="896">
        <f t="shared" si="514"/>
        <v>0</v>
      </c>
      <c r="CH360" s="897"/>
      <c r="CI360" s="896">
        <f t="shared" si="515"/>
        <v>0</v>
      </c>
      <c r="CJ360" s="897"/>
      <c r="CK360" s="896">
        <f t="shared" si="507"/>
        <v>0</v>
      </c>
      <c r="CL360" s="897"/>
      <c r="CM360" s="896">
        <f t="shared" si="516"/>
        <v>0</v>
      </c>
      <c r="CN360" s="897"/>
      <c r="CO360" s="896">
        <f t="shared" si="517"/>
        <v>0</v>
      </c>
      <c r="CP360" s="897"/>
      <c r="CQ360" s="308">
        <f t="shared" si="518"/>
        <v>0</v>
      </c>
      <c r="CR360" s="967"/>
      <c r="CS360" s="968"/>
      <c r="CT360" s="967"/>
      <c r="CU360" s="968"/>
      <c r="CV360" s="967"/>
      <c r="CW360" s="968"/>
      <c r="CX360" s="967"/>
      <c r="CY360" s="968"/>
      <c r="CZ360" s="967"/>
      <c r="DA360" s="968"/>
      <c r="DB360" s="368"/>
      <c r="DC360" s="971"/>
      <c r="DD360" s="972"/>
      <c r="DE360" s="971"/>
      <c r="DF360" s="972"/>
      <c r="DG360" s="971"/>
      <c r="DH360" s="972"/>
      <c r="DI360" s="971"/>
      <c r="DJ360" s="972"/>
      <c r="DK360" s="971"/>
      <c r="DL360" s="972"/>
      <c r="DM360" s="369"/>
      <c r="DN360" s="977"/>
      <c r="DO360" s="978"/>
      <c r="DP360" s="977"/>
      <c r="DQ360" s="978"/>
      <c r="DR360" s="977"/>
      <c r="DS360" s="978"/>
      <c r="DT360" s="977"/>
      <c r="DU360" s="978"/>
      <c r="DV360" s="977"/>
      <c r="DW360" s="978"/>
      <c r="DX360" s="370"/>
      <c r="DY360" s="339">
        <f t="shared" si="508"/>
        <v>0</v>
      </c>
      <c r="DZ360" s="339">
        <f t="shared" si="509"/>
        <v>0</v>
      </c>
      <c r="EA360" s="339">
        <f t="shared" si="510"/>
        <v>0</v>
      </c>
      <c r="EB360" s="339">
        <f t="shared" si="511"/>
        <v>0</v>
      </c>
      <c r="EC360" s="339">
        <f t="shared" si="512"/>
        <v>0</v>
      </c>
      <c r="ED360" s="327">
        <f t="shared" si="513"/>
        <v>0</v>
      </c>
    </row>
    <row r="361" spans="1:134" s="51" customFormat="1" ht="15" customHeight="1">
      <c r="A361" s="78"/>
      <c r="B361" s="78"/>
      <c r="C361" s="77" t="s">
        <v>353</v>
      </c>
      <c r="D361" s="700" t="s">
        <v>378</v>
      </c>
      <c r="E361" s="72"/>
      <c r="F361" s="72"/>
      <c r="G361" s="72"/>
      <c r="H361" s="72"/>
      <c r="I361" s="72"/>
      <c r="J361" s="72"/>
      <c r="K361" s="72"/>
      <c r="L361" s="72"/>
      <c r="M361" s="72"/>
      <c r="N361" s="72"/>
      <c r="O361" s="616"/>
      <c r="P361" s="72"/>
      <c r="Q361" s="146"/>
      <c r="R361" s="70">
        <f t="shared" si="506"/>
        <v>1.1000000000000001</v>
      </c>
      <c r="S361" s="847"/>
      <c r="T361" s="848"/>
      <c r="U361" s="847"/>
      <c r="V361" s="848"/>
      <c r="W361" s="847"/>
      <c r="X361" s="848"/>
      <c r="Y361" s="847"/>
      <c r="Z361" s="848"/>
      <c r="AA361" s="847"/>
      <c r="AB361" s="848"/>
      <c r="AC361" s="373"/>
      <c r="AD361" s="804"/>
      <c r="AE361" s="805"/>
      <c r="AF361" s="804"/>
      <c r="AG361" s="805"/>
      <c r="AH361" s="804"/>
      <c r="AI361" s="805"/>
      <c r="AJ361" s="804"/>
      <c r="AK361" s="805"/>
      <c r="AL361" s="804"/>
      <c r="AM361" s="805"/>
      <c r="AN361" s="362"/>
      <c r="AO361" s="812"/>
      <c r="AP361" s="813"/>
      <c r="AQ361" s="812"/>
      <c r="AR361" s="813"/>
      <c r="AS361" s="812"/>
      <c r="AT361" s="813"/>
      <c r="AU361" s="812"/>
      <c r="AV361" s="813"/>
      <c r="AW361" s="812"/>
      <c r="AX361" s="813"/>
      <c r="AY361" s="363"/>
      <c r="AZ361" s="820"/>
      <c r="BA361" s="821"/>
      <c r="BB361" s="820"/>
      <c r="BC361" s="821"/>
      <c r="BD361" s="820"/>
      <c r="BE361" s="821"/>
      <c r="BF361" s="820"/>
      <c r="BG361" s="821"/>
      <c r="BH361" s="820"/>
      <c r="BI361" s="821"/>
      <c r="BJ361" s="364"/>
      <c r="BK361" s="849"/>
      <c r="BL361" s="850"/>
      <c r="BM361" s="849"/>
      <c r="BN361" s="850"/>
      <c r="BO361" s="849"/>
      <c r="BP361" s="850"/>
      <c r="BQ361" s="849"/>
      <c r="BR361" s="850"/>
      <c r="BS361" s="849"/>
      <c r="BT361" s="850"/>
      <c r="BU361" s="365"/>
      <c r="BV361" s="973"/>
      <c r="BW361" s="974"/>
      <c r="BX361" s="973"/>
      <c r="BY361" s="974"/>
      <c r="BZ361" s="973"/>
      <c r="CA361" s="974"/>
      <c r="CB361" s="973"/>
      <c r="CC361" s="974"/>
      <c r="CD361" s="973"/>
      <c r="CE361" s="974"/>
      <c r="CF361" s="366"/>
      <c r="CG361" s="896">
        <f t="shared" si="514"/>
        <v>0</v>
      </c>
      <c r="CH361" s="897"/>
      <c r="CI361" s="896">
        <f t="shared" si="515"/>
        <v>0</v>
      </c>
      <c r="CJ361" s="897"/>
      <c r="CK361" s="896">
        <f t="shared" si="507"/>
        <v>0</v>
      </c>
      <c r="CL361" s="897"/>
      <c r="CM361" s="896">
        <f t="shared" si="516"/>
        <v>0</v>
      </c>
      <c r="CN361" s="897"/>
      <c r="CO361" s="896">
        <f t="shared" si="517"/>
        <v>0</v>
      </c>
      <c r="CP361" s="897"/>
      <c r="CQ361" s="308">
        <f t="shared" si="518"/>
        <v>0</v>
      </c>
      <c r="CR361" s="967"/>
      <c r="CS361" s="968"/>
      <c r="CT361" s="967"/>
      <c r="CU361" s="968"/>
      <c r="CV361" s="967"/>
      <c r="CW361" s="968"/>
      <c r="CX361" s="967"/>
      <c r="CY361" s="968"/>
      <c r="CZ361" s="967"/>
      <c r="DA361" s="968"/>
      <c r="DB361" s="368"/>
      <c r="DC361" s="971"/>
      <c r="DD361" s="972"/>
      <c r="DE361" s="971"/>
      <c r="DF361" s="972"/>
      <c r="DG361" s="971"/>
      <c r="DH361" s="972"/>
      <c r="DI361" s="971"/>
      <c r="DJ361" s="972"/>
      <c r="DK361" s="971"/>
      <c r="DL361" s="972"/>
      <c r="DM361" s="369"/>
      <c r="DN361" s="977"/>
      <c r="DO361" s="978"/>
      <c r="DP361" s="977"/>
      <c r="DQ361" s="978"/>
      <c r="DR361" s="977"/>
      <c r="DS361" s="978"/>
      <c r="DT361" s="977"/>
      <c r="DU361" s="978"/>
      <c r="DV361" s="977"/>
      <c r="DW361" s="978"/>
      <c r="DX361" s="370"/>
      <c r="DY361" s="339">
        <f t="shared" si="508"/>
        <v>0</v>
      </c>
      <c r="DZ361" s="339">
        <f t="shared" si="509"/>
        <v>0</v>
      </c>
      <c r="EA361" s="339">
        <f t="shared" si="510"/>
        <v>0</v>
      </c>
      <c r="EB361" s="339">
        <f t="shared" si="511"/>
        <v>0</v>
      </c>
      <c r="EC361" s="339">
        <f t="shared" si="512"/>
        <v>0</v>
      </c>
      <c r="ED361" s="327">
        <f t="shared" si="513"/>
        <v>0</v>
      </c>
    </row>
    <row r="362" spans="1:134" s="51" customFormat="1" ht="15" customHeight="1">
      <c r="A362" s="78"/>
      <c r="B362" s="78"/>
      <c r="C362" s="77" t="s">
        <v>264</v>
      </c>
      <c r="D362" s="700"/>
      <c r="E362" s="72"/>
      <c r="F362" s="72"/>
      <c r="G362" s="72"/>
      <c r="H362" s="72"/>
      <c r="I362" s="72"/>
      <c r="J362" s="72"/>
      <c r="K362" s="72"/>
      <c r="L362" s="72"/>
      <c r="M362" s="72"/>
      <c r="N362" s="72"/>
      <c r="O362" s="616"/>
      <c r="P362" s="72"/>
      <c r="Q362" s="146"/>
      <c r="R362" s="70">
        <f t="shared" si="506"/>
        <v>1</v>
      </c>
      <c r="S362" s="847"/>
      <c r="T362" s="848"/>
      <c r="U362" s="847"/>
      <c r="V362" s="848"/>
      <c r="W362" s="847"/>
      <c r="X362" s="848"/>
      <c r="Y362" s="847"/>
      <c r="Z362" s="848"/>
      <c r="AA362" s="847"/>
      <c r="AB362" s="848"/>
      <c r="AC362" s="373"/>
      <c r="AD362" s="804"/>
      <c r="AE362" s="805"/>
      <c r="AF362" s="804"/>
      <c r="AG362" s="805"/>
      <c r="AH362" s="804"/>
      <c r="AI362" s="805"/>
      <c r="AJ362" s="804"/>
      <c r="AK362" s="805"/>
      <c r="AL362" s="804"/>
      <c r="AM362" s="805"/>
      <c r="AN362" s="362"/>
      <c r="AO362" s="812"/>
      <c r="AP362" s="813"/>
      <c r="AQ362" s="812"/>
      <c r="AR362" s="813"/>
      <c r="AS362" s="812"/>
      <c r="AT362" s="813"/>
      <c r="AU362" s="812"/>
      <c r="AV362" s="813"/>
      <c r="AW362" s="812"/>
      <c r="AX362" s="813"/>
      <c r="AY362" s="363"/>
      <c r="AZ362" s="820"/>
      <c r="BA362" s="821"/>
      <c r="BB362" s="820"/>
      <c r="BC362" s="821"/>
      <c r="BD362" s="820"/>
      <c r="BE362" s="821"/>
      <c r="BF362" s="820"/>
      <c r="BG362" s="821"/>
      <c r="BH362" s="820"/>
      <c r="BI362" s="821"/>
      <c r="BJ362" s="364"/>
      <c r="BK362" s="849"/>
      <c r="BL362" s="850"/>
      <c r="BM362" s="849"/>
      <c r="BN362" s="850"/>
      <c r="BO362" s="849"/>
      <c r="BP362" s="850"/>
      <c r="BQ362" s="849"/>
      <c r="BR362" s="850"/>
      <c r="BS362" s="849"/>
      <c r="BT362" s="850"/>
      <c r="BU362" s="365"/>
      <c r="BV362" s="973"/>
      <c r="BW362" s="974"/>
      <c r="BX362" s="973"/>
      <c r="BY362" s="974"/>
      <c r="BZ362" s="973"/>
      <c r="CA362" s="974"/>
      <c r="CB362" s="973"/>
      <c r="CC362" s="974"/>
      <c r="CD362" s="973"/>
      <c r="CE362" s="974"/>
      <c r="CF362" s="366"/>
      <c r="CG362" s="896">
        <f t="shared" si="514"/>
        <v>0</v>
      </c>
      <c r="CH362" s="897"/>
      <c r="CI362" s="896">
        <f t="shared" si="515"/>
        <v>0</v>
      </c>
      <c r="CJ362" s="897"/>
      <c r="CK362" s="896">
        <f t="shared" si="507"/>
        <v>0</v>
      </c>
      <c r="CL362" s="897"/>
      <c r="CM362" s="896">
        <f t="shared" si="516"/>
        <v>0</v>
      </c>
      <c r="CN362" s="897"/>
      <c r="CO362" s="896">
        <f t="shared" si="517"/>
        <v>0</v>
      </c>
      <c r="CP362" s="897"/>
      <c r="CQ362" s="308">
        <f t="shared" si="518"/>
        <v>0</v>
      </c>
      <c r="CR362" s="967"/>
      <c r="CS362" s="968"/>
      <c r="CT362" s="967"/>
      <c r="CU362" s="968"/>
      <c r="CV362" s="967"/>
      <c r="CW362" s="968"/>
      <c r="CX362" s="967"/>
      <c r="CY362" s="968"/>
      <c r="CZ362" s="967"/>
      <c r="DA362" s="968"/>
      <c r="DB362" s="368"/>
      <c r="DC362" s="971"/>
      <c r="DD362" s="972"/>
      <c r="DE362" s="971"/>
      <c r="DF362" s="972"/>
      <c r="DG362" s="971"/>
      <c r="DH362" s="972"/>
      <c r="DI362" s="971"/>
      <c r="DJ362" s="972"/>
      <c r="DK362" s="971"/>
      <c r="DL362" s="972"/>
      <c r="DM362" s="369"/>
      <c r="DN362" s="977"/>
      <c r="DO362" s="978"/>
      <c r="DP362" s="977"/>
      <c r="DQ362" s="978"/>
      <c r="DR362" s="977"/>
      <c r="DS362" s="978"/>
      <c r="DT362" s="977"/>
      <c r="DU362" s="978"/>
      <c r="DV362" s="977"/>
      <c r="DW362" s="978"/>
      <c r="DX362" s="370"/>
      <c r="DY362" s="339">
        <f t="shared" si="508"/>
        <v>0</v>
      </c>
      <c r="DZ362" s="339">
        <f t="shared" si="509"/>
        <v>0</v>
      </c>
      <c r="EA362" s="339">
        <f t="shared" si="510"/>
        <v>0</v>
      </c>
      <c r="EB362" s="339">
        <f t="shared" si="511"/>
        <v>0</v>
      </c>
      <c r="EC362" s="339">
        <f t="shared" si="512"/>
        <v>0</v>
      </c>
      <c r="ED362" s="327">
        <f t="shared" si="513"/>
        <v>0</v>
      </c>
    </row>
    <row r="363" spans="1:134" s="51" customFormat="1" ht="15" customHeight="1">
      <c r="A363" s="78"/>
      <c r="B363" s="78"/>
      <c r="C363" s="77" t="s">
        <v>28</v>
      </c>
      <c r="D363" s="700"/>
      <c r="E363" s="72"/>
      <c r="F363" s="72"/>
      <c r="G363" s="72"/>
      <c r="H363" s="72"/>
      <c r="I363" s="72"/>
      <c r="J363" s="72"/>
      <c r="K363" s="72"/>
      <c r="L363" s="72"/>
      <c r="M363" s="72"/>
      <c r="N363" s="72"/>
      <c r="O363" s="616"/>
      <c r="P363" s="72"/>
      <c r="Q363" s="146"/>
      <c r="R363" s="70">
        <f t="shared" si="506"/>
        <v>1</v>
      </c>
      <c r="S363" s="847"/>
      <c r="T363" s="848"/>
      <c r="U363" s="847"/>
      <c r="V363" s="848"/>
      <c r="W363" s="847"/>
      <c r="X363" s="848"/>
      <c r="Y363" s="847"/>
      <c r="Z363" s="848"/>
      <c r="AA363" s="847"/>
      <c r="AB363" s="848"/>
      <c r="AC363" s="373"/>
      <c r="AD363" s="804"/>
      <c r="AE363" s="805"/>
      <c r="AF363" s="804"/>
      <c r="AG363" s="805"/>
      <c r="AH363" s="804"/>
      <c r="AI363" s="805"/>
      <c r="AJ363" s="804"/>
      <c r="AK363" s="805"/>
      <c r="AL363" s="804"/>
      <c r="AM363" s="805"/>
      <c r="AN363" s="362"/>
      <c r="AO363" s="812"/>
      <c r="AP363" s="813"/>
      <c r="AQ363" s="812"/>
      <c r="AR363" s="813"/>
      <c r="AS363" s="812"/>
      <c r="AT363" s="813"/>
      <c r="AU363" s="812"/>
      <c r="AV363" s="813"/>
      <c r="AW363" s="812"/>
      <c r="AX363" s="813"/>
      <c r="AY363" s="363"/>
      <c r="AZ363" s="820"/>
      <c r="BA363" s="821"/>
      <c r="BB363" s="820"/>
      <c r="BC363" s="821"/>
      <c r="BD363" s="820"/>
      <c r="BE363" s="821"/>
      <c r="BF363" s="820"/>
      <c r="BG363" s="821"/>
      <c r="BH363" s="820"/>
      <c r="BI363" s="821"/>
      <c r="BJ363" s="364"/>
      <c r="BK363" s="849"/>
      <c r="BL363" s="850"/>
      <c r="BM363" s="849"/>
      <c r="BN363" s="850"/>
      <c r="BO363" s="849"/>
      <c r="BP363" s="850"/>
      <c r="BQ363" s="849"/>
      <c r="BR363" s="850"/>
      <c r="BS363" s="849"/>
      <c r="BT363" s="850"/>
      <c r="BU363" s="365"/>
      <c r="BV363" s="973"/>
      <c r="BW363" s="974"/>
      <c r="BX363" s="973"/>
      <c r="BY363" s="974"/>
      <c r="BZ363" s="973"/>
      <c r="CA363" s="974"/>
      <c r="CB363" s="973"/>
      <c r="CC363" s="974"/>
      <c r="CD363" s="973"/>
      <c r="CE363" s="974"/>
      <c r="CF363" s="366"/>
      <c r="CG363" s="896">
        <f t="shared" si="514"/>
        <v>0</v>
      </c>
      <c r="CH363" s="897"/>
      <c r="CI363" s="896">
        <f t="shared" si="515"/>
        <v>0</v>
      </c>
      <c r="CJ363" s="897"/>
      <c r="CK363" s="896">
        <f t="shared" si="507"/>
        <v>0</v>
      </c>
      <c r="CL363" s="897"/>
      <c r="CM363" s="896">
        <f t="shared" si="516"/>
        <v>0</v>
      </c>
      <c r="CN363" s="897"/>
      <c r="CO363" s="896">
        <f t="shared" si="517"/>
        <v>0</v>
      </c>
      <c r="CP363" s="897"/>
      <c r="CQ363" s="308">
        <f t="shared" si="518"/>
        <v>0</v>
      </c>
      <c r="CR363" s="967"/>
      <c r="CS363" s="968"/>
      <c r="CT363" s="967"/>
      <c r="CU363" s="968"/>
      <c r="CV363" s="967"/>
      <c r="CW363" s="968"/>
      <c r="CX363" s="967"/>
      <c r="CY363" s="968"/>
      <c r="CZ363" s="967"/>
      <c r="DA363" s="968"/>
      <c r="DB363" s="368"/>
      <c r="DC363" s="971"/>
      <c r="DD363" s="972"/>
      <c r="DE363" s="971"/>
      <c r="DF363" s="972"/>
      <c r="DG363" s="971"/>
      <c r="DH363" s="972"/>
      <c r="DI363" s="971"/>
      <c r="DJ363" s="972"/>
      <c r="DK363" s="971"/>
      <c r="DL363" s="972"/>
      <c r="DM363" s="369"/>
      <c r="DN363" s="977"/>
      <c r="DO363" s="978"/>
      <c r="DP363" s="977"/>
      <c r="DQ363" s="978"/>
      <c r="DR363" s="977"/>
      <c r="DS363" s="978"/>
      <c r="DT363" s="977"/>
      <c r="DU363" s="978"/>
      <c r="DV363" s="977"/>
      <c r="DW363" s="978"/>
      <c r="DX363" s="370"/>
      <c r="DY363" s="339">
        <f t="shared" si="508"/>
        <v>0</v>
      </c>
      <c r="DZ363" s="339">
        <f t="shared" si="509"/>
        <v>0</v>
      </c>
      <c r="EA363" s="339">
        <f t="shared" si="510"/>
        <v>0</v>
      </c>
      <c r="EB363" s="339">
        <f t="shared" si="511"/>
        <v>0</v>
      </c>
      <c r="EC363" s="339">
        <f t="shared" si="512"/>
        <v>0</v>
      </c>
      <c r="ED363" s="327">
        <f t="shared" si="513"/>
        <v>0</v>
      </c>
    </row>
    <row r="364" spans="1:134" s="51" customFormat="1" ht="15" customHeight="1">
      <c r="A364" s="78"/>
      <c r="B364" s="78"/>
      <c r="C364" s="77" t="s">
        <v>54</v>
      </c>
      <c r="D364" s="700"/>
      <c r="E364" s="72"/>
      <c r="F364" s="72"/>
      <c r="G364" s="72"/>
      <c r="H364" s="72"/>
      <c r="I364" s="72"/>
      <c r="J364" s="72"/>
      <c r="K364" s="72"/>
      <c r="L364" s="72"/>
      <c r="M364" s="72"/>
      <c r="N364" s="72"/>
      <c r="O364" s="616"/>
      <c r="P364" s="72"/>
      <c r="Q364" s="146"/>
      <c r="R364" s="70">
        <f t="shared" si="506"/>
        <v>1.1000000000000001</v>
      </c>
      <c r="S364" s="847"/>
      <c r="T364" s="848"/>
      <c r="U364" s="847"/>
      <c r="V364" s="848"/>
      <c r="W364" s="847"/>
      <c r="X364" s="848"/>
      <c r="Y364" s="847"/>
      <c r="Z364" s="848"/>
      <c r="AA364" s="847"/>
      <c r="AB364" s="848"/>
      <c r="AC364" s="373"/>
      <c r="AD364" s="804"/>
      <c r="AE364" s="805"/>
      <c r="AF364" s="804"/>
      <c r="AG364" s="805"/>
      <c r="AH364" s="804"/>
      <c r="AI364" s="805"/>
      <c r="AJ364" s="804"/>
      <c r="AK364" s="805"/>
      <c r="AL364" s="804"/>
      <c r="AM364" s="805"/>
      <c r="AN364" s="362"/>
      <c r="AO364" s="812"/>
      <c r="AP364" s="813"/>
      <c r="AQ364" s="812"/>
      <c r="AR364" s="813"/>
      <c r="AS364" s="812"/>
      <c r="AT364" s="813"/>
      <c r="AU364" s="812"/>
      <c r="AV364" s="813"/>
      <c r="AW364" s="812"/>
      <c r="AX364" s="813"/>
      <c r="AY364" s="363"/>
      <c r="AZ364" s="820"/>
      <c r="BA364" s="821"/>
      <c r="BB364" s="820"/>
      <c r="BC364" s="821"/>
      <c r="BD364" s="820"/>
      <c r="BE364" s="821"/>
      <c r="BF364" s="820"/>
      <c r="BG364" s="821"/>
      <c r="BH364" s="820"/>
      <c r="BI364" s="821"/>
      <c r="BJ364" s="364"/>
      <c r="BK364" s="849"/>
      <c r="BL364" s="850"/>
      <c r="BM364" s="849"/>
      <c r="BN364" s="850"/>
      <c r="BO364" s="849"/>
      <c r="BP364" s="850"/>
      <c r="BQ364" s="849"/>
      <c r="BR364" s="850"/>
      <c r="BS364" s="849"/>
      <c r="BT364" s="850"/>
      <c r="BU364" s="365"/>
      <c r="BV364" s="973"/>
      <c r="BW364" s="974"/>
      <c r="BX364" s="973"/>
      <c r="BY364" s="974"/>
      <c r="BZ364" s="973"/>
      <c r="CA364" s="974"/>
      <c r="CB364" s="973"/>
      <c r="CC364" s="974"/>
      <c r="CD364" s="973"/>
      <c r="CE364" s="974"/>
      <c r="CF364" s="366"/>
      <c r="CG364" s="896">
        <f t="shared" si="514"/>
        <v>0</v>
      </c>
      <c r="CH364" s="897"/>
      <c r="CI364" s="896">
        <f t="shared" si="515"/>
        <v>0</v>
      </c>
      <c r="CJ364" s="897"/>
      <c r="CK364" s="896">
        <f t="shared" si="507"/>
        <v>0</v>
      </c>
      <c r="CL364" s="897"/>
      <c r="CM364" s="896">
        <f t="shared" si="516"/>
        <v>0</v>
      </c>
      <c r="CN364" s="897"/>
      <c r="CO364" s="896">
        <f t="shared" si="517"/>
        <v>0</v>
      </c>
      <c r="CP364" s="897"/>
      <c r="CQ364" s="308">
        <f t="shared" si="518"/>
        <v>0</v>
      </c>
      <c r="CR364" s="967"/>
      <c r="CS364" s="968"/>
      <c r="CT364" s="967"/>
      <c r="CU364" s="968"/>
      <c r="CV364" s="967"/>
      <c r="CW364" s="968"/>
      <c r="CX364" s="967"/>
      <c r="CY364" s="968"/>
      <c r="CZ364" s="967"/>
      <c r="DA364" s="968"/>
      <c r="DB364" s="368"/>
      <c r="DC364" s="971"/>
      <c r="DD364" s="972"/>
      <c r="DE364" s="971"/>
      <c r="DF364" s="972"/>
      <c r="DG364" s="971"/>
      <c r="DH364" s="972"/>
      <c r="DI364" s="971"/>
      <c r="DJ364" s="972"/>
      <c r="DK364" s="971"/>
      <c r="DL364" s="972"/>
      <c r="DM364" s="369"/>
      <c r="DN364" s="977"/>
      <c r="DO364" s="978"/>
      <c r="DP364" s="977"/>
      <c r="DQ364" s="978"/>
      <c r="DR364" s="977"/>
      <c r="DS364" s="978"/>
      <c r="DT364" s="977"/>
      <c r="DU364" s="978"/>
      <c r="DV364" s="977"/>
      <c r="DW364" s="978"/>
      <c r="DX364" s="370"/>
      <c r="DY364" s="339">
        <f t="shared" si="508"/>
        <v>0</v>
      </c>
      <c r="DZ364" s="339">
        <f t="shared" si="509"/>
        <v>0</v>
      </c>
      <c r="EA364" s="339">
        <f t="shared" si="510"/>
        <v>0</v>
      </c>
      <c r="EB364" s="339">
        <f t="shared" si="511"/>
        <v>0</v>
      </c>
      <c r="EC364" s="339">
        <f t="shared" si="512"/>
        <v>0</v>
      </c>
      <c r="ED364" s="327">
        <f t="shared" si="513"/>
        <v>0</v>
      </c>
    </row>
    <row r="365" spans="1:134" s="51" customFormat="1" ht="15" customHeight="1">
      <c r="A365" s="78"/>
      <c r="B365" s="78"/>
      <c r="C365" s="77" t="s">
        <v>353</v>
      </c>
      <c r="D365" s="700" t="s">
        <v>378</v>
      </c>
      <c r="E365" s="72"/>
      <c r="F365" s="72"/>
      <c r="G365" s="72"/>
      <c r="H365" s="72"/>
      <c r="I365" s="72"/>
      <c r="J365" s="72"/>
      <c r="K365" s="72"/>
      <c r="L365" s="72"/>
      <c r="M365" s="72"/>
      <c r="N365" s="72"/>
      <c r="O365" s="616"/>
      <c r="P365" s="72"/>
      <c r="Q365" s="146"/>
      <c r="R365" s="70">
        <f t="shared" si="506"/>
        <v>1.1000000000000001</v>
      </c>
      <c r="S365" s="847"/>
      <c r="T365" s="848"/>
      <c r="U365" s="847"/>
      <c r="V365" s="848"/>
      <c r="W365" s="847"/>
      <c r="X365" s="848"/>
      <c r="Y365" s="847"/>
      <c r="Z365" s="848"/>
      <c r="AA365" s="847"/>
      <c r="AB365" s="848"/>
      <c r="AC365" s="373"/>
      <c r="AD365" s="804"/>
      <c r="AE365" s="805"/>
      <c r="AF365" s="804"/>
      <c r="AG365" s="805"/>
      <c r="AH365" s="804"/>
      <c r="AI365" s="805"/>
      <c r="AJ365" s="804"/>
      <c r="AK365" s="805"/>
      <c r="AL365" s="804"/>
      <c r="AM365" s="805"/>
      <c r="AN365" s="362"/>
      <c r="AO365" s="812"/>
      <c r="AP365" s="813"/>
      <c r="AQ365" s="812"/>
      <c r="AR365" s="813"/>
      <c r="AS365" s="812"/>
      <c r="AT365" s="813"/>
      <c r="AU365" s="812"/>
      <c r="AV365" s="813"/>
      <c r="AW365" s="812"/>
      <c r="AX365" s="813"/>
      <c r="AY365" s="363"/>
      <c r="AZ365" s="820"/>
      <c r="BA365" s="821"/>
      <c r="BB365" s="820"/>
      <c r="BC365" s="821"/>
      <c r="BD365" s="820"/>
      <c r="BE365" s="821"/>
      <c r="BF365" s="820"/>
      <c r="BG365" s="821"/>
      <c r="BH365" s="820"/>
      <c r="BI365" s="821"/>
      <c r="BJ365" s="364"/>
      <c r="BK365" s="849"/>
      <c r="BL365" s="850"/>
      <c r="BM365" s="849"/>
      <c r="BN365" s="850"/>
      <c r="BO365" s="849"/>
      <c r="BP365" s="850"/>
      <c r="BQ365" s="849"/>
      <c r="BR365" s="850"/>
      <c r="BS365" s="849"/>
      <c r="BT365" s="850"/>
      <c r="BU365" s="365"/>
      <c r="BV365" s="973"/>
      <c r="BW365" s="974"/>
      <c r="BX365" s="973"/>
      <c r="BY365" s="974"/>
      <c r="BZ365" s="973"/>
      <c r="CA365" s="974"/>
      <c r="CB365" s="973"/>
      <c r="CC365" s="974"/>
      <c r="CD365" s="973"/>
      <c r="CE365" s="974"/>
      <c r="CF365" s="366"/>
      <c r="CG365" s="896">
        <f t="shared" si="514"/>
        <v>0</v>
      </c>
      <c r="CH365" s="897"/>
      <c r="CI365" s="896">
        <f t="shared" si="515"/>
        <v>0</v>
      </c>
      <c r="CJ365" s="897"/>
      <c r="CK365" s="896">
        <f t="shared" si="507"/>
        <v>0</v>
      </c>
      <c r="CL365" s="897"/>
      <c r="CM365" s="896">
        <f t="shared" si="516"/>
        <v>0</v>
      </c>
      <c r="CN365" s="897"/>
      <c r="CO365" s="896">
        <f t="shared" si="517"/>
        <v>0</v>
      </c>
      <c r="CP365" s="897"/>
      <c r="CQ365" s="308">
        <f t="shared" si="518"/>
        <v>0</v>
      </c>
      <c r="CR365" s="967"/>
      <c r="CS365" s="968"/>
      <c r="CT365" s="967"/>
      <c r="CU365" s="968"/>
      <c r="CV365" s="967"/>
      <c r="CW365" s="968"/>
      <c r="CX365" s="967"/>
      <c r="CY365" s="968"/>
      <c r="CZ365" s="967"/>
      <c r="DA365" s="968"/>
      <c r="DB365" s="368"/>
      <c r="DC365" s="971"/>
      <c r="DD365" s="972"/>
      <c r="DE365" s="971"/>
      <c r="DF365" s="972"/>
      <c r="DG365" s="971"/>
      <c r="DH365" s="972"/>
      <c r="DI365" s="971"/>
      <c r="DJ365" s="972"/>
      <c r="DK365" s="971"/>
      <c r="DL365" s="972"/>
      <c r="DM365" s="369"/>
      <c r="DN365" s="977"/>
      <c r="DO365" s="978"/>
      <c r="DP365" s="977"/>
      <c r="DQ365" s="978"/>
      <c r="DR365" s="977"/>
      <c r="DS365" s="978"/>
      <c r="DT365" s="977"/>
      <c r="DU365" s="978"/>
      <c r="DV365" s="977"/>
      <c r="DW365" s="978"/>
      <c r="DX365" s="370"/>
      <c r="DY365" s="339">
        <f t="shared" si="508"/>
        <v>0</v>
      </c>
      <c r="DZ365" s="339">
        <f t="shared" si="509"/>
        <v>0</v>
      </c>
      <c r="EA365" s="339">
        <f t="shared" si="510"/>
        <v>0</v>
      </c>
      <c r="EB365" s="339">
        <f t="shared" si="511"/>
        <v>0</v>
      </c>
      <c r="EC365" s="339">
        <f t="shared" si="512"/>
        <v>0</v>
      </c>
      <c r="ED365" s="327">
        <f t="shared" si="513"/>
        <v>0</v>
      </c>
    </row>
    <row r="366" spans="1:134" s="51" customFormat="1" ht="15" customHeight="1">
      <c r="A366" s="78"/>
      <c r="B366" s="78"/>
      <c r="C366" s="77" t="s">
        <v>264</v>
      </c>
      <c r="D366" s="700"/>
      <c r="E366" s="72"/>
      <c r="F366" s="72"/>
      <c r="G366" s="72"/>
      <c r="H366" s="72"/>
      <c r="I366" s="72"/>
      <c r="J366" s="72"/>
      <c r="K366" s="72"/>
      <c r="L366" s="72"/>
      <c r="M366" s="72"/>
      <c r="N366" s="72"/>
      <c r="O366" s="616"/>
      <c r="P366" s="72"/>
      <c r="Q366" s="146"/>
      <c r="R366" s="70">
        <f t="shared" si="506"/>
        <v>1</v>
      </c>
      <c r="S366" s="847"/>
      <c r="T366" s="848"/>
      <c r="U366" s="847"/>
      <c r="V366" s="848"/>
      <c r="W366" s="847"/>
      <c r="X366" s="848"/>
      <c r="Y366" s="847"/>
      <c r="Z366" s="848"/>
      <c r="AA366" s="847"/>
      <c r="AB366" s="848"/>
      <c r="AC366" s="373"/>
      <c r="AD366" s="804"/>
      <c r="AE366" s="805"/>
      <c r="AF366" s="804"/>
      <c r="AG366" s="805"/>
      <c r="AH366" s="804"/>
      <c r="AI366" s="805"/>
      <c r="AJ366" s="804"/>
      <c r="AK366" s="805"/>
      <c r="AL366" s="804"/>
      <c r="AM366" s="805"/>
      <c r="AN366" s="362"/>
      <c r="AO366" s="812"/>
      <c r="AP366" s="813"/>
      <c r="AQ366" s="812"/>
      <c r="AR366" s="813"/>
      <c r="AS366" s="812"/>
      <c r="AT366" s="813"/>
      <c r="AU366" s="812"/>
      <c r="AV366" s="813"/>
      <c r="AW366" s="812"/>
      <c r="AX366" s="813"/>
      <c r="AY366" s="363"/>
      <c r="AZ366" s="820"/>
      <c r="BA366" s="821"/>
      <c r="BB366" s="820"/>
      <c r="BC366" s="821"/>
      <c r="BD366" s="820"/>
      <c r="BE366" s="821"/>
      <c r="BF366" s="820"/>
      <c r="BG366" s="821"/>
      <c r="BH366" s="820"/>
      <c r="BI366" s="821"/>
      <c r="BJ366" s="364"/>
      <c r="BK366" s="849"/>
      <c r="BL366" s="850"/>
      <c r="BM366" s="849"/>
      <c r="BN366" s="850"/>
      <c r="BO366" s="849"/>
      <c r="BP366" s="850"/>
      <c r="BQ366" s="849"/>
      <c r="BR366" s="850"/>
      <c r="BS366" s="849"/>
      <c r="BT366" s="850"/>
      <c r="BU366" s="365"/>
      <c r="BV366" s="973"/>
      <c r="BW366" s="974"/>
      <c r="BX366" s="973"/>
      <c r="BY366" s="974"/>
      <c r="BZ366" s="973"/>
      <c r="CA366" s="974"/>
      <c r="CB366" s="973"/>
      <c r="CC366" s="974"/>
      <c r="CD366" s="973"/>
      <c r="CE366" s="974"/>
      <c r="CF366" s="366"/>
      <c r="CG366" s="896">
        <f t="shared" si="514"/>
        <v>0</v>
      </c>
      <c r="CH366" s="897"/>
      <c r="CI366" s="896">
        <f t="shared" si="515"/>
        <v>0</v>
      </c>
      <c r="CJ366" s="897"/>
      <c r="CK366" s="896">
        <f t="shared" si="507"/>
        <v>0</v>
      </c>
      <c r="CL366" s="897"/>
      <c r="CM366" s="896">
        <f t="shared" si="516"/>
        <v>0</v>
      </c>
      <c r="CN366" s="897"/>
      <c r="CO366" s="896">
        <f t="shared" si="517"/>
        <v>0</v>
      </c>
      <c r="CP366" s="897"/>
      <c r="CQ366" s="308">
        <f t="shared" si="518"/>
        <v>0</v>
      </c>
      <c r="CR366" s="967"/>
      <c r="CS366" s="968"/>
      <c r="CT366" s="967"/>
      <c r="CU366" s="968"/>
      <c r="CV366" s="967"/>
      <c r="CW366" s="968"/>
      <c r="CX366" s="967"/>
      <c r="CY366" s="968"/>
      <c r="CZ366" s="967"/>
      <c r="DA366" s="968"/>
      <c r="DB366" s="368"/>
      <c r="DC366" s="971"/>
      <c r="DD366" s="972"/>
      <c r="DE366" s="971"/>
      <c r="DF366" s="972"/>
      <c r="DG366" s="971"/>
      <c r="DH366" s="972"/>
      <c r="DI366" s="971"/>
      <c r="DJ366" s="972"/>
      <c r="DK366" s="971"/>
      <c r="DL366" s="972"/>
      <c r="DM366" s="369"/>
      <c r="DN366" s="977"/>
      <c r="DO366" s="978"/>
      <c r="DP366" s="977"/>
      <c r="DQ366" s="978"/>
      <c r="DR366" s="977"/>
      <c r="DS366" s="978"/>
      <c r="DT366" s="977"/>
      <c r="DU366" s="978"/>
      <c r="DV366" s="977"/>
      <c r="DW366" s="978"/>
      <c r="DX366" s="370"/>
      <c r="DY366" s="339">
        <f t="shared" si="508"/>
        <v>0</v>
      </c>
      <c r="DZ366" s="339">
        <f t="shared" si="509"/>
        <v>0</v>
      </c>
      <c r="EA366" s="339">
        <f t="shared" si="510"/>
        <v>0</v>
      </c>
      <c r="EB366" s="339">
        <f t="shared" si="511"/>
        <v>0</v>
      </c>
      <c r="EC366" s="339">
        <f t="shared" si="512"/>
        <v>0</v>
      </c>
      <c r="ED366" s="327">
        <f t="shared" si="513"/>
        <v>0</v>
      </c>
    </row>
    <row r="367" spans="1:134" s="51" customFormat="1" ht="15" customHeight="1">
      <c r="A367" s="78"/>
      <c r="B367" s="78"/>
      <c r="C367" s="77" t="s">
        <v>28</v>
      </c>
      <c r="D367" s="700"/>
      <c r="E367" s="72"/>
      <c r="F367" s="72"/>
      <c r="G367" s="72"/>
      <c r="H367" s="72"/>
      <c r="I367" s="72"/>
      <c r="J367" s="72"/>
      <c r="K367" s="72"/>
      <c r="L367" s="72"/>
      <c r="M367" s="72"/>
      <c r="N367" s="72"/>
      <c r="O367" s="616"/>
      <c r="P367" s="72"/>
      <c r="Q367" s="146"/>
      <c r="R367" s="70">
        <f t="shared" si="506"/>
        <v>1</v>
      </c>
      <c r="S367" s="847"/>
      <c r="T367" s="848"/>
      <c r="U367" s="847"/>
      <c r="V367" s="848"/>
      <c r="W367" s="847"/>
      <c r="X367" s="848"/>
      <c r="Y367" s="847"/>
      <c r="Z367" s="848"/>
      <c r="AA367" s="847"/>
      <c r="AB367" s="848"/>
      <c r="AC367" s="373"/>
      <c r="AD367" s="804"/>
      <c r="AE367" s="805"/>
      <c r="AF367" s="804"/>
      <c r="AG367" s="805"/>
      <c r="AH367" s="804"/>
      <c r="AI367" s="805"/>
      <c r="AJ367" s="804"/>
      <c r="AK367" s="805"/>
      <c r="AL367" s="804"/>
      <c r="AM367" s="805"/>
      <c r="AN367" s="362"/>
      <c r="AO367" s="812"/>
      <c r="AP367" s="813"/>
      <c r="AQ367" s="812"/>
      <c r="AR367" s="813"/>
      <c r="AS367" s="812"/>
      <c r="AT367" s="813"/>
      <c r="AU367" s="812"/>
      <c r="AV367" s="813"/>
      <c r="AW367" s="812"/>
      <c r="AX367" s="813"/>
      <c r="AY367" s="363"/>
      <c r="AZ367" s="820"/>
      <c r="BA367" s="821"/>
      <c r="BB367" s="820"/>
      <c r="BC367" s="821"/>
      <c r="BD367" s="820"/>
      <c r="BE367" s="821"/>
      <c r="BF367" s="820"/>
      <c r="BG367" s="821"/>
      <c r="BH367" s="820"/>
      <c r="BI367" s="821"/>
      <c r="BJ367" s="364"/>
      <c r="BK367" s="849"/>
      <c r="BL367" s="850"/>
      <c r="BM367" s="849"/>
      <c r="BN367" s="850"/>
      <c r="BO367" s="849"/>
      <c r="BP367" s="850"/>
      <c r="BQ367" s="849"/>
      <c r="BR367" s="850"/>
      <c r="BS367" s="849"/>
      <c r="BT367" s="850"/>
      <c r="BU367" s="365"/>
      <c r="BV367" s="973"/>
      <c r="BW367" s="974"/>
      <c r="BX367" s="973"/>
      <c r="BY367" s="974"/>
      <c r="BZ367" s="973"/>
      <c r="CA367" s="974"/>
      <c r="CB367" s="973"/>
      <c r="CC367" s="974"/>
      <c r="CD367" s="973"/>
      <c r="CE367" s="974"/>
      <c r="CF367" s="366"/>
      <c r="CG367" s="896">
        <f t="shared" si="514"/>
        <v>0</v>
      </c>
      <c r="CH367" s="897"/>
      <c r="CI367" s="896">
        <f t="shared" si="515"/>
        <v>0</v>
      </c>
      <c r="CJ367" s="897"/>
      <c r="CK367" s="896">
        <f t="shared" si="507"/>
        <v>0</v>
      </c>
      <c r="CL367" s="897"/>
      <c r="CM367" s="896">
        <f t="shared" si="516"/>
        <v>0</v>
      </c>
      <c r="CN367" s="897"/>
      <c r="CO367" s="896">
        <f t="shared" si="517"/>
        <v>0</v>
      </c>
      <c r="CP367" s="897"/>
      <c r="CQ367" s="308">
        <f t="shared" si="518"/>
        <v>0</v>
      </c>
      <c r="CR367" s="967"/>
      <c r="CS367" s="968"/>
      <c r="CT367" s="967"/>
      <c r="CU367" s="968"/>
      <c r="CV367" s="967"/>
      <c r="CW367" s="968"/>
      <c r="CX367" s="967"/>
      <c r="CY367" s="968"/>
      <c r="CZ367" s="967"/>
      <c r="DA367" s="968"/>
      <c r="DB367" s="368"/>
      <c r="DC367" s="971"/>
      <c r="DD367" s="972"/>
      <c r="DE367" s="971"/>
      <c r="DF367" s="972"/>
      <c r="DG367" s="971"/>
      <c r="DH367" s="972"/>
      <c r="DI367" s="971"/>
      <c r="DJ367" s="972"/>
      <c r="DK367" s="971"/>
      <c r="DL367" s="972"/>
      <c r="DM367" s="369"/>
      <c r="DN367" s="977"/>
      <c r="DO367" s="978"/>
      <c r="DP367" s="977"/>
      <c r="DQ367" s="978"/>
      <c r="DR367" s="977"/>
      <c r="DS367" s="978"/>
      <c r="DT367" s="977"/>
      <c r="DU367" s="978"/>
      <c r="DV367" s="977"/>
      <c r="DW367" s="978"/>
      <c r="DX367" s="370"/>
      <c r="DY367" s="339">
        <f t="shared" si="508"/>
        <v>0</v>
      </c>
      <c r="DZ367" s="339">
        <f t="shared" si="509"/>
        <v>0</v>
      </c>
      <c r="EA367" s="339">
        <f t="shared" si="510"/>
        <v>0</v>
      </c>
      <c r="EB367" s="339">
        <f t="shared" si="511"/>
        <v>0</v>
      </c>
      <c r="EC367" s="339">
        <f t="shared" si="512"/>
        <v>0</v>
      </c>
      <c r="ED367" s="327">
        <f t="shared" si="513"/>
        <v>0</v>
      </c>
    </row>
    <row r="368" spans="1:134" s="51" customFormat="1" ht="15" customHeight="1">
      <c r="A368" s="78"/>
      <c r="B368" s="78"/>
      <c r="C368" s="77" t="s">
        <v>54</v>
      </c>
      <c r="D368" s="700"/>
      <c r="E368" s="72"/>
      <c r="F368" s="72"/>
      <c r="G368" s="72"/>
      <c r="H368" s="72"/>
      <c r="I368" s="72"/>
      <c r="J368" s="72"/>
      <c r="K368" s="72"/>
      <c r="L368" s="72"/>
      <c r="M368" s="72"/>
      <c r="N368" s="72"/>
      <c r="O368" s="616"/>
      <c r="P368" s="72"/>
      <c r="Q368" s="146"/>
      <c r="R368" s="70">
        <f t="shared" si="506"/>
        <v>1.1000000000000001</v>
      </c>
      <c r="S368" s="847"/>
      <c r="T368" s="848"/>
      <c r="U368" s="847"/>
      <c r="V368" s="848"/>
      <c r="W368" s="847"/>
      <c r="X368" s="848"/>
      <c r="Y368" s="847"/>
      <c r="Z368" s="848"/>
      <c r="AA368" s="847"/>
      <c r="AB368" s="848"/>
      <c r="AC368" s="373"/>
      <c r="AD368" s="804"/>
      <c r="AE368" s="805"/>
      <c r="AF368" s="804"/>
      <c r="AG368" s="805"/>
      <c r="AH368" s="804"/>
      <c r="AI368" s="805"/>
      <c r="AJ368" s="804"/>
      <c r="AK368" s="805"/>
      <c r="AL368" s="804"/>
      <c r="AM368" s="805"/>
      <c r="AN368" s="362"/>
      <c r="AO368" s="812"/>
      <c r="AP368" s="813"/>
      <c r="AQ368" s="812"/>
      <c r="AR368" s="813"/>
      <c r="AS368" s="812"/>
      <c r="AT368" s="813"/>
      <c r="AU368" s="812"/>
      <c r="AV368" s="813"/>
      <c r="AW368" s="812"/>
      <c r="AX368" s="813"/>
      <c r="AY368" s="363"/>
      <c r="AZ368" s="820"/>
      <c r="BA368" s="821"/>
      <c r="BB368" s="820"/>
      <c r="BC368" s="821"/>
      <c r="BD368" s="820"/>
      <c r="BE368" s="821"/>
      <c r="BF368" s="820"/>
      <c r="BG368" s="821"/>
      <c r="BH368" s="820"/>
      <c r="BI368" s="821"/>
      <c r="BJ368" s="364"/>
      <c r="BK368" s="849"/>
      <c r="BL368" s="850"/>
      <c r="BM368" s="849"/>
      <c r="BN368" s="850"/>
      <c r="BO368" s="849"/>
      <c r="BP368" s="850"/>
      <c r="BQ368" s="849"/>
      <c r="BR368" s="850"/>
      <c r="BS368" s="849"/>
      <c r="BT368" s="850"/>
      <c r="BU368" s="365"/>
      <c r="BV368" s="973"/>
      <c r="BW368" s="974"/>
      <c r="BX368" s="973"/>
      <c r="BY368" s="974"/>
      <c r="BZ368" s="973"/>
      <c r="CA368" s="974"/>
      <c r="CB368" s="973"/>
      <c r="CC368" s="974"/>
      <c r="CD368" s="973"/>
      <c r="CE368" s="974"/>
      <c r="CF368" s="366"/>
      <c r="CG368" s="896">
        <f t="shared" si="514"/>
        <v>0</v>
      </c>
      <c r="CH368" s="897"/>
      <c r="CI368" s="896">
        <f t="shared" si="515"/>
        <v>0</v>
      </c>
      <c r="CJ368" s="897"/>
      <c r="CK368" s="896">
        <f t="shared" si="507"/>
        <v>0</v>
      </c>
      <c r="CL368" s="897"/>
      <c r="CM368" s="896">
        <f t="shared" si="516"/>
        <v>0</v>
      </c>
      <c r="CN368" s="897"/>
      <c r="CO368" s="896">
        <f t="shared" si="517"/>
        <v>0</v>
      </c>
      <c r="CP368" s="897"/>
      <c r="CQ368" s="308">
        <f t="shared" si="518"/>
        <v>0</v>
      </c>
      <c r="CR368" s="967"/>
      <c r="CS368" s="968"/>
      <c r="CT368" s="967"/>
      <c r="CU368" s="968"/>
      <c r="CV368" s="967"/>
      <c r="CW368" s="968"/>
      <c r="CX368" s="967"/>
      <c r="CY368" s="968"/>
      <c r="CZ368" s="967"/>
      <c r="DA368" s="968"/>
      <c r="DB368" s="368"/>
      <c r="DC368" s="971"/>
      <c r="DD368" s="972"/>
      <c r="DE368" s="971"/>
      <c r="DF368" s="972"/>
      <c r="DG368" s="971"/>
      <c r="DH368" s="972"/>
      <c r="DI368" s="971"/>
      <c r="DJ368" s="972"/>
      <c r="DK368" s="971"/>
      <c r="DL368" s="972"/>
      <c r="DM368" s="369"/>
      <c r="DN368" s="977"/>
      <c r="DO368" s="978"/>
      <c r="DP368" s="977"/>
      <c r="DQ368" s="978"/>
      <c r="DR368" s="977"/>
      <c r="DS368" s="978"/>
      <c r="DT368" s="977"/>
      <c r="DU368" s="978"/>
      <c r="DV368" s="977"/>
      <c r="DW368" s="978"/>
      <c r="DX368" s="370"/>
      <c r="DY368" s="339">
        <f t="shared" si="508"/>
        <v>0</v>
      </c>
      <c r="DZ368" s="339">
        <f t="shared" si="509"/>
        <v>0</v>
      </c>
      <c r="EA368" s="339">
        <f t="shared" si="510"/>
        <v>0</v>
      </c>
      <c r="EB368" s="339">
        <f t="shared" si="511"/>
        <v>0</v>
      </c>
      <c r="EC368" s="339">
        <f t="shared" si="512"/>
        <v>0</v>
      </c>
      <c r="ED368" s="327">
        <f t="shared" si="513"/>
        <v>0</v>
      </c>
    </row>
    <row r="369" spans="1:134" s="51" customFormat="1" ht="15" customHeight="1">
      <c r="A369" s="78"/>
      <c r="B369" s="78"/>
      <c r="C369" s="77" t="s">
        <v>353</v>
      </c>
      <c r="D369" s="700" t="s">
        <v>378</v>
      </c>
      <c r="E369" s="72"/>
      <c r="F369" s="72"/>
      <c r="G369" s="72"/>
      <c r="H369" s="72"/>
      <c r="I369" s="72"/>
      <c r="J369" s="72"/>
      <c r="K369" s="72"/>
      <c r="L369" s="72"/>
      <c r="M369" s="72"/>
      <c r="N369" s="72"/>
      <c r="O369" s="616"/>
      <c r="P369" s="72"/>
      <c r="Q369" s="146"/>
      <c r="R369" s="70">
        <f t="shared" si="506"/>
        <v>1.1000000000000001</v>
      </c>
      <c r="S369" s="847"/>
      <c r="T369" s="848"/>
      <c r="U369" s="847"/>
      <c r="V369" s="848"/>
      <c r="W369" s="847"/>
      <c r="X369" s="848"/>
      <c r="Y369" s="847"/>
      <c r="Z369" s="848"/>
      <c r="AA369" s="847"/>
      <c r="AB369" s="848"/>
      <c r="AC369" s="373"/>
      <c r="AD369" s="804"/>
      <c r="AE369" s="805"/>
      <c r="AF369" s="804"/>
      <c r="AG369" s="805"/>
      <c r="AH369" s="804"/>
      <c r="AI369" s="805"/>
      <c r="AJ369" s="804"/>
      <c r="AK369" s="805"/>
      <c r="AL369" s="804"/>
      <c r="AM369" s="805"/>
      <c r="AN369" s="362"/>
      <c r="AO369" s="812"/>
      <c r="AP369" s="813"/>
      <c r="AQ369" s="812"/>
      <c r="AR369" s="813"/>
      <c r="AS369" s="812"/>
      <c r="AT369" s="813"/>
      <c r="AU369" s="812"/>
      <c r="AV369" s="813"/>
      <c r="AW369" s="812"/>
      <c r="AX369" s="813"/>
      <c r="AY369" s="363"/>
      <c r="AZ369" s="820"/>
      <c r="BA369" s="821"/>
      <c r="BB369" s="820"/>
      <c r="BC369" s="821"/>
      <c r="BD369" s="820"/>
      <c r="BE369" s="821"/>
      <c r="BF369" s="820"/>
      <c r="BG369" s="821"/>
      <c r="BH369" s="820"/>
      <c r="BI369" s="821"/>
      <c r="BJ369" s="364"/>
      <c r="BK369" s="849"/>
      <c r="BL369" s="850"/>
      <c r="BM369" s="849"/>
      <c r="BN369" s="850"/>
      <c r="BO369" s="849"/>
      <c r="BP369" s="850"/>
      <c r="BQ369" s="849"/>
      <c r="BR369" s="850"/>
      <c r="BS369" s="849"/>
      <c r="BT369" s="850"/>
      <c r="BU369" s="365"/>
      <c r="BV369" s="973"/>
      <c r="BW369" s="974"/>
      <c r="BX369" s="973"/>
      <c r="BY369" s="974"/>
      <c r="BZ369" s="973"/>
      <c r="CA369" s="974"/>
      <c r="CB369" s="973"/>
      <c r="CC369" s="974"/>
      <c r="CD369" s="973"/>
      <c r="CE369" s="974"/>
      <c r="CF369" s="366"/>
      <c r="CG369" s="896">
        <f t="shared" si="514"/>
        <v>0</v>
      </c>
      <c r="CH369" s="897"/>
      <c r="CI369" s="896">
        <f t="shared" si="515"/>
        <v>0</v>
      </c>
      <c r="CJ369" s="897"/>
      <c r="CK369" s="896">
        <f t="shared" si="507"/>
        <v>0</v>
      </c>
      <c r="CL369" s="897"/>
      <c r="CM369" s="896">
        <f t="shared" si="516"/>
        <v>0</v>
      </c>
      <c r="CN369" s="897"/>
      <c r="CO369" s="896">
        <f t="shared" si="517"/>
        <v>0</v>
      </c>
      <c r="CP369" s="897"/>
      <c r="CQ369" s="308">
        <f t="shared" si="518"/>
        <v>0</v>
      </c>
      <c r="CR369" s="967"/>
      <c r="CS369" s="968"/>
      <c r="CT369" s="967"/>
      <c r="CU369" s="968"/>
      <c r="CV369" s="967"/>
      <c r="CW369" s="968"/>
      <c r="CX369" s="967"/>
      <c r="CY369" s="968"/>
      <c r="CZ369" s="967"/>
      <c r="DA369" s="968"/>
      <c r="DB369" s="368"/>
      <c r="DC369" s="971"/>
      <c r="DD369" s="972"/>
      <c r="DE369" s="971"/>
      <c r="DF369" s="972"/>
      <c r="DG369" s="971"/>
      <c r="DH369" s="972"/>
      <c r="DI369" s="971"/>
      <c r="DJ369" s="972"/>
      <c r="DK369" s="971"/>
      <c r="DL369" s="972"/>
      <c r="DM369" s="369"/>
      <c r="DN369" s="977"/>
      <c r="DO369" s="978"/>
      <c r="DP369" s="977"/>
      <c r="DQ369" s="978"/>
      <c r="DR369" s="977"/>
      <c r="DS369" s="978"/>
      <c r="DT369" s="977"/>
      <c r="DU369" s="978"/>
      <c r="DV369" s="977"/>
      <c r="DW369" s="978"/>
      <c r="DX369" s="370"/>
      <c r="DY369" s="339">
        <f t="shared" si="508"/>
        <v>0</v>
      </c>
      <c r="DZ369" s="339">
        <f t="shared" si="509"/>
        <v>0</v>
      </c>
      <c r="EA369" s="339">
        <f t="shared" si="510"/>
        <v>0</v>
      </c>
      <c r="EB369" s="339">
        <f t="shared" si="511"/>
        <v>0</v>
      </c>
      <c r="EC369" s="339">
        <f t="shared" si="512"/>
        <v>0</v>
      </c>
      <c r="ED369" s="327">
        <f t="shared" si="513"/>
        <v>0</v>
      </c>
    </row>
    <row r="370" spans="1:134" s="51" customFormat="1" ht="15" customHeight="1">
      <c r="A370" s="78"/>
      <c r="B370" s="78"/>
      <c r="C370" s="77" t="s">
        <v>264</v>
      </c>
      <c r="D370" s="700"/>
      <c r="E370" s="72"/>
      <c r="F370" s="72"/>
      <c r="G370" s="72"/>
      <c r="H370" s="72"/>
      <c r="I370" s="72"/>
      <c r="J370" s="72"/>
      <c r="K370" s="72"/>
      <c r="L370" s="72"/>
      <c r="M370" s="72"/>
      <c r="N370" s="72"/>
      <c r="O370" s="616"/>
      <c r="P370" s="72"/>
      <c r="Q370" s="146"/>
      <c r="R370" s="70">
        <f t="shared" si="506"/>
        <v>1</v>
      </c>
      <c r="S370" s="847"/>
      <c r="T370" s="848"/>
      <c r="U370" s="847"/>
      <c r="V370" s="848"/>
      <c r="W370" s="847"/>
      <c r="X370" s="848"/>
      <c r="Y370" s="847"/>
      <c r="Z370" s="848"/>
      <c r="AA370" s="847"/>
      <c r="AB370" s="848"/>
      <c r="AC370" s="373"/>
      <c r="AD370" s="804"/>
      <c r="AE370" s="805"/>
      <c r="AF370" s="804"/>
      <c r="AG370" s="805"/>
      <c r="AH370" s="804"/>
      <c r="AI370" s="805"/>
      <c r="AJ370" s="804"/>
      <c r="AK370" s="805"/>
      <c r="AL370" s="804"/>
      <c r="AM370" s="805"/>
      <c r="AN370" s="362"/>
      <c r="AO370" s="812"/>
      <c r="AP370" s="813"/>
      <c r="AQ370" s="812"/>
      <c r="AR370" s="813"/>
      <c r="AS370" s="812"/>
      <c r="AT370" s="813"/>
      <c r="AU370" s="812"/>
      <c r="AV370" s="813"/>
      <c r="AW370" s="812"/>
      <c r="AX370" s="813"/>
      <c r="AY370" s="363"/>
      <c r="AZ370" s="820"/>
      <c r="BA370" s="821"/>
      <c r="BB370" s="820"/>
      <c r="BC370" s="821"/>
      <c r="BD370" s="820"/>
      <c r="BE370" s="821"/>
      <c r="BF370" s="820"/>
      <c r="BG370" s="821"/>
      <c r="BH370" s="820"/>
      <c r="BI370" s="821"/>
      <c r="BJ370" s="364"/>
      <c r="BK370" s="849"/>
      <c r="BL370" s="850"/>
      <c r="BM370" s="849"/>
      <c r="BN370" s="850"/>
      <c r="BO370" s="849"/>
      <c r="BP370" s="850"/>
      <c r="BQ370" s="849"/>
      <c r="BR370" s="850"/>
      <c r="BS370" s="849"/>
      <c r="BT370" s="850"/>
      <c r="BU370" s="365"/>
      <c r="BV370" s="973"/>
      <c r="BW370" s="974"/>
      <c r="BX370" s="973"/>
      <c r="BY370" s="974"/>
      <c r="BZ370" s="973"/>
      <c r="CA370" s="974"/>
      <c r="CB370" s="973"/>
      <c r="CC370" s="974"/>
      <c r="CD370" s="973"/>
      <c r="CE370" s="974"/>
      <c r="CF370" s="366"/>
      <c r="CG370" s="896">
        <f t="shared" si="514"/>
        <v>0</v>
      </c>
      <c r="CH370" s="897"/>
      <c r="CI370" s="896">
        <f t="shared" si="515"/>
        <v>0</v>
      </c>
      <c r="CJ370" s="897"/>
      <c r="CK370" s="896">
        <f t="shared" si="507"/>
        <v>0</v>
      </c>
      <c r="CL370" s="897"/>
      <c r="CM370" s="896">
        <f t="shared" si="516"/>
        <v>0</v>
      </c>
      <c r="CN370" s="897"/>
      <c r="CO370" s="896">
        <f t="shared" si="517"/>
        <v>0</v>
      </c>
      <c r="CP370" s="897"/>
      <c r="CQ370" s="308">
        <f t="shared" si="518"/>
        <v>0</v>
      </c>
      <c r="CR370" s="967"/>
      <c r="CS370" s="968"/>
      <c r="CT370" s="967"/>
      <c r="CU370" s="968"/>
      <c r="CV370" s="967"/>
      <c r="CW370" s="968"/>
      <c r="CX370" s="967"/>
      <c r="CY370" s="968"/>
      <c r="CZ370" s="967"/>
      <c r="DA370" s="968"/>
      <c r="DB370" s="368"/>
      <c r="DC370" s="971"/>
      <c r="DD370" s="972"/>
      <c r="DE370" s="971"/>
      <c r="DF370" s="972"/>
      <c r="DG370" s="971"/>
      <c r="DH370" s="972"/>
      <c r="DI370" s="971"/>
      <c r="DJ370" s="972"/>
      <c r="DK370" s="971"/>
      <c r="DL370" s="972"/>
      <c r="DM370" s="369"/>
      <c r="DN370" s="977"/>
      <c r="DO370" s="978"/>
      <c r="DP370" s="977"/>
      <c r="DQ370" s="978"/>
      <c r="DR370" s="977"/>
      <c r="DS370" s="978"/>
      <c r="DT370" s="977"/>
      <c r="DU370" s="978"/>
      <c r="DV370" s="977"/>
      <c r="DW370" s="978"/>
      <c r="DX370" s="370"/>
      <c r="DY370" s="339">
        <f t="shared" si="508"/>
        <v>0</v>
      </c>
      <c r="DZ370" s="339">
        <f t="shared" si="509"/>
        <v>0</v>
      </c>
      <c r="EA370" s="339">
        <f t="shared" si="510"/>
        <v>0</v>
      </c>
      <c r="EB370" s="339">
        <f t="shared" si="511"/>
        <v>0</v>
      </c>
      <c r="EC370" s="339">
        <f t="shared" si="512"/>
        <v>0</v>
      </c>
      <c r="ED370" s="327">
        <f t="shared" si="513"/>
        <v>0</v>
      </c>
    </row>
    <row r="371" spans="1:134" s="51" customFormat="1" ht="15" customHeight="1">
      <c r="A371" s="78"/>
      <c r="B371" s="78"/>
      <c r="C371" s="77" t="s">
        <v>28</v>
      </c>
      <c r="D371" s="700"/>
      <c r="E371" s="72"/>
      <c r="F371" s="72"/>
      <c r="G371" s="72"/>
      <c r="H371" s="72"/>
      <c r="I371" s="72"/>
      <c r="J371" s="72"/>
      <c r="K371" s="72"/>
      <c r="L371" s="72"/>
      <c r="M371" s="72"/>
      <c r="N371" s="72"/>
      <c r="O371" s="616"/>
      <c r="P371" s="72"/>
      <c r="Q371" s="146"/>
      <c r="R371" s="70">
        <f t="shared" si="506"/>
        <v>1</v>
      </c>
      <c r="S371" s="847"/>
      <c r="T371" s="848"/>
      <c r="U371" s="847"/>
      <c r="V371" s="848"/>
      <c r="W371" s="847"/>
      <c r="X371" s="848"/>
      <c r="Y371" s="847"/>
      <c r="Z371" s="848"/>
      <c r="AA371" s="847"/>
      <c r="AB371" s="848"/>
      <c r="AC371" s="373"/>
      <c r="AD371" s="804"/>
      <c r="AE371" s="805"/>
      <c r="AF371" s="804"/>
      <c r="AG371" s="805"/>
      <c r="AH371" s="804"/>
      <c r="AI371" s="805"/>
      <c r="AJ371" s="804"/>
      <c r="AK371" s="805"/>
      <c r="AL371" s="804"/>
      <c r="AM371" s="805"/>
      <c r="AN371" s="362"/>
      <c r="AO371" s="812"/>
      <c r="AP371" s="813"/>
      <c r="AQ371" s="812"/>
      <c r="AR371" s="813"/>
      <c r="AS371" s="812"/>
      <c r="AT371" s="813"/>
      <c r="AU371" s="812"/>
      <c r="AV371" s="813"/>
      <c r="AW371" s="812"/>
      <c r="AX371" s="813"/>
      <c r="AY371" s="363"/>
      <c r="AZ371" s="820"/>
      <c r="BA371" s="821"/>
      <c r="BB371" s="820"/>
      <c r="BC371" s="821"/>
      <c r="BD371" s="820"/>
      <c r="BE371" s="821"/>
      <c r="BF371" s="820"/>
      <c r="BG371" s="821"/>
      <c r="BH371" s="820"/>
      <c r="BI371" s="821"/>
      <c r="BJ371" s="364"/>
      <c r="BK371" s="849"/>
      <c r="BL371" s="850"/>
      <c r="BM371" s="849"/>
      <c r="BN371" s="850"/>
      <c r="BO371" s="849"/>
      <c r="BP371" s="850"/>
      <c r="BQ371" s="849"/>
      <c r="BR371" s="850"/>
      <c r="BS371" s="849"/>
      <c r="BT371" s="850"/>
      <c r="BU371" s="365"/>
      <c r="BV371" s="973"/>
      <c r="BW371" s="974"/>
      <c r="BX371" s="973"/>
      <c r="BY371" s="974"/>
      <c r="BZ371" s="973"/>
      <c r="CA371" s="974"/>
      <c r="CB371" s="973"/>
      <c r="CC371" s="974"/>
      <c r="CD371" s="973"/>
      <c r="CE371" s="974"/>
      <c r="CF371" s="366"/>
      <c r="CG371" s="896">
        <f t="shared" si="514"/>
        <v>0</v>
      </c>
      <c r="CH371" s="897"/>
      <c r="CI371" s="896">
        <f t="shared" si="515"/>
        <v>0</v>
      </c>
      <c r="CJ371" s="897"/>
      <c r="CK371" s="896">
        <f t="shared" si="507"/>
        <v>0</v>
      </c>
      <c r="CL371" s="897"/>
      <c r="CM371" s="896">
        <f t="shared" si="516"/>
        <v>0</v>
      </c>
      <c r="CN371" s="897"/>
      <c r="CO371" s="896">
        <f t="shared" si="517"/>
        <v>0</v>
      </c>
      <c r="CP371" s="897"/>
      <c r="CQ371" s="308">
        <f t="shared" si="518"/>
        <v>0</v>
      </c>
      <c r="CR371" s="967"/>
      <c r="CS371" s="968"/>
      <c r="CT371" s="967"/>
      <c r="CU371" s="968"/>
      <c r="CV371" s="967"/>
      <c r="CW371" s="968"/>
      <c r="CX371" s="967"/>
      <c r="CY371" s="968"/>
      <c r="CZ371" s="967"/>
      <c r="DA371" s="968"/>
      <c r="DB371" s="368"/>
      <c r="DC371" s="971"/>
      <c r="DD371" s="972"/>
      <c r="DE371" s="971"/>
      <c r="DF371" s="972"/>
      <c r="DG371" s="971"/>
      <c r="DH371" s="972"/>
      <c r="DI371" s="971"/>
      <c r="DJ371" s="972"/>
      <c r="DK371" s="971"/>
      <c r="DL371" s="972"/>
      <c r="DM371" s="369"/>
      <c r="DN371" s="977"/>
      <c r="DO371" s="978"/>
      <c r="DP371" s="977"/>
      <c r="DQ371" s="978"/>
      <c r="DR371" s="977"/>
      <c r="DS371" s="978"/>
      <c r="DT371" s="977"/>
      <c r="DU371" s="978"/>
      <c r="DV371" s="977"/>
      <c r="DW371" s="978"/>
      <c r="DX371" s="370"/>
      <c r="DY371" s="339">
        <f t="shared" si="508"/>
        <v>0</v>
      </c>
      <c r="DZ371" s="339">
        <f t="shared" si="509"/>
        <v>0</v>
      </c>
      <c r="EA371" s="339">
        <f t="shared" si="510"/>
        <v>0</v>
      </c>
      <c r="EB371" s="339">
        <f t="shared" si="511"/>
        <v>0</v>
      </c>
      <c r="EC371" s="339">
        <f t="shared" si="512"/>
        <v>0</v>
      </c>
      <c r="ED371" s="327">
        <f t="shared" si="513"/>
        <v>0</v>
      </c>
    </row>
    <row r="372" spans="1:134" s="51" customFormat="1" ht="15" customHeight="1">
      <c r="A372" s="78"/>
      <c r="B372" s="78"/>
      <c r="C372" s="77" t="s">
        <v>54</v>
      </c>
      <c r="D372" s="700"/>
      <c r="E372" s="72"/>
      <c r="F372" s="72"/>
      <c r="G372" s="72"/>
      <c r="H372" s="72"/>
      <c r="I372" s="72"/>
      <c r="J372" s="72"/>
      <c r="K372" s="72"/>
      <c r="L372" s="72"/>
      <c r="M372" s="72"/>
      <c r="N372" s="72"/>
      <c r="O372" s="616"/>
      <c r="P372" s="72"/>
      <c r="Q372" s="146"/>
      <c r="R372" s="70">
        <f t="shared" si="506"/>
        <v>1.1000000000000001</v>
      </c>
      <c r="S372" s="847"/>
      <c r="T372" s="848"/>
      <c r="U372" s="847"/>
      <c r="V372" s="848"/>
      <c r="W372" s="847"/>
      <c r="X372" s="848"/>
      <c r="Y372" s="847"/>
      <c r="Z372" s="848"/>
      <c r="AA372" s="847"/>
      <c r="AB372" s="848"/>
      <c r="AC372" s="373"/>
      <c r="AD372" s="804"/>
      <c r="AE372" s="805"/>
      <c r="AF372" s="804"/>
      <c r="AG372" s="805"/>
      <c r="AH372" s="804"/>
      <c r="AI372" s="805"/>
      <c r="AJ372" s="804"/>
      <c r="AK372" s="805"/>
      <c r="AL372" s="804"/>
      <c r="AM372" s="805"/>
      <c r="AN372" s="362"/>
      <c r="AO372" s="812"/>
      <c r="AP372" s="813"/>
      <c r="AQ372" s="812"/>
      <c r="AR372" s="813"/>
      <c r="AS372" s="812"/>
      <c r="AT372" s="813"/>
      <c r="AU372" s="812"/>
      <c r="AV372" s="813"/>
      <c r="AW372" s="812"/>
      <c r="AX372" s="813"/>
      <c r="AY372" s="363"/>
      <c r="AZ372" s="820"/>
      <c r="BA372" s="821"/>
      <c r="BB372" s="820"/>
      <c r="BC372" s="821"/>
      <c r="BD372" s="820"/>
      <c r="BE372" s="821"/>
      <c r="BF372" s="820"/>
      <c r="BG372" s="821"/>
      <c r="BH372" s="820"/>
      <c r="BI372" s="821"/>
      <c r="BJ372" s="364"/>
      <c r="BK372" s="849"/>
      <c r="BL372" s="850"/>
      <c r="BM372" s="849"/>
      <c r="BN372" s="850"/>
      <c r="BO372" s="849"/>
      <c r="BP372" s="850"/>
      <c r="BQ372" s="849"/>
      <c r="BR372" s="850"/>
      <c r="BS372" s="849"/>
      <c r="BT372" s="850"/>
      <c r="BU372" s="365"/>
      <c r="BV372" s="973"/>
      <c r="BW372" s="974"/>
      <c r="BX372" s="973"/>
      <c r="BY372" s="974"/>
      <c r="BZ372" s="973"/>
      <c r="CA372" s="974"/>
      <c r="CB372" s="973"/>
      <c r="CC372" s="974"/>
      <c r="CD372" s="973"/>
      <c r="CE372" s="974"/>
      <c r="CF372" s="366"/>
      <c r="CG372" s="896">
        <f t="shared" si="514"/>
        <v>0</v>
      </c>
      <c r="CH372" s="897"/>
      <c r="CI372" s="896">
        <f t="shared" si="515"/>
        <v>0</v>
      </c>
      <c r="CJ372" s="897"/>
      <c r="CK372" s="896">
        <f t="shared" si="507"/>
        <v>0</v>
      </c>
      <c r="CL372" s="897"/>
      <c r="CM372" s="896">
        <f t="shared" si="516"/>
        <v>0</v>
      </c>
      <c r="CN372" s="897"/>
      <c r="CO372" s="896">
        <f t="shared" si="517"/>
        <v>0</v>
      </c>
      <c r="CP372" s="897"/>
      <c r="CQ372" s="308">
        <f t="shared" si="518"/>
        <v>0</v>
      </c>
      <c r="CR372" s="967"/>
      <c r="CS372" s="968"/>
      <c r="CT372" s="967"/>
      <c r="CU372" s="968"/>
      <c r="CV372" s="967"/>
      <c r="CW372" s="968"/>
      <c r="CX372" s="967"/>
      <c r="CY372" s="968"/>
      <c r="CZ372" s="967"/>
      <c r="DA372" s="968"/>
      <c r="DB372" s="368"/>
      <c r="DC372" s="971"/>
      <c r="DD372" s="972"/>
      <c r="DE372" s="971"/>
      <c r="DF372" s="972"/>
      <c r="DG372" s="971"/>
      <c r="DH372" s="972"/>
      <c r="DI372" s="971"/>
      <c r="DJ372" s="972"/>
      <c r="DK372" s="971"/>
      <c r="DL372" s="972"/>
      <c r="DM372" s="369"/>
      <c r="DN372" s="977"/>
      <c r="DO372" s="978"/>
      <c r="DP372" s="977"/>
      <c r="DQ372" s="978"/>
      <c r="DR372" s="977"/>
      <c r="DS372" s="978"/>
      <c r="DT372" s="977"/>
      <c r="DU372" s="978"/>
      <c r="DV372" s="977"/>
      <c r="DW372" s="978"/>
      <c r="DX372" s="370"/>
      <c r="DY372" s="339">
        <f t="shared" si="508"/>
        <v>0</v>
      </c>
      <c r="DZ372" s="339">
        <f t="shared" si="509"/>
        <v>0</v>
      </c>
      <c r="EA372" s="339">
        <f t="shared" si="510"/>
        <v>0</v>
      </c>
      <c r="EB372" s="339">
        <f t="shared" si="511"/>
        <v>0</v>
      </c>
      <c r="EC372" s="339">
        <f t="shared" si="512"/>
        <v>0</v>
      </c>
      <c r="ED372" s="327">
        <f t="shared" si="513"/>
        <v>0</v>
      </c>
    </row>
    <row r="373" spans="1:134" s="51" customFormat="1" ht="15" customHeight="1">
      <c r="A373" s="78"/>
      <c r="B373" s="78"/>
      <c r="C373" s="77" t="s">
        <v>353</v>
      </c>
      <c r="D373" s="700" t="s">
        <v>378</v>
      </c>
      <c r="E373" s="72"/>
      <c r="F373" s="72"/>
      <c r="G373" s="72"/>
      <c r="H373" s="72"/>
      <c r="I373" s="72"/>
      <c r="J373" s="72"/>
      <c r="K373" s="72"/>
      <c r="L373" s="72"/>
      <c r="M373" s="72"/>
      <c r="N373" s="72"/>
      <c r="O373" s="616"/>
      <c r="P373" s="72"/>
      <c r="Q373" s="146"/>
      <c r="R373" s="70">
        <f t="shared" si="506"/>
        <v>1.1000000000000001</v>
      </c>
      <c r="S373" s="847"/>
      <c r="T373" s="848"/>
      <c r="U373" s="847"/>
      <c r="V373" s="848"/>
      <c r="W373" s="847"/>
      <c r="X373" s="848"/>
      <c r="Y373" s="847"/>
      <c r="Z373" s="848"/>
      <c r="AA373" s="847"/>
      <c r="AB373" s="848"/>
      <c r="AC373" s="373"/>
      <c r="AD373" s="804"/>
      <c r="AE373" s="805"/>
      <c r="AF373" s="804"/>
      <c r="AG373" s="805"/>
      <c r="AH373" s="804"/>
      <c r="AI373" s="805"/>
      <c r="AJ373" s="804"/>
      <c r="AK373" s="805"/>
      <c r="AL373" s="804"/>
      <c r="AM373" s="805"/>
      <c r="AN373" s="362"/>
      <c r="AO373" s="812"/>
      <c r="AP373" s="813"/>
      <c r="AQ373" s="812"/>
      <c r="AR373" s="813"/>
      <c r="AS373" s="812"/>
      <c r="AT373" s="813"/>
      <c r="AU373" s="812"/>
      <c r="AV373" s="813"/>
      <c r="AW373" s="812"/>
      <c r="AX373" s="813"/>
      <c r="AY373" s="363"/>
      <c r="AZ373" s="820"/>
      <c r="BA373" s="821"/>
      <c r="BB373" s="820"/>
      <c r="BC373" s="821"/>
      <c r="BD373" s="820"/>
      <c r="BE373" s="821"/>
      <c r="BF373" s="820"/>
      <c r="BG373" s="821"/>
      <c r="BH373" s="820"/>
      <c r="BI373" s="821"/>
      <c r="BJ373" s="364"/>
      <c r="BK373" s="849"/>
      <c r="BL373" s="850"/>
      <c r="BM373" s="849"/>
      <c r="BN373" s="850"/>
      <c r="BO373" s="849"/>
      <c r="BP373" s="850"/>
      <c r="BQ373" s="849"/>
      <c r="BR373" s="850"/>
      <c r="BS373" s="849"/>
      <c r="BT373" s="850"/>
      <c r="BU373" s="365"/>
      <c r="BV373" s="973"/>
      <c r="BW373" s="974"/>
      <c r="BX373" s="973"/>
      <c r="BY373" s="974"/>
      <c r="BZ373" s="973"/>
      <c r="CA373" s="974"/>
      <c r="CB373" s="973"/>
      <c r="CC373" s="974"/>
      <c r="CD373" s="973"/>
      <c r="CE373" s="974"/>
      <c r="CF373" s="366"/>
      <c r="CG373" s="896">
        <f t="shared" si="514"/>
        <v>0</v>
      </c>
      <c r="CH373" s="897"/>
      <c r="CI373" s="896">
        <f t="shared" si="515"/>
        <v>0</v>
      </c>
      <c r="CJ373" s="897"/>
      <c r="CK373" s="896">
        <f t="shared" si="507"/>
        <v>0</v>
      </c>
      <c r="CL373" s="897"/>
      <c r="CM373" s="896">
        <f t="shared" si="516"/>
        <v>0</v>
      </c>
      <c r="CN373" s="897"/>
      <c r="CO373" s="896">
        <f t="shared" si="517"/>
        <v>0</v>
      </c>
      <c r="CP373" s="897"/>
      <c r="CQ373" s="308">
        <f t="shared" si="518"/>
        <v>0</v>
      </c>
      <c r="CR373" s="967"/>
      <c r="CS373" s="968"/>
      <c r="CT373" s="967"/>
      <c r="CU373" s="968"/>
      <c r="CV373" s="967"/>
      <c r="CW373" s="968"/>
      <c r="CX373" s="967"/>
      <c r="CY373" s="968"/>
      <c r="CZ373" s="967"/>
      <c r="DA373" s="968"/>
      <c r="DB373" s="368"/>
      <c r="DC373" s="971"/>
      <c r="DD373" s="972"/>
      <c r="DE373" s="971"/>
      <c r="DF373" s="972"/>
      <c r="DG373" s="971"/>
      <c r="DH373" s="972"/>
      <c r="DI373" s="971"/>
      <c r="DJ373" s="972"/>
      <c r="DK373" s="971"/>
      <c r="DL373" s="972"/>
      <c r="DM373" s="369"/>
      <c r="DN373" s="977"/>
      <c r="DO373" s="978"/>
      <c r="DP373" s="977"/>
      <c r="DQ373" s="978"/>
      <c r="DR373" s="977"/>
      <c r="DS373" s="978"/>
      <c r="DT373" s="977"/>
      <c r="DU373" s="978"/>
      <c r="DV373" s="977"/>
      <c r="DW373" s="978"/>
      <c r="DX373" s="370"/>
      <c r="DY373" s="339">
        <f t="shared" si="508"/>
        <v>0</v>
      </c>
      <c r="DZ373" s="339">
        <f t="shared" si="509"/>
        <v>0</v>
      </c>
      <c r="EA373" s="339">
        <f t="shared" si="510"/>
        <v>0</v>
      </c>
      <c r="EB373" s="339">
        <f t="shared" si="511"/>
        <v>0</v>
      </c>
      <c r="EC373" s="339">
        <f t="shared" si="512"/>
        <v>0</v>
      </c>
      <c r="ED373" s="327">
        <f t="shared" si="513"/>
        <v>0</v>
      </c>
    </row>
    <row r="374" spans="1:134" s="51" customFormat="1" ht="15" customHeight="1">
      <c r="A374" s="78"/>
      <c r="B374" s="78"/>
      <c r="C374" s="77" t="s">
        <v>264</v>
      </c>
      <c r="D374" s="700"/>
      <c r="E374" s="72"/>
      <c r="F374" s="72"/>
      <c r="G374" s="72"/>
      <c r="H374" s="72"/>
      <c r="I374" s="72"/>
      <c r="J374" s="72"/>
      <c r="K374" s="72"/>
      <c r="L374" s="72"/>
      <c r="M374" s="72"/>
      <c r="N374" s="72"/>
      <c r="O374" s="616"/>
      <c r="P374" s="72"/>
      <c r="Q374" s="146"/>
      <c r="R374" s="70">
        <f t="shared" si="506"/>
        <v>1</v>
      </c>
      <c r="S374" s="847"/>
      <c r="T374" s="848"/>
      <c r="U374" s="847"/>
      <c r="V374" s="848"/>
      <c r="W374" s="847"/>
      <c r="X374" s="848"/>
      <c r="Y374" s="847"/>
      <c r="Z374" s="848"/>
      <c r="AA374" s="847"/>
      <c r="AB374" s="848"/>
      <c r="AC374" s="373"/>
      <c r="AD374" s="804"/>
      <c r="AE374" s="805"/>
      <c r="AF374" s="804"/>
      <c r="AG374" s="805"/>
      <c r="AH374" s="804"/>
      <c r="AI374" s="805"/>
      <c r="AJ374" s="804"/>
      <c r="AK374" s="805"/>
      <c r="AL374" s="804"/>
      <c r="AM374" s="805"/>
      <c r="AN374" s="362"/>
      <c r="AO374" s="812"/>
      <c r="AP374" s="813"/>
      <c r="AQ374" s="812"/>
      <c r="AR374" s="813"/>
      <c r="AS374" s="812"/>
      <c r="AT374" s="813"/>
      <c r="AU374" s="812"/>
      <c r="AV374" s="813"/>
      <c r="AW374" s="812"/>
      <c r="AX374" s="813"/>
      <c r="AY374" s="363"/>
      <c r="AZ374" s="820"/>
      <c r="BA374" s="821"/>
      <c r="BB374" s="820"/>
      <c r="BC374" s="821"/>
      <c r="BD374" s="820"/>
      <c r="BE374" s="821"/>
      <c r="BF374" s="820"/>
      <c r="BG374" s="821"/>
      <c r="BH374" s="820"/>
      <c r="BI374" s="821"/>
      <c r="BJ374" s="364"/>
      <c r="BK374" s="849"/>
      <c r="BL374" s="850"/>
      <c r="BM374" s="849"/>
      <c r="BN374" s="850"/>
      <c r="BO374" s="849"/>
      <c r="BP374" s="850"/>
      <c r="BQ374" s="849"/>
      <c r="BR374" s="850"/>
      <c r="BS374" s="849"/>
      <c r="BT374" s="850"/>
      <c r="BU374" s="365"/>
      <c r="BV374" s="973"/>
      <c r="BW374" s="974"/>
      <c r="BX374" s="973"/>
      <c r="BY374" s="974"/>
      <c r="BZ374" s="973"/>
      <c r="CA374" s="974"/>
      <c r="CB374" s="973"/>
      <c r="CC374" s="974"/>
      <c r="CD374" s="973"/>
      <c r="CE374" s="974"/>
      <c r="CF374" s="366"/>
      <c r="CG374" s="896">
        <f t="shared" si="514"/>
        <v>0</v>
      </c>
      <c r="CH374" s="897"/>
      <c r="CI374" s="896">
        <f t="shared" si="515"/>
        <v>0</v>
      </c>
      <c r="CJ374" s="897"/>
      <c r="CK374" s="896">
        <f t="shared" si="507"/>
        <v>0</v>
      </c>
      <c r="CL374" s="897"/>
      <c r="CM374" s="896">
        <f t="shared" si="516"/>
        <v>0</v>
      </c>
      <c r="CN374" s="897"/>
      <c r="CO374" s="896">
        <f t="shared" si="517"/>
        <v>0</v>
      </c>
      <c r="CP374" s="897"/>
      <c r="CQ374" s="308">
        <f t="shared" si="518"/>
        <v>0</v>
      </c>
      <c r="CR374" s="967"/>
      <c r="CS374" s="968"/>
      <c r="CT374" s="967"/>
      <c r="CU374" s="968"/>
      <c r="CV374" s="967"/>
      <c r="CW374" s="968"/>
      <c r="CX374" s="967"/>
      <c r="CY374" s="968"/>
      <c r="CZ374" s="967"/>
      <c r="DA374" s="968"/>
      <c r="DB374" s="368"/>
      <c r="DC374" s="971"/>
      <c r="DD374" s="972"/>
      <c r="DE374" s="971"/>
      <c r="DF374" s="972"/>
      <c r="DG374" s="971"/>
      <c r="DH374" s="972"/>
      <c r="DI374" s="971"/>
      <c r="DJ374" s="972"/>
      <c r="DK374" s="971"/>
      <c r="DL374" s="972"/>
      <c r="DM374" s="369"/>
      <c r="DN374" s="977"/>
      <c r="DO374" s="978"/>
      <c r="DP374" s="977"/>
      <c r="DQ374" s="978"/>
      <c r="DR374" s="977"/>
      <c r="DS374" s="978"/>
      <c r="DT374" s="977"/>
      <c r="DU374" s="978"/>
      <c r="DV374" s="977"/>
      <c r="DW374" s="978"/>
      <c r="DX374" s="370"/>
      <c r="DY374" s="339">
        <f t="shared" si="508"/>
        <v>0</v>
      </c>
      <c r="DZ374" s="339">
        <f t="shared" si="509"/>
        <v>0</v>
      </c>
      <c r="EA374" s="339">
        <f t="shared" si="510"/>
        <v>0</v>
      </c>
      <c r="EB374" s="339">
        <f t="shared" si="511"/>
        <v>0</v>
      </c>
      <c r="EC374" s="339">
        <f t="shared" si="512"/>
        <v>0</v>
      </c>
      <c r="ED374" s="327">
        <f t="shared" si="513"/>
        <v>0</v>
      </c>
    </row>
    <row r="375" spans="1:134" s="51" customFormat="1" ht="15" customHeight="1">
      <c r="A375" s="78"/>
      <c r="B375" s="78"/>
      <c r="C375" s="77" t="s">
        <v>28</v>
      </c>
      <c r="D375" s="700"/>
      <c r="E375" s="72"/>
      <c r="F375" s="72"/>
      <c r="G375" s="72"/>
      <c r="H375" s="72"/>
      <c r="I375" s="72"/>
      <c r="J375" s="72"/>
      <c r="K375" s="72"/>
      <c r="L375" s="72"/>
      <c r="M375" s="72"/>
      <c r="N375" s="72"/>
      <c r="O375" s="616"/>
      <c r="P375" s="72"/>
      <c r="Q375" s="146"/>
      <c r="R375" s="70">
        <f t="shared" si="506"/>
        <v>1</v>
      </c>
      <c r="S375" s="847"/>
      <c r="T375" s="848"/>
      <c r="U375" s="847"/>
      <c r="V375" s="848"/>
      <c r="W375" s="847"/>
      <c r="X375" s="848"/>
      <c r="Y375" s="847"/>
      <c r="Z375" s="848"/>
      <c r="AA375" s="847"/>
      <c r="AB375" s="848"/>
      <c r="AC375" s="373"/>
      <c r="AD375" s="804"/>
      <c r="AE375" s="805"/>
      <c r="AF375" s="804"/>
      <c r="AG375" s="805"/>
      <c r="AH375" s="804"/>
      <c r="AI375" s="805"/>
      <c r="AJ375" s="804"/>
      <c r="AK375" s="805"/>
      <c r="AL375" s="804"/>
      <c r="AM375" s="805"/>
      <c r="AN375" s="362"/>
      <c r="AO375" s="812"/>
      <c r="AP375" s="813"/>
      <c r="AQ375" s="812"/>
      <c r="AR375" s="813"/>
      <c r="AS375" s="812"/>
      <c r="AT375" s="813"/>
      <c r="AU375" s="812"/>
      <c r="AV375" s="813"/>
      <c r="AW375" s="812"/>
      <c r="AX375" s="813"/>
      <c r="AY375" s="363"/>
      <c r="AZ375" s="820"/>
      <c r="BA375" s="821"/>
      <c r="BB375" s="820"/>
      <c r="BC375" s="821"/>
      <c r="BD375" s="820"/>
      <c r="BE375" s="821"/>
      <c r="BF375" s="820"/>
      <c r="BG375" s="821"/>
      <c r="BH375" s="820"/>
      <c r="BI375" s="821"/>
      <c r="BJ375" s="364"/>
      <c r="BK375" s="849"/>
      <c r="BL375" s="850"/>
      <c r="BM375" s="849"/>
      <c r="BN375" s="850"/>
      <c r="BO375" s="849"/>
      <c r="BP375" s="850"/>
      <c r="BQ375" s="849"/>
      <c r="BR375" s="850"/>
      <c r="BS375" s="849"/>
      <c r="BT375" s="850"/>
      <c r="BU375" s="365"/>
      <c r="BV375" s="973"/>
      <c r="BW375" s="974"/>
      <c r="BX375" s="973"/>
      <c r="BY375" s="974"/>
      <c r="BZ375" s="973"/>
      <c r="CA375" s="974"/>
      <c r="CB375" s="973"/>
      <c r="CC375" s="974"/>
      <c r="CD375" s="973"/>
      <c r="CE375" s="974"/>
      <c r="CF375" s="366"/>
      <c r="CG375" s="896">
        <f t="shared" si="514"/>
        <v>0</v>
      </c>
      <c r="CH375" s="897"/>
      <c r="CI375" s="896">
        <f t="shared" si="515"/>
        <v>0</v>
      </c>
      <c r="CJ375" s="897"/>
      <c r="CK375" s="896">
        <f t="shared" si="507"/>
        <v>0</v>
      </c>
      <c r="CL375" s="897"/>
      <c r="CM375" s="896">
        <f t="shared" si="516"/>
        <v>0</v>
      </c>
      <c r="CN375" s="897"/>
      <c r="CO375" s="896">
        <f t="shared" si="517"/>
        <v>0</v>
      </c>
      <c r="CP375" s="897"/>
      <c r="CQ375" s="308">
        <f t="shared" si="518"/>
        <v>0</v>
      </c>
      <c r="CR375" s="967"/>
      <c r="CS375" s="968"/>
      <c r="CT375" s="967"/>
      <c r="CU375" s="968"/>
      <c r="CV375" s="967"/>
      <c r="CW375" s="968"/>
      <c r="CX375" s="967"/>
      <c r="CY375" s="968"/>
      <c r="CZ375" s="967"/>
      <c r="DA375" s="968"/>
      <c r="DB375" s="368"/>
      <c r="DC375" s="971"/>
      <c r="DD375" s="972"/>
      <c r="DE375" s="971"/>
      <c r="DF375" s="972"/>
      <c r="DG375" s="971"/>
      <c r="DH375" s="972"/>
      <c r="DI375" s="971"/>
      <c r="DJ375" s="972"/>
      <c r="DK375" s="971"/>
      <c r="DL375" s="972"/>
      <c r="DM375" s="369"/>
      <c r="DN375" s="977"/>
      <c r="DO375" s="978"/>
      <c r="DP375" s="977"/>
      <c r="DQ375" s="978"/>
      <c r="DR375" s="977"/>
      <c r="DS375" s="978"/>
      <c r="DT375" s="977"/>
      <c r="DU375" s="978"/>
      <c r="DV375" s="977"/>
      <c r="DW375" s="978"/>
      <c r="DX375" s="370"/>
      <c r="DY375" s="339">
        <f t="shared" si="508"/>
        <v>0</v>
      </c>
      <c r="DZ375" s="339">
        <f t="shared" si="509"/>
        <v>0</v>
      </c>
      <c r="EA375" s="339">
        <f t="shared" si="510"/>
        <v>0</v>
      </c>
      <c r="EB375" s="339">
        <f t="shared" si="511"/>
        <v>0</v>
      </c>
      <c r="EC375" s="339">
        <f t="shared" si="512"/>
        <v>0</v>
      </c>
      <c r="ED375" s="327">
        <f t="shared" si="513"/>
        <v>0</v>
      </c>
    </row>
    <row r="376" spans="1:134" s="51" customFormat="1" ht="15" customHeight="1">
      <c r="A376" s="78"/>
      <c r="B376" s="78"/>
      <c r="C376" s="77" t="s">
        <v>54</v>
      </c>
      <c r="D376" s="700"/>
      <c r="E376" s="72"/>
      <c r="F376" s="72"/>
      <c r="G376" s="72"/>
      <c r="H376" s="72"/>
      <c r="I376" s="72"/>
      <c r="J376" s="72"/>
      <c r="K376" s="72"/>
      <c r="L376" s="72"/>
      <c r="M376" s="72"/>
      <c r="N376" s="72"/>
      <c r="O376" s="616"/>
      <c r="P376" s="72"/>
      <c r="Q376" s="146"/>
      <c r="R376" s="70">
        <f t="shared" si="506"/>
        <v>1.1000000000000001</v>
      </c>
      <c r="S376" s="847"/>
      <c r="T376" s="848"/>
      <c r="U376" s="847"/>
      <c r="V376" s="848"/>
      <c r="W376" s="847"/>
      <c r="X376" s="848"/>
      <c r="Y376" s="847"/>
      <c r="Z376" s="848"/>
      <c r="AA376" s="847"/>
      <c r="AB376" s="848"/>
      <c r="AC376" s="373"/>
      <c r="AD376" s="804"/>
      <c r="AE376" s="805"/>
      <c r="AF376" s="804"/>
      <c r="AG376" s="805"/>
      <c r="AH376" s="804"/>
      <c r="AI376" s="805"/>
      <c r="AJ376" s="804"/>
      <c r="AK376" s="805"/>
      <c r="AL376" s="804"/>
      <c r="AM376" s="805"/>
      <c r="AN376" s="362"/>
      <c r="AO376" s="812"/>
      <c r="AP376" s="813"/>
      <c r="AQ376" s="812"/>
      <c r="AR376" s="813"/>
      <c r="AS376" s="812"/>
      <c r="AT376" s="813"/>
      <c r="AU376" s="812"/>
      <c r="AV376" s="813"/>
      <c r="AW376" s="812"/>
      <c r="AX376" s="813"/>
      <c r="AY376" s="363"/>
      <c r="AZ376" s="820"/>
      <c r="BA376" s="821"/>
      <c r="BB376" s="820"/>
      <c r="BC376" s="821"/>
      <c r="BD376" s="820"/>
      <c r="BE376" s="821"/>
      <c r="BF376" s="820"/>
      <c r="BG376" s="821"/>
      <c r="BH376" s="820"/>
      <c r="BI376" s="821"/>
      <c r="BJ376" s="364"/>
      <c r="BK376" s="849"/>
      <c r="BL376" s="850"/>
      <c r="BM376" s="849"/>
      <c r="BN376" s="850"/>
      <c r="BO376" s="849"/>
      <c r="BP376" s="850"/>
      <c r="BQ376" s="849"/>
      <c r="BR376" s="850"/>
      <c r="BS376" s="849"/>
      <c r="BT376" s="850"/>
      <c r="BU376" s="365"/>
      <c r="BV376" s="973"/>
      <c r="BW376" s="974"/>
      <c r="BX376" s="973"/>
      <c r="BY376" s="974"/>
      <c r="BZ376" s="973"/>
      <c r="CA376" s="974"/>
      <c r="CB376" s="973"/>
      <c r="CC376" s="974"/>
      <c r="CD376" s="973"/>
      <c r="CE376" s="974"/>
      <c r="CF376" s="366"/>
      <c r="CG376" s="896">
        <f t="shared" si="514"/>
        <v>0</v>
      </c>
      <c r="CH376" s="897"/>
      <c r="CI376" s="896">
        <f t="shared" si="515"/>
        <v>0</v>
      </c>
      <c r="CJ376" s="897"/>
      <c r="CK376" s="896">
        <f t="shared" si="507"/>
        <v>0</v>
      </c>
      <c r="CL376" s="897"/>
      <c r="CM376" s="896">
        <f t="shared" si="516"/>
        <v>0</v>
      </c>
      <c r="CN376" s="897"/>
      <c r="CO376" s="896">
        <f t="shared" si="517"/>
        <v>0</v>
      </c>
      <c r="CP376" s="897"/>
      <c r="CQ376" s="308">
        <f t="shared" si="518"/>
        <v>0</v>
      </c>
      <c r="CR376" s="967"/>
      <c r="CS376" s="968"/>
      <c r="CT376" s="967"/>
      <c r="CU376" s="968"/>
      <c r="CV376" s="967"/>
      <c r="CW376" s="968"/>
      <c r="CX376" s="967"/>
      <c r="CY376" s="968"/>
      <c r="CZ376" s="967"/>
      <c r="DA376" s="968"/>
      <c r="DB376" s="368"/>
      <c r="DC376" s="971"/>
      <c r="DD376" s="972"/>
      <c r="DE376" s="971"/>
      <c r="DF376" s="972"/>
      <c r="DG376" s="971"/>
      <c r="DH376" s="972"/>
      <c r="DI376" s="971"/>
      <c r="DJ376" s="972"/>
      <c r="DK376" s="971"/>
      <c r="DL376" s="972"/>
      <c r="DM376" s="369"/>
      <c r="DN376" s="977"/>
      <c r="DO376" s="978"/>
      <c r="DP376" s="977"/>
      <c r="DQ376" s="978"/>
      <c r="DR376" s="977"/>
      <c r="DS376" s="978"/>
      <c r="DT376" s="977"/>
      <c r="DU376" s="978"/>
      <c r="DV376" s="977"/>
      <c r="DW376" s="978"/>
      <c r="DX376" s="370"/>
      <c r="DY376" s="339">
        <f t="shared" si="508"/>
        <v>0</v>
      </c>
      <c r="DZ376" s="339">
        <f t="shared" si="509"/>
        <v>0</v>
      </c>
      <c r="EA376" s="339">
        <f t="shared" si="510"/>
        <v>0</v>
      </c>
      <c r="EB376" s="339">
        <f t="shared" si="511"/>
        <v>0</v>
      </c>
      <c r="EC376" s="339">
        <f t="shared" si="512"/>
        <v>0</v>
      </c>
      <c r="ED376" s="327">
        <f t="shared" si="513"/>
        <v>0</v>
      </c>
    </row>
    <row r="377" spans="1:134" s="51" customFormat="1" ht="15" customHeight="1">
      <c r="A377" s="78"/>
      <c r="B377" s="78"/>
      <c r="C377" s="144"/>
      <c r="D377" s="48"/>
      <c r="E377" s="88"/>
      <c r="F377" s="88"/>
      <c r="G377" s="88"/>
      <c r="H377" s="88"/>
      <c r="I377" s="88"/>
      <c r="J377" s="88"/>
      <c r="K377" s="88"/>
      <c r="L377" s="88"/>
      <c r="M377" s="88"/>
      <c r="N377" s="88"/>
      <c r="O377" s="648" t="s">
        <v>186</v>
      </c>
      <c r="P377" s="649"/>
      <c r="Q377" s="649"/>
      <c r="R377" s="650"/>
      <c r="S377" s="614"/>
      <c r="T377" s="615"/>
      <c r="U377" s="614"/>
      <c r="V377" s="615"/>
      <c r="W377" s="614"/>
      <c r="X377" s="615"/>
      <c r="Y377" s="614"/>
      <c r="Z377" s="615"/>
      <c r="AA377" s="614"/>
      <c r="AB377" s="615"/>
      <c r="AC377" s="130"/>
      <c r="AD377" s="614"/>
      <c r="AE377" s="615"/>
      <c r="AF377" s="614"/>
      <c r="AG377" s="615"/>
      <c r="AH377" s="614"/>
      <c r="AI377" s="615"/>
      <c r="AJ377" s="614"/>
      <c r="AK377" s="615"/>
      <c r="AL377" s="614"/>
      <c r="AM377" s="615"/>
      <c r="AN377" s="130"/>
      <c r="AO377" s="614"/>
      <c r="AP377" s="859"/>
      <c r="AQ377" s="614"/>
      <c r="AR377" s="859"/>
      <c r="AS377" s="614"/>
      <c r="AT377" s="859"/>
      <c r="AU377" s="614"/>
      <c r="AV377" s="859"/>
      <c r="AW377" s="614"/>
      <c r="AX377" s="859"/>
      <c r="AY377" s="130"/>
      <c r="AZ377" s="614"/>
      <c r="BA377" s="615"/>
      <c r="BB377" s="614"/>
      <c r="BC377" s="615"/>
      <c r="BD377" s="614"/>
      <c r="BE377" s="615"/>
      <c r="BF377" s="614"/>
      <c r="BG377" s="615"/>
      <c r="BH377" s="614"/>
      <c r="BI377" s="615"/>
      <c r="BJ377" s="130"/>
      <c r="BK377" s="614"/>
      <c r="BL377" s="615"/>
      <c r="BM377" s="614"/>
      <c r="BN377" s="615"/>
      <c r="BO377" s="614"/>
      <c r="BP377" s="615"/>
      <c r="BQ377" s="614"/>
      <c r="BR377" s="615"/>
      <c r="BS377" s="614"/>
      <c r="BT377" s="615"/>
      <c r="BU377" s="130"/>
      <c r="BV377" s="614"/>
      <c r="BW377" s="615"/>
      <c r="BX377" s="614"/>
      <c r="BY377" s="615"/>
      <c r="BZ377" s="614"/>
      <c r="CA377" s="615"/>
      <c r="CB377" s="614"/>
      <c r="CC377" s="615"/>
      <c r="CD377" s="614"/>
      <c r="CE377" s="615"/>
      <c r="CF377" s="130"/>
      <c r="CG377" s="614">
        <f>SUM(CG357:CG376)</f>
        <v>0</v>
      </c>
      <c r="CH377" s="615"/>
      <c r="CI377" s="614">
        <f>SUM(CI357:CI376)</f>
        <v>0</v>
      </c>
      <c r="CJ377" s="615"/>
      <c r="CK377" s="614">
        <f>SUM(CK357:CK376)</f>
        <v>0</v>
      </c>
      <c r="CL377" s="615"/>
      <c r="CM377" s="614">
        <f>SUM(CM357:CM376)</f>
        <v>0</v>
      </c>
      <c r="CN377" s="615"/>
      <c r="CO377" s="614">
        <f>SUM(CO357:CO376)</f>
        <v>0</v>
      </c>
      <c r="CP377" s="615"/>
      <c r="CQ377" s="130">
        <f>SUM(CG377:CP377)</f>
        <v>0</v>
      </c>
      <c r="CR377" s="614"/>
      <c r="CS377" s="615"/>
      <c r="CT377" s="614"/>
      <c r="CU377" s="615"/>
      <c r="CV377" s="614"/>
      <c r="CW377" s="615"/>
      <c r="CX377" s="614"/>
      <c r="CY377" s="615"/>
      <c r="CZ377" s="614"/>
      <c r="DA377" s="615"/>
      <c r="DB377" s="130"/>
      <c r="DC377" s="614"/>
      <c r="DD377" s="615"/>
      <c r="DE377" s="614"/>
      <c r="DF377" s="615"/>
      <c r="DG377" s="614"/>
      <c r="DH377" s="615"/>
      <c r="DI377" s="614"/>
      <c r="DJ377" s="615"/>
      <c r="DK377" s="614"/>
      <c r="DL377" s="615"/>
      <c r="DM377" s="130"/>
      <c r="DN377" s="614"/>
      <c r="DO377" s="615"/>
      <c r="DP377" s="614"/>
      <c r="DQ377" s="615"/>
      <c r="DR377" s="614"/>
      <c r="DS377" s="615"/>
      <c r="DT377" s="614"/>
      <c r="DU377" s="615"/>
      <c r="DV377" s="614"/>
      <c r="DW377" s="615"/>
      <c r="DX377" s="130"/>
      <c r="DY377" s="340">
        <f>SUM(DY357:DY376)</f>
        <v>0</v>
      </c>
      <c r="DZ377" s="340">
        <f>SUM(DZ357:DZ376)</f>
        <v>0</v>
      </c>
      <c r="EA377" s="340">
        <f>SUM(EA357:EA376)</f>
        <v>0</v>
      </c>
      <c r="EB377" s="340">
        <f>SUM(EB357:EB376)</f>
        <v>0</v>
      </c>
      <c r="EC377" s="340">
        <f>SUM(EC357:EC376)</f>
        <v>0</v>
      </c>
      <c r="ED377" s="340">
        <f t="shared" si="513"/>
        <v>0</v>
      </c>
    </row>
    <row r="378" spans="1:134" s="51" customFormat="1" ht="25.5" customHeight="1">
      <c r="A378" s="78"/>
      <c r="B378" s="78"/>
      <c r="C378" s="144"/>
      <c r="D378" s="48"/>
      <c r="E378" s="651" t="s">
        <v>221</v>
      </c>
      <c r="F378" s="651"/>
      <c r="G378" s="651"/>
      <c r="H378" s="651"/>
      <c r="I378" s="651"/>
      <c r="J378" s="651"/>
      <c r="K378" s="651"/>
      <c r="L378" s="651"/>
      <c r="M378" s="651"/>
      <c r="N378" s="651"/>
      <c r="O378" s="48"/>
      <c r="P378" s="48"/>
      <c r="Q378" s="371"/>
      <c r="R378" s="172"/>
      <c r="S378" s="173"/>
      <c r="T378" s="174"/>
      <c r="U378" s="173"/>
      <c r="V378" s="174"/>
      <c r="W378" s="173"/>
      <c r="X378" s="174"/>
      <c r="Y378" s="173"/>
      <c r="Z378" s="174"/>
      <c r="AA378" s="173"/>
      <c r="AB378" s="174"/>
      <c r="AC378" s="175"/>
      <c r="AD378" s="173"/>
      <c r="AE378" s="174"/>
      <c r="AF378" s="173"/>
      <c r="AG378" s="174"/>
      <c r="AH378" s="173"/>
      <c r="AI378" s="174"/>
      <c r="AJ378" s="173"/>
      <c r="AK378" s="174"/>
      <c r="AL378" s="173"/>
      <c r="AM378" s="174"/>
      <c r="AN378" s="175"/>
      <c r="AO378" s="173"/>
      <c r="AP378" s="174"/>
      <c r="AQ378" s="173"/>
      <c r="AR378" s="174"/>
      <c r="AS378" s="173"/>
      <c r="AT378" s="174"/>
      <c r="AU378" s="173"/>
      <c r="AV378" s="174"/>
      <c r="AW378" s="173"/>
      <c r="AX378" s="174"/>
      <c r="AY378" s="175"/>
      <c r="AZ378" s="173"/>
      <c r="BA378" s="174"/>
      <c r="BB378" s="173"/>
      <c r="BC378" s="174"/>
      <c r="BD378" s="173"/>
      <c r="BE378" s="174"/>
      <c r="BF378" s="173"/>
      <c r="BG378" s="174"/>
      <c r="BH378" s="173"/>
      <c r="BI378" s="174"/>
      <c r="BJ378" s="175"/>
      <c r="BK378" s="173"/>
      <c r="BL378" s="174"/>
      <c r="BM378" s="173"/>
      <c r="BN378" s="174"/>
      <c r="BO378" s="173"/>
      <c r="BP378" s="174"/>
      <c r="BQ378" s="173"/>
      <c r="BR378" s="174"/>
      <c r="BS378" s="173"/>
      <c r="BT378" s="174"/>
      <c r="BU378" s="175"/>
      <c r="BV378" s="173"/>
      <c r="BW378" s="174"/>
      <c r="BX378" s="173"/>
      <c r="BY378" s="174"/>
      <c r="BZ378" s="173"/>
      <c r="CA378" s="174"/>
      <c r="CB378" s="173"/>
      <c r="CC378" s="174"/>
      <c r="CD378" s="173"/>
      <c r="CE378" s="174"/>
      <c r="CF378" s="175"/>
      <c r="CG378" s="173"/>
      <c r="CH378" s="174"/>
      <c r="CI378" s="173"/>
      <c r="CJ378" s="174"/>
      <c r="CK378" s="173"/>
      <c r="CL378" s="174"/>
      <c r="CM378" s="173"/>
      <c r="CN378" s="174"/>
      <c r="CO378" s="173"/>
      <c r="CP378" s="174"/>
      <c r="CQ378" s="175"/>
      <c r="CR378" s="173"/>
      <c r="CS378" s="174"/>
      <c r="CT378" s="173"/>
      <c r="CU378" s="174"/>
      <c r="CV378" s="173"/>
      <c r="CW378" s="174"/>
      <c r="CX378" s="173"/>
      <c r="CY378" s="174"/>
      <c r="CZ378" s="173"/>
      <c r="DA378" s="174"/>
      <c r="DB378" s="175"/>
      <c r="DC378" s="173"/>
      <c r="DD378" s="174"/>
      <c r="DE378" s="173"/>
      <c r="DF378" s="174"/>
      <c r="DG378" s="173"/>
      <c r="DH378" s="174"/>
      <c r="DI378" s="173"/>
      <c r="DJ378" s="174"/>
      <c r="DK378" s="173"/>
      <c r="DL378" s="174"/>
      <c r="DM378" s="175"/>
      <c r="DN378" s="173"/>
      <c r="DO378" s="174"/>
      <c r="DP378" s="173"/>
      <c r="DQ378" s="174"/>
      <c r="DR378" s="173"/>
      <c r="DS378" s="174"/>
      <c r="DT378" s="173"/>
      <c r="DU378" s="174"/>
      <c r="DV378" s="173"/>
      <c r="DW378" s="174"/>
      <c r="DX378" s="175"/>
      <c r="DY378" s="372"/>
      <c r="DZ378" s="372"/>
      <c r="EA378" s="372"/>
      <c r="EB378" s="372"/>
      <c r="EC378" s="372"/>
      <c r="ED378" s="342"/>
    </row>
    <row r="379" spans="1:134" s="51" customFormat="1" ht="36" customHeight="1">
      <c r="A379" s="78"/>
      <c r="B379" s="78"/>
      <c r="C379" s="131" t="s">
        <v>77</v>
      </c>
      <c r="D379" s="79" t="s">
        <v>184</v>
      </c>
      <c r="E379" s="525" t="str">
        <f>CG9</f>
        <v>Year 1</v>
      </c>
      <c r="F379" s="525" t="str">
        <f>CI9</f>
        <v>Year 2</v>
      </c>
      <c r="G379" s="525" t="str">
        <f>CK9</f>
        <v>Year 3</v>
      </c>
      <c r="H379" s="525" t="str">
        <f>CM9</f>
        <v>Year 4</v>
      </c>
      <c r="I379" s="525" t="str">
        <f>CO9</f>
        <v>Year 5</v>
      </c>
      <c r="J379" s="83"/>
      <c r="K379" s="83"/>
      <c r="L379" s="83"/>
      <c r="M379" s="83"/>
      <c r="N379" s="83"/>
      <c r="O379" s="81" t="s">
        <v>376</v>
      </c>
      <c r="P379" s="81" t="s">
        <v>377</v>
      </c>
      <c r="Q379" s="81" t="s">
        <v>76</v>
      </c>
      <c r="R379" s="81" t="s">
        <v>355</v>
      </c>
      <c r="S379" s="170"/>
      <c r="T379" s="139"/>
      <c r="U379" s="170"/>
      <c r="V379" s="139"/>
      <c r="W379" s="170"/>
      <c r="X379" s="139"/>
      <c r="Y379" s="170"/>
      <c r="Z379" s="139"/>
      <c r="AA379" s="170"/>
      <c r="AB379" s="139"/>
      <c r="AC379" s="140"/>
      <c r="AD379" s="170"/>
      <c r="AE379" s="139"/>
      <c r="AF379" s="170"/>
      <c r="AG379" s="139"/>
      <c r="AH379" s="170"/>
      <c r="AI379" s="139"/>
      <c r="AJ379" s="170"/>
      <c r="AK379" s="139"/>
      <c r="AL379" s="170"/>
      <c r="AM379" s="139"/>
      <c r="AN379" s="140"/>
      <c r="AO379" s="170"/>
      <c r="AP379" s="139"/>
      <c r="AQ379" s="170"/>
      <c r="AR379" s="139"/>
      <c r="AS379" s="170"/>
      <c r="AT379" s="139"/>
      <c r="AU379" s="170"/>
      <c r="AV379" s="139"/>
      <c r="AW379" s="170"/>
      <c r="AX379" s="139"/>
      <c r="AY379" s="140"/>
      <c r="AZ379" s="170"/>
      <c r="BA379" s="139"/>
      <c r="BB379" s="170"/>
      <c r="BC379" s="139"/>
      <c r="BD379" s="170"/>
      <c r="BE379" s="139"/>
      <c r="BF379" s="170"/>
      <c r="BG379" s="139"/>
      <c r="BH379" s="170"/>
      <c r="BI379" s="139"/>
      <c r="BJ379" s="140"/>
      <c r="BK379" s="170"/>
      <c r="BL379" s="139"/>
      <c r="BM379" s="170"/>
      <c r="BN379" s="139"/>
      <c r="BO379" s="170"/>
      <c r="BP379" s="139"/>
      <c r="BQ379" s="170"/>
      <c r="BR379" s="139"/>
      <c r="BS379" s="170"/>
      <c r="BT379" s="139"/>
      <c r="BU379" s="140"/>
      <c r="BV379" s="170"/>
      <c r="BW379" s="139"/>
      <c r="BX379" s="170"/>
      <c r="BY379" s="139"/>
      <c r="BZ379" s="170"/>
      <c r="CA379" s="139"/>
      <c r="CB379" s="170"/>
      <c r="CC379" s="139"/>
      <c r="CD379" s="170"/>
      <c r="CE379" s="139"/>
      <c r="CF379" s="140"/>
      <c r="CG379" s="170"/>
      <c r="CH379" s="139"/>
      <c r="CI379" s="170"/>
      <c r="CJ379" s="139"/>
      <c r="CK379" s="170"/>
      <c r="CL379" s="139"/>
      <c r="CM379" s="170"/>
      <c r="CN379" s="139"/>
      <c r="CO379" s="170"/>
      <c r="CP379" s="139"/>
      <c r="CQ379" s="140"/>
      <c r="CR379" s="170"/>
      <c r="CS379" s="139"/>
      <c r="CT379" s="170"/>
      <c r="CU379" s="139"/>
      <c r="CV379" s="170"/>
      <c r="CW379" s="139"/>
      <c r="CX379" s="170"/>
      <c r="CY379" s="139"/>
      <c r="CZ379" s="170"/>
      <c r="DA379" s="139"/>
      <c r="DB379" s="140"/>
      <c r="DC379" s="170"/>
      <c r="DD379" s="139"/>
      <c r="DE379" s="170"/>
      <c r="DF379" s="139"/>
      <c r="DG379" s="170"/>
      <c r="DH379" s="139"/>
      <c r="DI379" s="170"/>
      <c r="DJ379" s="139"/>
      <c r="DK379" s="170"/>
      <c r="DL379" s="139"/>
      <c r="DM379" s="140"/>
      <c r="DN379" s="170"/>
      <c r="DO379" s="139"/>
      <c r="DP379" s="170"/>
      <c r="DQ379" s="139"/>
      <c r="DR379" s="170"/>
      <c r="DS379" s="139"/>
      <c r="DT379" s="170"/>
      <c r="DU379" s="139"/>
      <c r="DV379" s="170"/>
      <c r="DW379" s="139"/>
      <c r="DX379" s="140"/>
      <c r="DY379" s="372"/>
      <c r="DZ379" s="372"/>
      <c r="EA379" s="372"/>
      <c r="EB379" s="372"/>
      <c r="EC379" s="372"/>
      <c r="ED379" s="342"/>
    </row>
    <row r="380" spans="1:134" ht="15" customHeight="1">
      <c r="C380" s="77" t="s">
        <v>353</v>
      </c>
      <c r="D380" s="700" t="s">
        <v>378</v>
      </c>
      <c r="E380" s="72"/>
      <c r="F380" s="72"/>
      <c r="G380" s="72"/>
      <c r="H380" s="72"/>
      <c r="I380" s="72"/>
      <c r="J380" s="72"/>
      <c r="K380" s="72"/>
      <c r="L380" s="72"/>
      <c r="M380" s="72"/>
      <c r="N380" s="72"/>
      <c r="O380" s="616"/>
      <c r="P380" s="72"/>
      <c r="Q380" s="146"/>
      <c r="R380" s="70">
        <f t="shared" ref="R380:R403" si="519">VLOOKUP(C380,TravelIncrease,2,0)</f>
        <v>1.1000000000000001</v>
      </c>
      <c r="S380" s="847"/>
      <c r="T380" s="848"/>
      <c r="U380" s="847"/>
      <c r="V380" s="848"/>
      <c r="W380" s="847"/>
      <c r="X380" s="848"/>
      <c r="Y380" s="847"/>
      <c r="Z380" s="848"/>
      <c r="AA380" s="847"/>
      <c r="AB380" s="848"/>
      <c r="AC380" s="373"/>
      <c r="AD380" s="804"/>
      <c r="AE380" s="805"/>
      <c r="AF380" s="804"/>
      <c r="AG380" s="805"/>
      <c r="AH380" s="804"/>
      <c r="AI380" s="805"/>
      <c r="AJ380" s="804"/>
      <c r="AK380" s="805"/>
      <c r="AL380" s="804"/>
      <c r="AM380" s="805"/>
      <c r="AN380" s="362"/>
      <c r="AO380" s="812"/>
      <c r="AP380" s="813"/>
      <c r="AQ380" s="812"/>
      <c r="AR380" s="813"/>
      <c r="AS380" s="812"/>
      <c r="AT380" s="813"/>
      <c r="AU380" s="812"/>
      <c r="AV380" s="813"/>
      <c r="AW380" s="812"/>
      <c r="AX380" s="813"/>
      <c r="AY380" s="363"/>
      <c r="AZ380" s="820"/>
      <c r="BA380" s="821"/>
      <c r="BB380" s="820"/>
      <c r="BC380" s="821"/>
      <c r="BD380" s="820"/>
      <c r="BE380" s="821"/>
      <c r="BF380" s="820"/>
      <c r="BG380" s="821"/>
      <c r="BH380" s="820"/>
      <c r="BI380" s="821"/>
      <c r="BJ380" s="364"/>
      <c r="BK380" s="849"/>
      <c r="BL380" s="850"/>
      <c r="BM380" s="849"/>
      <c r="BN380" s="850"/>
      <c r="BO380" s="849"/>
      <c r="BP380" s="850"/>
      <c r="BQ380" s="849"/>
      <c r="BR380" s="850"/>
      <c r="BS380" s="849"/>
      <c r="BT380" s="850"/>
      <c r="BU380" s="365"/>
      <c r="BV380" s="973"/>
      <c r="BW380" s="974"/>
      <c r="BX380" s="973"/>
      <c r="BY380" s="974"/>
      <c r="BZ380" s="973"/>
      <c r="CA380" s="974"/>
      <c r="CB380" s="973"/>
      <c r="CC380" s="974"/>
      <c r="CD380" s="973"/>
      <c r="CE380" s="974"/>
      <c r="CF380" s="366"/>
      <c r="CG380" s="896">
        <f>$E380*$P380*$Q380</f>
        <v>0</v>
      </c>
      <c r="CH380" s="897"/>
      <c r="CI380" s="896">
        <f>$F380*$P380*$Q380*$R380</f>
        <v>0</v>
      </c>
      <c r="CJ380" s="897"/>
      <c r="CK380" s="896">
        <f>$G380*$P380*$Q380*($R380^2)</f>
        <v>0</v>
      </c>
      <c r="CL380" s="897"/>
      <c r="CM380" s="896">
        <f>$H380*$P380*$Q380*($R380^3)</f>
        <v>0</v>
      </c>
      <c r="CN380" s="897"/>
      <c r="CO380" s="896">
        <f>$I380*$P380*$Q380*($R380^4)</f>
        <v>0</v>
      </c>
      <c r="CP380" s="897"/>
      <c r="CQ380" s="308">
        <f>SUM(CG380+CI380+CK380+CM380+CO380)</f>
        <v>0</v>
      </c>
      <c r="CR380" s="967"/>
      <c r="CS380" s="968"/>
      <c r="CT380" s="967"/>
      <c r="CU380" s="968"/>
      <c r="CV380" s="967"/>
      <c r="CW380" s="968"/>
      <c r="CX380" s="967"/>
      <c r="CY380" s="968"/>
      <c r="CZ380" s="967"/>
      <c r="DA380" s="968"/>
      <c r="DB380" s="368"/>
      <c r="DC380" s="971"/>
      <c r="DD380" s="972"/>
      <c r="DE380" s="971"/>
      <c r="DF380" s="972"/>
      <c r="DG380" s="971"/>
      <c r="DH380" s="972"/>
      <c r="DI380" s="971"/>
      <c r="DJ380" s="972"/>
      <c r="DK380" s="971"/>
      <c r="DL380" s="972"/>
      <c r="DM380" s="369"/>
      <c r="DN380" s="977"/>
      <c r="DO380" s="978"/>
      <c r="DP380" s="977"/>
      <c r="DQ380" s="978"/>
      <c r="DR380" s="977"/>
      <c r="DS380" s="978"/>
      <c r="DT380" s="977"/>
      <c r="DU380" s="978"/>
      <c r="DV380" s="977"/>
      <c r="DW380" s="978"/>
      <c r="DX380" s="370"/>
      <c r="DY380" s="339">
        <f t="shared" ref="DY380:DY403" si="520">CG380</f>
        <v>0</v>
      </c>
      <c r="DZ380" s="339">
        <f t="shared" ref="DZ380:DZ403" si="521">CI380</f>
        <v>0</v>
      </c>
      <c r="EA380" s="339">
        <f t="shared" ref="EA380:EA403" si="522">CK380</f>
        <v>0</v>
      </c>
      <c r="EB380" s="339">
        <f t="shared" ref="EB380:EB403" si="523">CM380</f>
        <v>0</v>
      </c>
      <c r="EC380" s="339">
        <f t="shared" ref="EC380:EC403" si="524">CO380</f>
        <v>0</v>
      </c>
      <c r="ED380" s="327">
        <f t="shared" ref="ED380:ED404" si="525">SUM(DY380:EC380)</f>
        <v>0</v>
      </c>
    </row>
    <row r="381" spans="1:134" ht="15" customHeight="1">
      <c r="C381" s="77" t="s">
        <v>264</v>
      </c>
      <c r="D381" s="700"/>
      <c r="E381" s="72"/>
      <c r="F381" s="72"/>
      <c r="G381" s="72"/>
      <c r="H381" s="72"/>
      <c r="I381" s="72"/>
      <c r="J381" s="72"/>
      <c r="K381" s="72"/>
      <c r="L381" s="72"/>
      <c r="M381" s="72"/>
      <c r="N381" s="72"/>
      <c r="O381" s="616"/>
      <c r="P381" s="72"/>
      <c r="Q381" s="146"/>
      <c r="R381" s="70">
        <f t="shared" si="519"/>
        <v>1</v>
      </c>
      <c r="S381" s="847"/>
      <c r="T381" s="848"/>
      <c r="U381" s="847"/>
      <c r="V381" s="848"/>
      <c r="W381" s="847"/>
      <c r="X381" s="848"/>
      <c r="Y381" s="847"/>
      <c r="Z381" s="848"/>
      <c r="AA381" s="847"/>
      <c r="AB381" s="848"/>
      <c r="AC381" s="373"/>
      <c r="AD381" s="804"/>
      <c r="AE381" s="805"/>
      <c r="AF381" s="804"/>
      <c r="AG381" s="805"/>
      <c r="AH381" s="804"/>
      <c r="AI381" s="805"/>
      <c r="AJ381" s="804"/>
      <c r="AK381" s="805"/>
      <c r="AL381" s="804"/>
      <c r="AM381" s="805"/>
      <c r="AN381" s="362"/>
      <c r="AO381" s="812"/>
      <c r="AP381" s="813"/>
      <c r="AQ381" s="812"/>
      <c r="AR381" s="813"/>
      <c r="AS381" s="812"/>
      <c r="AT381" s="813"/>
      <c r="AU381" s="812"/>
      <c r="AV381" s="813"/>
      <c r="AW381" s="812"/>
      <c r="AX381" s="813"/>
      <c r="AY381" s="363"/>
      <c r="AZ381" s="820"/>
      <c r="BA381" s="821"/>
      <c r="BB381" s="820"/>
      <c r="BC381" s="821"/>
      <c r="BD381" s="820"/>
      <c r="BE381" s="821"/>
      <c r="BF381" s="820"/>
      <c r="BG381" s="821"/>
      <c r="BH381" s="820"/>
      <c r="BI381" s="821"/>
      <c r="BJ381" s="364"/>
      <c r="BK381" s="849"/>
      <c r="BL381" s="850"/>
      <c r="BM381" s="849"/>
      <c r="BN381" s="850"/>
      <c r="BO381" s="849"/>
      <c r="BP381" s="850"/>
      <c r="BQ381" s="849"/>
      <c r="BR381" s="850"/>
      <c r="BS381" s="849"/>
      <c r="BT381" s="850"/>
      <c r="BU381" s="365"/>
      <c r="BV381" s="973"/>
      <c r="BW381" s="974"/>
      <c r="BX381" s="973"/>
      <c r="BY381" s="974"/>
      <c r="BZ381" s="973"/>
      <c r="CA381" s="974"/>
      <c r="CB381" s="973"/>
      <c r="CC381" s="974"/>
      <c r="CD381" s="973"/>
      <c r="CE381" s="974"/>
      <c r="CF381" s="366"/>
      <c r="CG381" s="896">
        <f t="shared" ref="CG381:CG403" si="526">$E381*$P381*$Q381</f>
        <v>0</v>
      </c>
      <c r="CH381" s="897"/>
      <c r="CI381" s="896">
        <f t="shared" ref="CI381:CI403" si="527">$F381*$P381*$Q381*$R381</f>
        <v>0</v>
      </c>
      <c r="CJ381" s="897"/>
      <c r="CK381" s="896">
        <f t="shared" ref="CK381:CK403" si="528">$G381*$P381*$Q381*($R381^2)</f>
        <v>0</v>
      </c>
      <c r="CL381" s="897"/>
      <c r="CM381" s="896">
        <f t="shared" ref="CM381:CM403" si="529">$H381*$P381*$Q381*($R381^3)</f>
        <v>0</v>
      </c>
      <c r="CN381" s="897"/>
      <c r="CO381" s="896">
        <f t="shared" ref="CO381:CO403" si="530">$I381*$P381*$Q381*($R381^4)</f>
        <v>0</v>
      </c>
      <c r="CP381" s="897"/>
      <c r="CQ381" s="308">
        <f t="shared" ref="CQ381:CQ402" si="531">SUM(CG381+CI381+CK381+CM381+CO381)</f>
        <v>0</v>
      </c>
      <c r="CR381" s="967"/>
      <c r="CS381" s="968"/>
      <c r="CT381" s="967"/>
      <c r="CU381" s="968"/>
      <c r="CV381" s="967"/>
      <c r="CW381" s="968"/>
      <c r="CX381" s="967"/>
      <c r="CY381" s="968"/>
      <c r="CZ381" s="967"/>
      <c r="DA381" s="968"/>
      <c r="DB381" s="368"/>
      <c r="DC381" s="971"/>
      <c r="DD381" s="972"/>
      <c r="DE381" s="971"/>
      <c r="DF381" s="972"/>
      <c r="DG381" s="971"/>
      <c r="DH381" s="972"/>
      <c r="DI381" s="971"/>
      <c r="DJ381" s="972"/>
      <c r="DK381" s="971"/>
      <c r="DL381" s="972"/>
      <c r="DM381" s="369"/>
      <c r="DN381" s="977"/>
      <c r="DO381" s="978"/>
      <c r="DP381" s="977"/>
      <c r="DQ381" s="978"/>
      <c r="DR381" s="977"/>
      <c r="DS381" s="978"/>
      <c r="DT381" s="977"/>
      <c r="DU381" s="978"/>
      <c r="DV381" s="977"/>
      <c r="DW381" s="978"/>
      <c r="DX381" s="370"/>
      <c r="DY381" s="339">
        <f t="shared" si="520"/>
        <v>0</v>
      </c>
      <c r="DZ381" s="339">
        <f t="shared" si="521"/>
        <v>0</v>
      </c>
      <c r="EA381" s="339">
        <f t="shared" si="522"/>
        <v>0</v>
      </c>
      <c r="EB381" s="339">
        <f t="shared" si="523"/>
        <v>0</v>
      </c>
      <c r="EC381" s="339">
        <f t="shared" si="524"/>
        <v>0</v>
      </c>
      <c r="ED381" s="327">
        <f t="shared" si="525"/>
        <v>0</v>
      </c>
    </row>
    <row r="382" spans="1:134" ht="15" customHeight="1">
      <c r="C382" s="77" t="s">
        <v>28</v>
      </c>
      <c r="D382" s="700"/>
      <c r="E382" s="72"/>
      <c r="F382" s="72"/>
      <c r="G382" s="72"/>
      <c r="H382" s="72"/>
      <c r="I382" s="72"/>
      <c r="J382" s="72"/>
      <c r="K382" s="72"/>
      <c r="L382" s="72"/>
      <c r="M382" s="72"/>
      <c r="N382" s="72"/>
      <c r="O382" s="616"/>
      <c r="P382" s="72"/>
      <c r="Q382" s="146"/>
      <c r="R382" s="70">
        <f t="shared" si="519"/>
        <v>1</v>
      </c>
      <c r="S382" s="847"/>
      <c r="T382" s="848"/>
      <c r="U382" s="847"/>
      <c r="V382" s="848"/>
      <c r="W382" s="847"/>
      <c r="X382" s="848"/>
      <c r="Y382" s="847"/>
      <c r="Z382" s="848"/>
      <c r="AA382" s="847"/>
      <c r="AB382" s="848"/>
      <c r="AC382" s="373"/>
      <c r="AD382" s="804"/>
      <c r="AE382" s="805"/>
      <c r="AF382" s="804"/>
      <c r="AG382" s="805"/>
      <c r="AH382" s="804"/>
      <c r="AI382" s="805"/>
      <c r="AJ382" s="804"/>
      <c r="AK382" s="805"/>
      <c r="AL382" s="804"/>
      <c r="AM382" s="805"/>
      <c r="AN382" s="362"/>
      <c r="AO382" s="812"/>
      <c r="AP382" s="813"/>
      <c r="AQ382" s="812"/>
      <c r="AR382" s="813"/>
      <c r="AS382" s="812"/>
      <c r="AT382" s="813"/>
      <c r="AU382" s="812"/>
      <c r="AV382" s="813"/>
      <c r="AW382" s="812"/>
      <c r="AX382" s="813"/>
      <c r="AY382" s="363"/>
      <c r="AZ382" s="820"/>
      <c r="BA382" s="821"/>
      <c r="BB382" s="820"/>
      <c r="BC382" s="821"/>
      <c r="BD382" s="820"/>
      <c r="BE382" s="821"/>
      <c r="BF382" s="820"/>
      <c r="BG382" s="821"/>
      <c r="BH382" s="820"/>
      <c r="BI382" s="821"/>
      <c r="BJ382" s="364"/>
      <c r="BK382" s="849"/>
      <c r="BL382" s="850"/>
      <c r="BM382" s="849"/>
      <c r="BN382" s="850"/>
      <c r="BO382" s="849"/>
      <c r="BP382" s="850"/>
      <c r="BQ382" s="849"/>
      <c r="BR382" s="850"/>
      <c r="BS382" s="849"/>
      <c r="BT382" s="850"/>
      <c r="BU382" s="365"/>
      <c r="BV382" s="973"/>
      <c r="BW382" s="974"/>
      <c r="BX382" s="973"/>
      <c r="BY382" s="974"/>
      <c r="BZ382" s="973"/>
      <c r="CA382" s="974"/>
      <c r="CB382" s="973"/>
      <c r="CC382" s="974"/>
      <c r="CD382" s="973"/>
      <c r="CE382" s="974"/>
      <c r="CF382" s="366"/>
      <c r="CG382" s="896">
        <f t="shared" si="526"/>
        <v>0</v>
      </c>
      <c r="CH382" s="897"/>
      <c r="CI382" s="896">
        <f t="shared" si="527"/>
        <v>0</v>
      </c>
      <c r="CJ382" s="897"/>
      <c r="CK382" s="896">
        <f t="shared" si="528"/>
        <v>0</v>
      </c>
      <c r="CL382" s="897"/>
      <c r="CM382" s="896">
        <f t="shared" si="529"/>
        <v>0</v>
      </c>
      <c r="CN382" s="897"/>
      <c r="CO382" s="896">
        <f t="shared" si="530"/>
        <v>0</v>
      </c>
      <c r="CP382" s="897"/>
      <c r="CQ382" s="308">
        <f t="shared" si="531"/>
        <v>0</v>
      </c>
      <c r="CR382" s="967"/>
      <c r="CS382" s="968"/>
      <c r="CT382" s="967"/>
      <c r="CU382" s="968"/>
      <c r="CV382" s="967"/>
      <c r="CW382" s="968"/>
      <c r="CX382" s="967"/>
      <c r="CY382" s="968"/>
      <c r="CZ382" s="967"/>
      <c r="DA382" s="968"/>
      <c r="DB382" s="368"/>
      <c r="DC382" s="971"/>
      <c r="DD382" s="972"/>
      <c r="DE382" s="971"/>
      <c r="DF382" s="972"/>
      <c r="DG382" s="971"/>
      <c r="DH382" s="972"/>
      <c r="DI382" s="971"/>
      <c r="DJ382" s="972"/>
      <c r="DK382" s="971"/>
      <c r="DL382" s="972"/>
      <c r="DM382" s="369"/>
      <c r="DN382" s="977"/>
      <c r="DO382" s="978"/>
      <c r="DP382" s="977"/>
      <c r="DQ382" s="978"/>
      <c r="DR382" s="977"/>
      <c r="DS382" s="978"/>
      <c r="DT382" s="977"/>
      <c r="DU382" s="978"/>
      <c r="DV382" s="977"/>
      <c r="DW382" s="978"/>
      <c r="DX382" s="370"/>
      <c r="DY382" s="339">
        <f t="shared" si="520"/>
        <v>0</v>
      </c>
      <c r="DZ382" s="339">
        <f t="shared" si="521"/>
        <v>0</v>
      </c>
      <c r="EA382" s="339">
        <f t="shared" si="522"/>
        <v>0</v>
      </c>
      <c r="EB382" s="339">
        <f t="shared" si="523"/>
        <v>0</v>
      </c>
      <c r="EC382" s="339">
        <f t="shared" si="524"/>
        <v>0</v>
      </c>
      <c r="ED382" s="327">
        <f t="shared" si="525"/>
        <v>0</v>
      </c>
    </row>
    <row r="383" spans="1:134" ht="15" customHeight="1">
      <c r="C383" s="77" t="s">
        <v>54</v>
      </c>
      <c r="D383" s="700"/>
      <c r="E383" s="72"/>
      <c r="F383" s="72"/>
      <c r="G383" s="72"/>
      <c r="H383" s="72"/>
      <c r="I383" s="72"/>
      <c r="J383" s="72"/>
      <c r="K383" s="72"/>
      <c r="L383" s="72"/>
      <c r="M383" s="72"/>
      <c r="N383" s="72"/>
      <c r="O383" s="616"/>
      <c r="P383" s="72"/>
      <c r="Q383" s="146"/>
      <c r="R383" s="70">
        <f t="shared" si="519"/>
        <v>1.1000000000000001</v>
      </c>
      <c r="S383" s="847"/>
      <c r="T383" s="848"/>
      <c r="U383" s="847"/>
      <c r="V383" s="848"/>
      <c r="W383" s="847"/>
      <c r="X383" s="848"/>
      <c r="Y383" s="847"/>
      <c r="Z383" s="848"/>
      <c r="AA383" s="847"/>
      <c r="AB383" s="848"/>
      <c r="AC383" s="373"/>
      <c r="AD383" s="804"/>
      <c r="AE383" s="805"/>
      <c r="AF383" s="804"/>
      <c r="AG383" s="805"/>
      <c r="AH383" s="804"/>
      <c r="AI383" s="805"/>
      <c r="AJ383" s="804"/>
      <c r="AK383" s="805"/>
      <c r="AL383" s="804"/>
      <c r="AM383" s="805"/>
      <c r="AN383" s="362"/>
      <c r="AO383" s="812"/>
      <c r="AP383" s="813"/>
      <c r="AQ383" s="812"/>
      <c r="AR383" s="813"/>
      <c r="AS383" s="812"/>
      <c r="AT383" s="813"/>
      <c r="AU383" s="812"/>
      <c r="AV383" s="813"/>
      <c r="AW383" s="812"/>
      <c r="AX383" s="813"/>
      <c r="AY383" s="363"/>
      <c r="AZ383" s="820"/>
      <c r="BA383" s="821"/>
      <c r="BB383" s="820"/>
      <c r="BC383" s="821"/>
      <c r="BD383" s="820"/>
      <c r="BE383" s="821"/>
      <c r="BF383" s="820"/>
      <c r="BG383" s="821"/>
      <c r="BH383" s="820"/>
      <c r="BI383" s="821"/>
      <c r="BJ383" s="364"/>
      <c r="BK383" s="849"/>
      <c r="BL383" s="850"/>
      <c r="BM383" s="849"/>
      <c r="BN383" s="850"/>
      <c r="BO383" s="849"/>
      <c r="BP383" s="850"/>
      <c r="BQ383" s="849"/>
      <c r="BR383" s="850"/>
      <c r="BS383" s="849"/>
      <c r="BT383" s="850"/>
      <c r="BU383" s="365"/>
      <c r="BV383" s="973"/>
      <c r="BW383" s="974"/>
      <c r="BX383" s="973"/>
      <c r="BY383" s="974"/>
      <c r="BZ383" s="973"/>
      <c r="CA383" s="974"/>
      <c r="CB383" s="973"/>
      <c r="CC383" s="974"/>
      <c r="CD383" s="973"/>
      <c r="CE383" s="974"/>
      <c r="CF383" s="366"/>
      <c r="CG383" s="896">
        <f t="shared" si="526"/>
        <v>0</v>
      </c>
      <c r="CH383" s="897"/>
      <c r="CI383" s="896">
        <f t="shared" si="527"/>
        <v>0</v>
      </c>
      <c r="CJ383" s="897"/>
      <c r="CK383" s="896">
        <f t="shared" si="528"/>
        <v>0</v>
      </c>
      <c r="CL383" s="897"/>
      <c r="CM383" s="896">
        <f t="shared" si="529"/>
        <v>0</v>
      </c>
      <c r="CN383" s="897"/>
      <c r="CO383" s="896">
        <f t="shared" si="530"/>
        <v>0</v>
      </c>
      <c r="CP383" s="897"/>
      <c r="CQ383" s="308">
        <f t="shared" si="531"/>
        <v>0</v>
      </c>
      <c r="CR383" s="967"/>
      <c r="CS383" s="968"/>
      <c r="CT383" s="967"/>
      <c r="CU383" s="968"/>
      <c r="CV383" s="967"/>
      <c r="CW383" s="968"/>
      <c r="CX383" s="967"/>
      <c r="CY383" s="968"/>
      <c r="CZ383" s="967"/>
      <c r="DA383" s="968"/>
      <c r="DB383" s="368"/>
      <c r="DC383" s="971"/>
      <c r="DD383" s="972"/>
      <c r="DE383" s="971"/>
      <c r="DF383" s="972"/>
      <c r="DG383" s="971"/>
      <c r="DH383" s="972"/>
      <c r="DI383" s="971"/>
      <c r="DJ383" s="972"/>
      <c r="DK383" s="971"/>
      <c r="DL383" s="972"/>
      <c r="DM383" s="369"/>
      <c r="DN383" s="977"/>
      <c r="DO383" s="978"/>
      <c r="DP383" s="977"/>
      <c r="DQ383" s="978"/>
      <c r="DR383" s="977"/>
      <c r="DS383" s="978"/>
      <c r="DT383" s="977"/>
      <c r="DU383" s="978"/>
      <c r="DV383" s="977"/>
      <c r="DW383" s="978"/>
      <c r="DX383" s="370"/>
      <c r="DY383" s="339">
        <f t="shared" si="520"/>
        <v>0</v>
      </c>
      <c r="DZ383" s="339">
        <f t="shared" si="521"/>
        <v>0</v>
      </c>
      <c r="EA383" s="339">
        <f t="shared" si="522"/>
        <v>0</v>
      </c>
      <c r="EB383" s="339">
        <f t="shared" si="523"/>
        <v>0</v>
      </c>
      <c r="EC383" s="339">
        <f t="shared" si="524"/>
        <v>0</v>
      </c>
      <c r="ED383" s="327">
        <f t="shared" si="525"/>
        <v>0</v>
      </c>
    </row>
    <row r="384" spans="1:134" ht="15" customHeight="1">
      <c r="C384" s="77" t="s">
        <v>353</v>
      </c>
      <c r="D384" s="700" t="s">
        <v>378</v>
      </c>
      <c r="E384" s="72"/>
      <c r="F384" s="72"/>
      <c r="G384" s="72"/>
      <c r="H384" s="72"/>
      <c r="I384" s="72"/>
      <c r="J384" s="72"/>
      <c r="K384" s="72"/>
      <c r="L384" s="72"/>
      <c r="M384" s="72"/>
      <c r="N384" s="72"/>
      <c r="O384" s="616"/>
      <c r="P384" s="72"/>
      <c r="Q384" s="146"/>
      <c r="R384" s="70">
        <f t="shared" si="519"/>
        <v>1.1000000000000001</v>
      </c>
      <c r="S384" s="847"/>
      <c r="T384" s="848"/>
      <c r="U384" s="847"/>
      <c r="V384" s="848"/>
      <c r="W384" s="847"/>
      <c r="X384" s="848"/>
      <c r="Y384" s="847"/>
      <c r="Z384" s="848"/>
      <c r="AA384" s="847"/>
      <c r="AB384" s="848"/>
      <c r="AC384" s="373"/>
      <c r="AD384" s="804"/>
      <c r="AE384" s="805"/>
      <c r="AF384" s="804"/>
      <c r="AG384" s="805"/>
      <c r="AH384" s="804"/>
      <c r="AI384" s="805"/>
      <c r="AJ384" s="804"/>
      <c r="AK384" s="805"/>
      <c r="AL384" s="804"/>
      <c r="AM384" s="805"/>
      <c r="AN384" s="362"/>
      <c r="AO384" s="812"/>
      <c r="AP384" s="813"/>
      <c r="AQ384" s="812"/>
      <c r="AR384" s="813"/>
      <c r="AS384" s="812"/>
      <c r="AT384" s="813"/>
      <c r="AU384" s="812"/>
      <c r="AV384" s="813"/>
      <c r="AW384" s="812"/>
      <c r="AX384" s="813"/>
      <c r="AY384" s="363"/>
      <c r="AZ384" s="820"/>
      <c r="BA384" s="821"/>
      <c r="BB384" s="820"/>
      <c r="BC384" s="821"/>
      <c r="BD384" s="820"/>
      <c r="BE384" s="821"/>
      <c r="BF384" s="820"/>
      <c r="BG384" s="821"/>
      <c r="BH384" s="820"/>
      <c r="BI384" s="821"/>
      <c r="BJ384" s="364"/>
      <c r="BK384" s="849"/>
      <c r="BL384" s="850"/>
      <c r="BM384" s="849"/>
      <c r="BN384" s="850"/>
      <c r="BO384" s="849"/>
      <c r="BP384" s="850"/>
      <c r="BQ384" s="849"/>
      <c r="BR384" s="850"/>
      <c r="BS384" s="849"/>
      <c r="BT384" s="850"/>
      <c r="BU384" s="365"/>
      <c r="BV384" s="973"/>
      <c r="BW384" s="974"/>
      <c r="BX384" s="973"/>
      <c r="BY384" s="974"/>
      <c r="BZ384" s="973"/>
      <c r="CA384" s="974"/>
      <c r="CB384" s="973"/>
      <c r="CC384" s="974"/>
      <c r="CD384" s="973"/>
      <c r="CE384" s="974"/>
      <c r="CF384" s="366"/>
      <c r="CG384" s="896">
        <f t="shared" si="526"/>
        <v>0</v>
      </c>
      <c r="CH384" s="897"/>
      <c r="CI384" s="896">
        <f t="shared" si="527"/>
        <v>0</v>
      </c>
      <c r="CJ384" s="897"/>
      <c r="CK384" s="896">
        <f t="shared" si="528"/>
        <v>0</v>
      </c>
      <c r="CL384" s="897"/>
      <c r="CM384" s="896">
        <f t="shared" si="529"/>
        <v>0</v>
      </c>
      <c r="CN384" s="897"/>
      <c r="CO384" s="896">
        <f t="shared" si="530"/>
        <v>0</v>
      </c>
      <c r="CP384" s="897"/>
      <c r="CQ384" s="308">
        <f t="shared" si="531"/>
        <v>0</v>
      </c>
      <c r="CR384" s="967"/>
      <c r="CS384" s="968"/>
      <c r="CT384" s="967"/>
      <c r="CU384" s="968"/>
      <c r="CV384" s="967"/>
      <c r="CW384" s="968"/>
      <c r="CX384" s="967"/>
      <c r="CY384" s="968"/>
      <c r="CZ384" s="967"/>
      <c r="DA384" s="968"/>
      <c r="DB384" s="368"/>
      <c r="DC384" s="971"/>
      <c r="DD384" s="972"/>
      <c r="DE384" s="971"/>
      <c r="DF384" s="972"/>
      <c r="DG384" s="971"/>
      <c r="DH384" s="972"/>
      <c r="DI384" s="971"/>
      <c r="DJ384" s="972"/>
      <c r="DK384" s="971"/>
      <c r="DL384" s="972"/>
      <c r="DM384" s="369"/>
      <c r="DN384" s="977"/>
      <c r="DO384" s="978"/>
      <c r="DP384" s="977"/>
      <c r="DQ384" s="978"/>
      <c r="DR384" s="977"/>
      <c r="DS384" s="978"/>
      <c r="DT384" s="977"/>
      <c r="DU384" s="978"/>
      <c r="DV384" s="977"/>
      <c r="DW384" s="978"/>
      <c r="DX384" s="370"/>
      <c r="DY384" s="339">
        <f t="shared" si="520"/>
        <v>0</v>
      </c>
      <c r="DZ384" s="339">
        <f t="shared" si="521"/>
        <v>0</v>
      </c>
      <c r="EA384" s="339">
        <f t="shared" si="522"/>
        <v>0</v>
      </c>
      <c r="EB384" s="339">
        <f t="shared" si="523"/>
        <v>0</v>
      </c>
      <c r="EC384" s="339">
        <f t="shared" si="524"/>
        <v>0</v>
      </c>
      <c r="ED384" s="327">
        <f t="shared" si="525"/>
        <v>0</v>
      </c>
    </row>
    <row r="385" spans="3:134" ht="15" customHeight="1">
      <c r="C385" s="77" t="s">
        <v>264</v>
      </c>
      <c r="D385" s="700"/>
      <c r="E385" s="72"/>
      <c r="F385" s="72"/>
      <c r="G385" s="72"/>
      <c r="H385" s="72"/>
      <c r="I385" s="72"/>
      <c r="J385" s="72"/>
      <c r="K385" s="72"/>
      <c r="L385" s="72"/>
      <c r="M385" s="72"/>
      <c r="N385" s="72"/>
      <c r="O385" s="616"/>
      <c r="P385" s="72"/>
      <c r="Q385" s="146"/>
      <c r="R385" s="70">
        <f t="shared" si="519"/>
        <v>1</v>
      </c>
      <c r="S385" s="847"/>
      <c r="T385" s="848"/>
      <c r="U385" s="847"/>
      <c r="V385" s="848"/>
      <c r="W385" s="847"/>
      <c r="X385" s="848"/>
      <c r="Y385" s="847"/>
      <c r="Z385" s="848"/>
      <c r="AA385" s="847"/>
      <c r="AB385" s="848"/>
      <c r="AC385" s="373"/>
      <c r="AD385" s="804"/>
      <c r="AE385" s="805"/>
      <c r="AF385" s="804"/>
      <c r="AG385" s="805"/>
      <c r="AH385" s="804"/>
      <c r="AI385" s="805"/>
      <c r="AJ385" s="804"/>
      <c r="AK385" s="805"/>
      <c r="AL385" s="804"/>
      <c r="AM385" s="805"/>
      <c r="AN385" s="362"/>
      <c r="AO385" s="812"/>
      <c r="AP385" s="813"/>
      <c r="AQ385" s="812"/>
      <c r="AR385" s="813"/>
      <c r="AS385" s="812"/>
      <c r="AT385" s="813"/>
      <c r="AU385" s="812"/>
      <c r="AV385" s="813"/>
      <c r="AW385" s="812"/>
      <c r="AX385" s="813"/>
      <c r="AY385" s="363"/>
      <c r="AZ385" s="820"/>
      <c r="BA385" s="821"/>
      <c r="BB385" s="820"/>
      <c r="BC385" s="821"/>
      <c r="BD385" s="820"/>
      <c r="BE385" s="821"/>
      <c r="BF385" s="820"/>
      <c r="BG385" s="821"/>
      <c r="BH385" s="820"/>
      <c r="BI385" s="821"/>
      <c r="BJ385" s="364"/>
      <c r="BK385" s="849"/>
      <c r="BL385" s="850"/>
      <c r="BM385" s="849"/>
      <c r="BN385" s="850"/>
      <c r="BO385" s="849"/>
      <c r="BP385" s="850"/>
      <c r="BQ385" s="849"/>
      <c r="BR385" s="850"/>
      <c r="BS385" s="849"/>
      <c r="BT385" s="850"/>
      <c r="BU385" s="365"/>
      <c r="BV385" s="973"/>
      <c r="BW385" s="974"/>
      <c r="BX385" s="973"/>
      <c r="BY385" s="974"/>
      <c r="BZ385" s="973"/>
      <c r="CA385" s="974"/>
      <c r="CB385" s="973"/>
      <c r="CC385" s="974"/>
      <c r="CD385" s="973"/>
      <c r="CE385" s="974"/>
      <c r="CF385" s="366"/>
      <c r="CG385" s="896">
        <f t="shared" si="526"/>
        <v>0</v>
      </c>
      <c r="CH385" s="897"/>
      <c r="CI385" s="896">
        <f t="shared" si="527"/>
        <v>0</v>
      </c>
      <c r="CJ385" s="897"/>
      <c r="CK385" s="896">
        <f t="shared" si="528"/>
        <v>0</v>
      </c>
      <c r="CL385" s="897"/>
      <c r="CM385" s="896">
        <f t="shared" si="529"/>
        <v>0</v>
      </c>
      <c r="CN385" s="897"/>
      <c r="CO385" s="896">
        <f t="shared" si="530"/>
        <v>0</v>
      </c>
      <c r="CP385" s="897"/>
      <c r="CQ385" s="308">
        <f t="shared" si="531"/>
        <v>0</v>
      </c>
      <c r="CR385" s="967"/>
      <c r="CS385" s="968"/>
      <c r="CT385" s="967"/>
      <c r="CU385" s="968"/>
      <c r="CV385" s="967"/>
      <c r="CW385" s="968"/>
      <c r="CX385" s="967"/>
      <c r="CY385" s="968"/>
      <c r="CZ385" s="967"/>
      <c r="DA385" s="968"/>
      <c r="DB385" s="368"/>
      <c r="DC385" s="971"/>
      <c r="DD385" s="972"/>
      <c r="DE385" s="971"/>
      <c r="DF385" s="972"/>
      <c r="DG385" s="971"/>
      <c r="DH385" s="972"/>
      <c r="DI385" s="971"/>
      <c r="DJ385" s="972"/>
      <c r="DK385" s="971"/>
      <c r="DL385" s="972"/>
      <c r="DM385" s="369"/>
      <c r="DN385" s="977"/>
      <c r="DO385" s="978"/>
      <c r="DP385" s="977"/>
      <c r="DQ385" s="978"/>
      <c r="DR385" s="977"/>
      <c r="DS385" s="978"/>
      <c r="DT385" s="977"/>
      <c r="DU385" s="978"/>
      <c r="DV385" s="977"/>
      <c r="DW385" s="978"/>
      <c r="DX385" s="370"/>
      <c r="DY385" s="339">
        <f t="shared" si="520"/>
        <v>0</v>
      </c>
      <c r="DZ385" s="339">
        <f t="shared" si="521"/>
        <v>0</v>
      </c>
      <c r="EA385" s="339">
        <f t="shared" si="522"/>
        <v>0</v>
      </c>
      <c r="EB385" s="339">
        <f t="shared" si="523"/>
        <v>0</v>
      </c>
      <c r="EC385" s="339">
        <f t="shared" si="524"/>
        <v>0</v>
      </c>
      <c r="ED385" s="327">
        <f t="shared" si="525"/>
        <v>0</v>
      </c>
    </row>
    <row r="386" spans="3:134" ht="15" customHeight="1">
      <c r="C386" s="77" t="s">
        <v>28</v>
      </c>
      <c r="D386" s="700"/>
      <c r="E386" s="72"/>
      <c r="F386" s="72"/>
      <c r="G386" s="72"/>
      <c r="H386" s="72"/>
      <c r="I386" s="72"/>
      <c r="J386" s="72"/>
      <c r="K386" s="72"/>
      <c r="L386" s="72"/>
      <c r="M386" s="72"/>
      <c r="N386" s="72"/>
      <c r="O386" s="616"/>
      <c r="P386" s="72"/>
      <c r="Q386" s="146"/>
      <c r="R386" s="70">
        <f t="shared" si="519"/>
        <v>1</v>
      </c>
      <c r="S386" s="847"/>
      <c r="T386" s="848"/>
      <c r="U386" s="847"/>
      <c r="V386" s="848"/>
      <c r="W386" s="847"/>
      <c r="X386" s="848"/>
      <c r="Y386" s="847"/>
      <c r="Z386" s="848"/>
      <c r="AA386" s="847"/>
      <c r="AB386" s="848"/>
      <c r="AC386" s="373"/>
      <c r="AD386" s="804"/>
      <c r="AE386" s="805"/>
      <c r="AF386" s="804"/>
      <c r="AG386" s="805"/>
      <c r="AH386" s="804"/>
      <c r="AI386" s="805"/>
      <c r="AJ386" s="804"/>
      <c r="AK386" s="805"/>
      <c r="AL386" s="804"/>
      <c r="AM386" s="805"/>
      <c r="AN386" s="362"/>
      <c r="AO386" s="812"/>
      <c r="AP386" s="813"/>
      <c r="AQ386" s="812"/>
      <c r="AR386" s="813"/>
      <c r="AS386" s="812"/>
      <c r="AT386" s="813"/>
      <c r="AU386" s="812"/>
      <c r="AV386" s="813"/>
      <c r="AW386" s="812"/>
      <c r="AX386" s="813"/>
      <c r="AY386" s="363"/>
      <c r="AZ386" s="820"/>
      <c r="BA386" s="821"/>
      <c r="BB386" s="820"/>
      <c r="BC386" s="821"/>
      <c r="BD386" s="820"/>
      <c r="BE386" s="821"/>
      <c r="BF386" s="820"/>
      <c r="BG386" s="821"/>
      <c r="BH386" s="820"/>
      <c r="BI386" s="821"/>
      <c r="BJ386" s="364"/>
      <c r="BK386" s="849"/>
      <c r="BL386" s="850"/>
      <c r="BM386" s="849"/>
      <c r="BN386" s="850"/>
      <c r="BO386" s="849"/>
      <c r="BP386" s="850"/>
      <c r="BQ386" s="849"/>
      <c r="BR386" s="850"/>
      <c r="BS386" s="849"/>
      <c r="BT386" s="850"/>
      <c r="BU386" s="365"/>
      <c r="BV386" s="973"/>
      <c r="BW386" s="974"/>
      <c r="BX386" s="973"/>
      <c r="BY386" s="974"/>
      <c r="BZ386" s="973"/>
      <c r="CA386" s="974"/>
      <c r="CB386" s="973"/>
      <c r="CC386" s="974"/>
      <c r="CD386" s="973"/>
      <c r="CE386" s="974"/>
      <c r="CF386" s="366"/>
      <c r="CG386" s="896">
        <f t="shared" si="526"/>
        <v>0</v>
      </c>
      <c r="CH386" s="897"/>
      <c r="CI386" s="896">
        <f t="shared" si="527"/>
        <v>0</v>
      </c>
      <c r="CJ386" s="897"/>
      <c r="CK386" s="896">
        <f t="shared" si="528"/>
        <v>0</v>
      </c>
      <c r="CL386" s="897"/>
      <c r="CM386" s="896">
        <f t="shared" si="529"/>
        <v>0</v>
      </c>
      <c r="CN386" s="897"/>
      <c r="CO386" s="896">
        <f t="shared" si="530"/>
        <v>0</v>
      </c>
      <c r="CP386" s="897"/>
      <c r="CQ386" s="308">
        <f t="shared" si="531"/>
        <v>0</v>
      </c>
      <c r="CR386" s="967"/>
      <c r="CS386" s="968"/>
      <c r="CT386" s="967"/>
      <c r="CU386" s="968"/>
      <c r="CV386" s="967"/>
      <c r="CW386" s="968"/>
      <c r="CX386" s="967"/>
      <c r="CY386" s="968"/>
      <c r="CZ386" s="967"/>
      <c r="DA386" s="968"/>
      <c r="DB386" s="368"/>
      <c r="DC386" s="971"/>
      <c r="DD386" s="972"/>
      <c r="DE386" s="971"/>
      <c r="DF386" s="972"/>
      <c r="DG386" s="971"/>
      <c r="DH386" s="972"/>
      <c r="DI386" s="971"/>
      <c r="DJ386" s="972"/>
      <c r="DK386" s="971"/>
      <c r="DL386" s="972"/>
      <c r="DM386" s="369"/>
      <c r="DN386" s="977"/>
      <c r="DO386" s="978"/>
      <c r="DP386" s="977"/>
      <c r="DQ386" s="978"/>
      <c r="DR386" s="977"/>
      <c r="DS386" s="978"/>
      <c r="DT386" s="977"/>
      <c r="DU386" s="978"/>
      <c r="DV386" s="977"/>
      <c r="DW386" s="978"/>
      <c r="DX386" s="370"/>
      <c r="DY386" s="339">
        <f t="shared" si="520"/>
        <v>0</v>
      </c>
      <c r="DZ386" s="339">
        <f t="shared" si="521"/>
        <v>0</v>
      </c>
      <c r="EA386" s="339">
        <f t="shared" si="522"/>
        <v>0</v>
      </c>
      <c r="EB386" s="339">
        <f t="shared" si="523"/>
        <v>0</v>
      </c>
      <c r="EC386" s="339">
        <f t="shared" si="524"/>
        <v>0</v>
      </c>
      <c r="ED386" s="327">
        <f t="shared" si="525"/>
        <v>0</v>
      </c>
    </row>
    <row r="387" spans="3:134" ht="15" customHeight="1">
      <c r="C387" s="77" t="s">
        <v>54</v>
      </c>
      <c r="D387" s="700"/>
      <c r="E387" s="72"/>
      <c r="F387" s="72"/>
      <c r="G387" s="72"/>
      <c r="H387" s="72"/>
      <c r="I387" s="72"/>
      <c r="J387" s="72"/>
      <c r="K387" s="72"/>
      <c r="L387" s="72"/>
      <c r="M387" s="72"/>
      <c r="N387" s="72"/>
      <c r="O387" s="616"/>
      <c r="P387" s="72"/>
      <c r="Q387" s="146"/>
      <c r="R387" s="70">
        <f t="shared" si="519"/>
        <v>1.1000000000000001</v>
      </c>
      <c r="S387" s="847"/>
      <c r="T387" s="848"/>
      <c r="U387" s="847"/>
      <c r="V387" s="848"/>
      <c r="W387" s="847"/>
      <c r="X387" s="848"/>
      <c r="Y387" s="847"/>
      <c r="Z387" s="848"/>
      <c r="AA387" s="847"/>
      <c r="AB387" s="848"/>
      <c r="AC387" s="373"/>
      <c r="AD387" s="804"/>
      <c r="AE387" s="805"/>
      <c r="AF387" s="804"/>
      <c r="AG387" s="805"/>
      <c r="AH387" s="804"/>
      <c r="AI387" s="805"/>
      <c r="AJ387" s="804"/>
      <c r="AK387" s="805"/>
      <c r="AL387" s="804"/>
      <c r="AM387" s="805"/>
      <c r="AN387" s="362"/>
      <c r="AO387" s="812"/>
      <c r="AP387" s="813"/>
      <c r="AQ387" s="812"/>
      <c r="AR387" s="813"/>
      <c r="AS387" s="812"/>
      <c r="AT387" s="813"/>
      <c r="AU387" s="812"/>
      <c r="AV387" s="813"/>
      <c r="AW387" s="812"/>
      <c r="AX387" s="813"/>
      <c r="AY387" s="363"/>
      <c r="AZ387" s="820"/>
      <c r="BA387" s="821"/>
      <c r="BB387" s="820"/>
      <c r="BC387" s="821"/>
      <c r="BD387" s="820"/>
      <c r="BE387" s="821"/>
      <c r="BF387" s="820"/>
      <c r="BG387" s="821"/>
      <c r="BH387" s="820"/>
      <c r="BI387" s="821"/>
      <c r="BJ387" s="364"/>
      <c r="BK387" s="849"/>
      <c r="BL387" s="850"/>
      <c r="BM387" s="849"/>
      <c r="BN387" s="850"/>
      <c r="BO387" s="849"/>
      <c r="BP387" s="850"/>
      <c r="BQ387" s="849"/>
      <c r="BR387" s="850"/>
      <c r="BS387" s="849"/>
      <c r="BT387" s="850"/>
      <c r="BU387" s="365"/>
      <c r="BV387" s="973"/>
      <c r="BW387" s="974"/>
      <c r="BX387" s="973"/>
      <c r="BY387" s="974"/>
      <c r="BZ387" s="973"/>
      <c r="CA387" s="974"/>
      <c r="CB387" s="973"/>
      <c r="CC387" s="974"/>
      <c r="CD387" s="973"/>
      <c r="CE387" s="974"/>
      <c r="CF387" s="366"/>
      <c r="CG387" s="896">
        <f t="shared" si="526"/>
        <v>0</v>
      </c>
      <c r="CH387" s="897"/>
      <c r="CI387" s="896">
        <f t="shared" si="527"/>
        <v>0</v>
      </c>
      <c r="CJ387" s="897"/>
      <c r="CK387" s="896">
        <f t="shared" si="528"/>
        <v>0</v>
      </c>
      <c r="CL387" s="897"/>
      <c r="CM387" s="896">
        <f t="shared" si="529"/>
        <v>0</v>
      </c>
      <c r="CN387" s="897"/>
      <c r="CO387" s="896">
        <f t="shared" si="530"/>
        <v>0</v>
      </c>
      <c r="CP387" s="897"/>
      <c r="CQ387" s="308">
        <f t="shared" si="531"/>
        <v>0</v>
      </c>
      <c r="CR387" s="967"/>
      <c r="CS387" s="968"/>
      <c r="CT387" s="967"/>
      <c r="CU387" s="968"/>
      <c r="CV387" s="967"/>
      <c r="CW387" s="968"/>
      <c r="CX387" s="967"/>
      <c r="CY387" s="968"/>
      <c r="CZ387" s="967"/>
      <c r="DA387" s="968"/>
      <c r="DB387" s="368"/>
      <c r="DC387" s="971"/>
      <c r="DD387" s="972"/>
      <c r="DE387" s="971"/>
      <c r="DF387" s="972"/>
      <c r="DG387" s="971"/>
      <c r="DH387" s="972"/>
      <c r="DI387" s="971"/>
      <c r="DJ387" s="972"/>
      <c r="DK387" s="971"/>
      <c r="DL387" s="972"/>
      <c r="DM387" s="369"/>
      <c r="DN387" s="977"/>
      <c r="DO387" s="978"/>
      <c r="DP387" s="977"/>
      <c r="DQ387" s="978"/>
      <c r="DR387" s="977"/>
      <c r="DS387" s="978"/>
      <c r="DT387" s="977"/>
      <c r="DU387" s="978"/>
      <c r="DV387" s="977"/>
      <c r="DW387" s="978"/>
      <c r="DX387" s="370"/>
      <c r="DY387" s="339">
        <f t="shared" si="520"/>
        <v>0</v>
      </c>
      <c r="DZ387" s="339">
        <f t="shared" si="521"/>
        <v>0</v>
      </c>
      <c r="EA387" s="339">
        <f t="shared" si="522"/>
        <v>0</v>
      </c>
      <c r="EB387" s="339">
        <f t="shared" si="523"/>
        <v>0</v>
      </c>
      <c r="EC387" s="339">
        <f t="shared" si="524"/>
        <v>0</v>
      </c>
      <c r="ED387" s="327">
        <f t="shared" si="525"/>
        <v>0</v>
      </c>
    </row>
    <row r="388" spans="3:134" ht="15" customHeight="1">
      <c r="C388" s="77" t="s">
        <v>353</v>
      </c>
      <c r="D388" s="700" t="s">
        <v>378</v>
      </c>
      <c r="E388" s="72"/>
      <c r="F388" s="72"/>
      <c r="G388" s="72"/>
      <c r="H388" s="72"/>
      <c r="I388" s="72"/>
      <c r="J388" s="72"/>
      <c r="K388" s="72"/>
      <c r="L388" s="72"/>
      <c r="M388" s="72"/>
      <c r="N388" s="72"/>
      <c r="O388" s="616"/>
      <c r="P388" s="72"/>
      <c r="Q388" s="146"/>
      <c r="R388" s="70">
        <f t="shared" si="519"/>
        <v>1.1000000000000001</v>
      </c>
      <c r="S388" s="847"/>
      <c r="T388" s="848"/>
      <c r="U388" s="847"/>
      <c r="V388" s="848"/>
      <c r="W388" s="847"/>
      <c r="X388" s="848"/>
      <c r="Y388" s="847"/>
      <c r="Z388" s="848"/>
      <c r="AA388" s="847"/>
      <c r="AB388" s="848"/>
      <c r="AC388" s="373"/>
      <c r="AD388" s="804"/>
      <c r="AE388" s="805"/>
      <c r="AF388" s="804"/>
      <c r="AG388" s="805"/>
      <c r="AH388" s="804"/>
      <c r="AI388" s="805"/>
      <c r="AJ388" s="804"/>
      <c r="AK388" s="805"/>
      <c r="AL388" s="804"/>
      <c r="AM388" s="805"/>
      <c r="AN388" s="362"/>
      <c r="AO388" s="812"/>
      <c r="AP388" s="813"/>
      <c r="AQ388" s="812"/>
      <c r="AR388" s="813"/>
      <c r="AS388" s="812"/>
      <c r="AT388" s="813"/>
      <c r="AU388" s="812"/>
      <c r="AV388" s="813"/>
      <c r="AW388" s="812"/>
      <c r="AX388" s="813"/>
      <c r="AY388" s="363"/>
      <c r="AZ388" s="820"/>
      <c r="BA388" s="821"/>
      <c r="BB388" s="820"/>
      <c r="BC388" s="821"/>
      <c r="BD388" s="820"/>
      <c r="BE388" s="821"/>
      <c r="BF388" s="820"/>
      <c r="BG388" s="821"/>
      <c r="BH388" s="820"/>
      <c r="BI388" s="821"/>
      <c r="BJ388" s="364"/>
      <c r="BK388" s="849"/>
      <c r="BL388" s="850"/>
      <c r="BM388" s="849"/>
      <c r="BN388" s="850"/>
      <c r="BO388" s="849"/>
      <c r="BP388" s="850"/>
      <c r="BQ388" s="849"/>
      <c r="BR388" s="850"/>
      <c r="BS388" s="849"/>
      <c r="BT388" s="850"/>
      <c r="BU388" s="365"/>
      <c r="BV388" s="973"/>
      <c r="BW388" s="974"/>
      <c r="BX388" s="973"/>
      <c r="BY388" s="974"/>
      <c r="BZ388" s="973"/>
      <c r="CA388" s="974"/>
      <c r="CB388" s="973"/>
      <c r="CC388" s="974"/>
      <c r="CD388" s="973"/>
      <c r="CE388" s="974"/>
      <c r="CF388" s="366"/>
      <c r="CG388" s="896">
        <f t="shared" si="526"/>
        <v>0</v>
      </c>
      <c r="CH388" s="897"/>
      <c r="CI388" s="896">
        <f t="shared" si="527"/>
        <v>0</v>
      </c>
      <c r="CJ388" s="897"/>
      <c r="CK388" s="896">
        <f t="shared" si="528"/>
        <v>0</v>
      </c>
      <c r="CL388" s="897"/>
      <c r="CM388" s="896">
        <f t="shared" si="529"/>
        <v>0</v>
      </c>
      <c r="CN388" s="897"/>
      <c r="CO388" s="896">
        <f t="shared" si="530"/>
        <v>0</v>
      </c>
      <c r="CP388" s="897"/>
      <c r="CQ388" s="308">
        <f t="shared" si="531"/>
        <v>0</v>
      </c>
      <c r="CR388" s="967"/>
      <c r="CS388" s="968"/>
      <c r="CT388" s="967"/>
      <c r="CU388" s="968"/>
      <c r="CV388" s="967"/>
      <c r="CW388" s="968"/>
      <c r="CX388" s="967"/>
      <c r="CY388" s="968"/>
      <c r="CZ388" s="967"/>
      <c r="DA388" s="968"/>
      <c r="DB388" s="368"/>
      <c r="DC388" s="971"/>
      <c r="DD388" s="972"/>
      <c r="DE388" s="971"/>
      <c r="DF388" s="972"/>
      <c r="DG388" s="971"/>
      <c r="DH388" s="972"/>
      <c r="DI388" s="971"/>
      <c r="DJ388" s="972"/>
      <c r="DK388" s="971"/>
      <c r="DL388" s="972"/>
      <c r="DM388" s="369"/>
      <c r="DN388" s="977"/>
      <c r="DO388" s="978"/>
      <c r="DP388" s="977"/>
      <c r="DQ388" s="978"/>
      <c r="DR388" s="977"/>
      <c r="DS388" s="978"/>
      <c r="DT388" s="977"/>
      <c r="DU388" s="978"/>
      <c r="DV388" s="977"/>
      <c r="DW388" s="978"/>
      <c r="DX388" s="370"/>
      <c r="DY388" s="339">
        <f t="shared" si="520"/>
        <v>0</v>
      </c>
      <c r="DZ388" s="339">
        <f t="shared" si="521"/>
        <v>0</v>
      </c>
      <c r="EA388" s="339">
        <f t="shared" si="522"/>
        <v>0</v>
      </c>
      <c r="EB388" s="339">
        <f t="shared" si="523"/>
        <v>0</v>
      </c>
      <c r="EC388" s="339">
        <f t="shared" si="524"/>
        <v>0</v>
      </c>
      <c r="ED388" s="327">
        <f t="shared" si="525"/>
        <v>0</v>
      </c>
    </row>
    <row r="389" spans="3:134" ht="15" customHeight="1">
      <c r="C389" s="77" t="s">
        <v>264</v>
      </c>
      <c r="D389" s="700"/>
      <c r="E389" s="72"/>
      <c r="F389" s="72"/>
      <c r="G389" s="72"/>
      <c r="H389" s="72"/>
      <c r="I389" s="72"/>
      <c r="J389" s="72"/>
      <c r="K389" s="72"/>
      <c r="L389" s="72"/>
      <c r="M389" s="72"/>
      <c r="N389" s="72"/>
      <c r="O389" s="616"/>
      <c r="P389" s="72"/>
      <c r="Q389" s="146"/>
      <c r="R389" s="70">
        <f t="shared" si="519"/>
        <v>1</v>
      </c>
      <c r="S389" s="847"/>
      <c r="T389" s="848"/>
      <c r="U389" s="847"/>
      <c r="V389" s="848"/>
      <c r="W389" s="847"/>
      <c r="X389" s="848"/>
      <c r="Y389" s="847"/>
      <c r="Z389" s="848"/>
      <c r="AA389" s="847"/>
      <c r="AB389" s="848"/>
      <c r="AC389" s="373"/>
      <c r="AD389" s="804"/>
      <c r="AE389" s="805"/>
      <c r="AF389" s="804"/>
      <c r="AG389" s="805"/>
      <c r="AH389" s="804"/>
      <c r="AI389" s="805"/>
      <c r="AJ389" s="804"/>
      <c r="AK389" s="805"/>
      <c r="AL389" s="804"/>
      <c r="AM389" s="805"/>
      <c r="AN389" s="362"/>
      <c r="AO389" s="812"/>
      <c r="AP389" s="813"/>
      <c r="AQ389" s="812"/>
      <c r="AR389" s="813"/>
      <c r="AS389" s="812"/>
      <c r="AT389" s="813"/>
      <c r="AU389" s="812"/>
      <c r="AV389" s="813"/>
      <c r="AW389" s="812"/>
      <c r="AX389" s="813"/>
      <c r="AY389" s="363"/>
      <c r="AZ389" s="820"/>
      <c r="BA389" s="821"/>
      <c r="BB389" s="820"/>
      <c r="BC389" s="821"/>
      <c r="BD389" s="820"/>
      <c r="BE389" s="821"/>
      <c r="BF389" s="820"/>
      <c r="BG389" s="821"/>
      <c r="BH389" s="820"/>
      <c r="BI389" s="821"/>
      <c r="BJ389" s="364"/>
      <c r="BK389" s="849"/>
      <c r="BL389" s="850"/>
      <c r="BM389" s="849"/>
      <c r="BN389" s="850"/>
      <c r="BO389" s="849"/>
      <c r="BP389" s="850"/>
      <c r="BQ389" s="849"/>
      <c r="BR389" s="850"/>
      <c r="BS389" s="849"/>
      <c r="BT389" s="850"/>
      <c r="BU389" s="365"/>
      <c r="BV389" s="973"/>
      <c r="BW389" s="974"/>
      <c r="BX389" s="973"/>
      <c r="BY389" s="974"/>
      <c r="BZ389" s="973"/>
      <c r="CA389" s="974"/>
      <c r="CB389" s="973"/>
      <c r="CC389" s="974"/>
      <c r="CD389" s="973"/>
      <c r="CE389" s="974"/>
      <c r="CF389" s="366"/>
      <c r="CG389" s="896">
        <f t="shared" si="526"/>
        <v>0</v>
      </c>
      <c r="CH389" s="897"/>
      <c r="CI389" s="896">
        <f t="shared" si="527"/>
        <v>0</v>
      </c>
      <c r="CJ389" s="897"/>
      <c r="CK389" s="896">
        <f t="shared" si="528"/>
        <v>0</v>
      </c>
      <c r="CL389" s="897"/>
      <c r="CM389" s="896">
        <f t="shared" si="529"/>
        <v>0</v>
      </c>
      <c r="CN389" s="897"/>
      <c r="CO389" s="896">
        <f t="shared" si="530"/>
        <v>0</v>
      </c>
      <c r="CP389" s="897"/>
      <c r="CQ389" s="308">
        <f t="shared" si="531"/>
        <v>0</v>
      </c>
      <c r="CR389" s="967"/>
      <c r="CS389" s="968"/>
      <c r="CT389" s="967"/>
      <c r="CU389" s="968"/>
      <c r="CV389" s="967"/>
      <c r="CW389" s="968"/>
      <c r="CX389" s="967"/>
      <c r="CY389" s="968"/>
      <c r="CZ389" s="967"/>
      <c r="DA389" s="968"/>
      <c r="DB389" s="368"/>
      <c r="DC389" s="971"/>
      <c r="DD389" s="972"/>
      <c r="DE389" s="971"/>
      <c r="DF389" s="972"/>
      <c r="DG389" s="971"/>
      <c r="DH389" s="972"/>
      <c r="DI389" s="971"/>
      <c r="DJ389" s="972"/>
      <c r="DK389" s="971"/>
      <c r="DL389" s="972"/>
      <c r="DM389" s="369"/>
      <c r="DN389" s="977"/>
      <c r="DO389" s="978"/>
      <c r="DP389" s="977"/>
      <c r="DQ389" s="978"/>
      <c r="DR389" s="977"/>
      <c r="DS389" s="978"/>
      <c r="DT389" s="977"/>
      <c r="DU389" s="978"/>
      <c r="DV389" s="977"/>
      <c r="DW389" s="978"/>
      <c r="DX389" s="370"/>
      <c r="DY389" s="339">
        <f t="shared" si="520"/>
        <v>0</v>
      </c>
      <c r="DZ389" s="339">
        <f t="shared" si="521"/>
        <v>0</v>
      </c>
      <c r="EA389" s="339">
        <f t="shared" si="522"/>
        <v>0</v>
      </c>
      <c r="EB389" s="339">
        <f t="shared" si="523"/>
        <v>0</v>
      </c>
      <c r="EC389" s="339">
        <f t="shared" si="524"/>
        <v>0</v>
      </c>
      <c r="ED389" s="327">
        <f t="shared" si="525"/>
        <v>0</v>
      </c>
    </row>
    <row r="390" spans="3:134" ht="15" customHeight="1">
      <c r="C390" s="77" t="s">
        <v>28</v>
      </c>
      <c r="D390" s="700"/>
      <c r="E390" s="72"/>
      <c r="F390" s="72"/>
      <c r="G390" s="72"/>
      <c r="H390" s="72"/>
      <c r="I390" s="72"/>
      <c r="J390" s="72"/>
      <c r="K390" s="72"/>
      <c r="L390" s="72"/>
      <c r="M390" s="72"/>
      <c r="N390" s="72"/>
      <c r="O390" s="616"/>
      <c r="P390" s="72"/>
      <c r="Q390" s="146"/>
      <c r="R390" s="70">
        <f t="shared" si="519"/>
        <v>1</v>
      </c>
      <c r="S390" s="847"/>
      <c r="T390" s="848"/>
      <c r="U390" s="847"/>
      <c r="V390" s="848"/>
      <c r="W390" s="847"/>
      <c r="X390" s="848"/>
      <c r="Y390" s="847"/>
      <c r="Z390" s="848"/>
      <c r="AA390" s="847"/>
      <c r="AB390" s="848"/>
      <c r="AC390" s="373"/>
      <c r="AD390" s="804"/>
      <c r="AE390" s="805"/>
      <c r="AF390" s="804"/>
      <c r="AG390" s="805"/>
      <c r="AH390" s="804"/>
      <c r="AI390" s="805"/>
      <c r="AJ390" s="804"/>
      <c r="AK390" s="805"/>
      <c r="AL390" s="804"/>
      <c r="AM390" s="805"/>
      <c r="AN390" s="362"/>
      <c r="AO390" s="812"/>
      <c r="AP390" s="813"/>
      <c r="AQ390" s="812"/>
      <c r="AR390" s="813"/>
      <c r="AS390" s="812"/>
      <c r="AT390" s="813"/>
      <c r="AU390" s="812"/>
      <c r="AV390" s="813"/>
      <c r="AW390" s="812"/>
      <c r="AX390" s="813"/>
      <c r="AY390" s="363"/>
      <c r="AZ390" s="820"/>
      <c r="BA390" s="821"/>
      <c r="BB390" s="820"/>
      <c r="BC390" s="821"/>
      <c r="BD390" s="820"/>
      <c r="BE390" s="821"/>
      <c r="BF390" s="820"/>
      <c r="BG390" s="821"/>
      <c r="BH390" s="820"/>
      <c r="BI390" s="821"/>
      <c r="BJ390" s="364"/>
      <c r="BK390" s="849"/>
      <c r="BL390" s="850"/>
      <c r="BM390" s="849"/>
      <c r="BN390" s="850"/>
      <c r="BO390" s="849"/>
      <c r="BP390" s="850"/>
      <c r="BQ390" s="849"/>
      <c r="BR390" s="850"/>
      <c r="BS390" s="849"/>
      <c r="BT390" s="850"/>
      <c r="BU390" s="365"/>
      <c r="BV390" s="973"/>
      <c r="BW390" s="974"/>
      <c r="BX390" s="973"/>
      <c r="BY390" s="974"/>
      <c r="BZ390" s="973"/>
      <c r="CA390" s="974"/>
      <c r="CB390" s="973"/>
      <c r="CC390" s="974"/>
      <c r="CD390" s="973"/>
      <c r="CE390" s="974"/>
      <c r="CF390" s="366"/>
      <c r="CG390" s="896">
        <f t="shared" si="526"/>
        <v>0</v>
      </c>
      <c r="CH390" s="897"/>
      <c r="CI390" s="896">
        <f t="shared" si="527"/>
        <v>0</v>
      </c>
      <c r="CJ390" s="897"/>
      <c r="CK390" s="896">
        <f t="shared" si="528"/>
        <v>0</v>
      </c>
      <c r="CL390" s="897"/>
      <c r="CM390" s="896">
        <f t="shared" si="529"/>
        <v>0</v>
      </c>
      <c r="CN390" s="897"/>
      <c r="CO390" s="896">
        <f t="shared" si="530"/>
        <v>0</v>
      </c>
      <c r="CP390" s="897"/>
      <c r="CQ390" s="308">
        <f t="shared" si="531"/>
        <v>0</v>
      </c>
      <c r="CR390" s="967"/>
      <c r="CS390" s="968"/>
      <c r="CT390" s="967"/>
      <c r="CU390" s="968"/>
      <c r="CV390" s="967"/>
      <c r="CW390" s="968"/>
      <c r="CX390" s="967"/>
      <c r="CY390" s="968"/>
      <c r="CZ390" s="967"/>
      <c r="DA390" s="968"/>
      <c r="DB390" s="368"/>
      <c r="DC390" s="971"/>
      <c r="DD390" s="972"/>
      <c r="DE390" s="971"/>
      <c r="DF390" s="972"/>
      <c r="DG390" s="971"/>
      <c r="DH390" s="972"/>
      <c r="DI390" s="971"/>
      <c r="DJ390" s="972"/>
      <c r="DK390" s="971"/>
      <c r="DL390" s="972"/>
      <c r="DM390" s="369"/>
      <c r="DN390" s="977"/>
      <c r="DO390" s="978"/>
      <c r="DP390" s="977"/>
      <c r="DQ390" s="978"/>
      <c r="DR390" s="977"/>
      <c r="DS390" s="978"/>
      <c r="DT390" s="977"/>
      <c r="DU390" s="978"/>
      <c r="DV390" s="977"/>
      <c r="DW390" s="978"/>
      <c r="DX390" s="370"/>
      <c r="DY390" s="339">
        <f t="shared" si="520"/>
        <v>0</v>
      </c>
      <c r="DZ390" s="339">
        <f t="shared" si="521"/>
        <v>0</v>
      </c>
      <c r="EA390" s="339">
        <f t="shared" si="522"/>
        <v>0</v>
      </c>
      <c r="EB390" s="339">
        <f t="shared" si="523"/>
        <v>0</v>
      </c>
      <c r="EC390" s="339">
        <f t="shared" si="524"/>
        <v>0</v>
      </c>
      <c r="ED390" s="327">
        <f t="shared" si="525"/>
        <v>0</v>
      </c>
    </row>
    <row r="391" spans="3:134" ht="15" customHeight="1">
      <c r="C391" s="77" t="s">
        <v>54</v>
      </c>
      <c r="D391" s="700"/>
      <c r="E391" s="72"/>
      <c r="F391" s="72"/>
      <c r="G391" s="72"/>
      <c r="H391" s="72"/>
      <c r="I391" s="72"/>
      <c r="J391" s="72"/>
      <c r="K391" s="72"/>
      <c r="L391" s="72"/>
      <c r="M391" s="72"/>
      <c r="N391" s="72"/>
      <c r="O391" s="616"/>
      <c r="P391" s="72"/>
      <c r="Q391" s="146"/>
      <c r="R391" s="70">
        <f t="shared" si="519"/>
        <v>1.1000000000000001</v>
      </c>
      <c r="S391" s="847"/>
      <c r="T391" s="848"/>
      <c r="U391" s="847"/>
      <c r="V391" s="848"/>
      <c r="W391" s="847"/>
      <c r="X391" s="848"/>
      <c r="Y391" s="847"/>
      <c r="Z391" s="848"/>
      <c r="AA391" s="847"/>
      <c r="AB391" s="848"/>
      <c r="AC391" s="373"/>
      <c r="AD391" s="804"/>
      <c r="AE391" s="805"/>
      <c r="AF391" s="804"/>
      <c r="AG391" s="805"/>
      <c r="AH391" s="804"/>
      <c r="AI391" s="805"/>
      <c r="AJ391" s="804"/>
      <c r="AK391" s="805"/>
      <c r="AL391" s="804"/>
      <c r="AM391" s="805"/>
      <c r="AN391" s="362"/>
      <c r="AO391" s="812"/>
      <c r="AP391" s="813"/>
      <c r="AQ391" s="812"/>
      <c r="AR391" s="813"/>
      <c r="AS391" s="812"/>
      <c r="AT391" s="813"/>
      <c r="AU391" s="812"/>
      <c r="AV391" s="813"/>
      <c r="AW391" s="812"/>
      <c r="AX391" s="813"/>
      <c r="AY391" s="363"/>
      <c r="AZ391" s="820"/>
      <c r="BA391" s="821"/>
      <c r="BB391" s="820"/>
      <c r="BC391" s="821"/>
      <c r="BD391" s="820"/>
      <c r="BE391" s="821"/>
      <c r="BF391" s="820"/>
      <c r="BG391" s="821"/>
      <c r="BH391" s="820"/>
      <c r="BI391" s="821"/>
      <c r="BJ391" s="364"/>
      <c r="BK391" s="849"/>
      <c r="BL391" s="850"/>
      <c r="BM391" s="849"/>
      <c r="BN391" s="850"/>
      <c r="BO391" s="849"/>
      <c r="BP391" s="850"/>
      <c r="BQ391" s="849"/>
      <c r="BR391" s="850"/>
      <c r="BS391" s="849"/>
      <c r="BT391" s="850"/>
      <c r="BU391" s="365"/>
      <c r="BV391" s="973"/>
      <c r="BW391" s="974"/>
      <c r="BX391" s="973"/>
      <c r="BY391" s="974"/>
      <c r="BZ391" s="973"/>
      <c r="CA391" s="974"/>
      <c r="CB391" s="973"/>
      <c r="CC391" s="974"/>
      <c r="CD391" s="973"/>
      <c r="CE391" s="974"/>
      <c r="CF391" s="366"/>
      <c r="CG391" s="896">
        <f t="shared" si="526"/>
        <v>0</v>
      </c>
      <c r="CH391" s="897"/>
      <c r="CI391" s="896">
        <f t="shared" si="527"/>
        <v>0</v>
      </c>
      <c r="CJ391" s="897"/>
      <c r="CK391" s="896">
        <f t="shared" si="528"/>
        <v>0</v>
      </c>
      <c r="CL391" s="897"/>
      <c r="CM391" s="896">
        <f t="shared" si="529"/>
        <v>0</v>
      </c>
      <c r="CN391" s="897"/>
      <c r="CO391" s="896">
        <f t="shared" si="530"/>
        <v>0</v>
      </c>
      <c r="CP391" s="897"/>
      <c r="CQ391" s="308">
        <f t="shared" si="531"/>
        <v>0</v>
      </c>
      <c r="CR391" s="967"/>
      <c r="CS391" s="968"/>
      <c r="CT391" s="967"/>
      <c r="CU391" s="968"/>
      <c r="CV391" s="967"/>
      <c r="CW391" s="968"/>
      <c r="CX391" s="967"/>
      <c r="CY391" s="968"/>
      <c r="CZ391" s="967"/>
      <c r="DA391" s="968"/>
      <c r="DB391" s="368"/>
      <c r="DC391" s="971"/>
      <c r="DD391" s="972"/>
      <c r="DE391" s="971"/>
      <c r="DF391" s="972"/>
      <c r="DG391" s="971"/>
      <c r="DH391" s="972"/>
      <c r="DI391" s="971"/>
      <c r="DJ391" s="972"/>
      <c r="DK391" s="971"/>
      <c r="DL391" s="972"/>
      <c r="DM391" s="369"/>
      <c r="DN391" s="977"/>
      <c r="DO391" s="978"/>
      <c r="DP391" s="977"/>
      <c r="DQ391" s="978"/>
      <c r="DR391" s="977"/>
      <c r="DS391" s="978"/>
      <c r="DT391" s="977"/>
      <c r="DU391" s="978"/>
      <c r="DV391" s="977"/>
      <c r="DW391" s="978"/>
      <c r="DX391" s="370"/>
      <c r="DY391" s="339">
        <f t="shared" si="520"/>
        <v>0</v>
      </c>
      <c r="DZ391" s="339">
        <f t="shared" si="521"/>
        <v>0</v>
      </c>
      <c r="EA391" s="339">
        <f t="shared" si="522"/>
        <v>0</v>
      </c>
      <c r="EB391" s="339">
        <f t="shared" si="523"/>
        <v>0</v>
      </c>
      <c r="EC391" s="339">
        <f t="shared" si="524"/>
        <v>0</v>
      </c>
      <c r="ED391" s="327">
        <f t="shared" si="525"/>
        <v>0</v>
      </c>
    </row>
    <row r="392" spans="3:134" ht="15" customHeight="1">
      <c r="C392" s="77" t="s">
        <v>353</v>
      </c>
      <c r="D392" s="700" t="s">
        <v>378</v>
      </c>
      <c r="E392" s="72"/>
      <c r="F392" s="72"/>
      <c r="G392" s="72"/>
      <c r="H392" s="72"/>
      <c r="I392" s="72"/>
      <c r="J392" s="72"/>
      <c r="K392" s="72"/>
      <c r="L392" s="72"/>
      <c r="M392" s="72"/>
      <c r="N392" s="72"/>
      <c r="O392" s="616"/>
      <c r="P392" s="72"/>
      <c r="Q392" s="146"/>
      <c r="R392" s="70">
        <f t="shared" si="519"/>
        <v>1.1000000000000001</v>
      </c>
      <c r="S392" s="847"/>
      <c r="T392" s="848"/>
      <c r="U392" s="847"/>
      <c r="V392" s="848"/>
      <c r="W392" s="847"/>
      <c r="X392" s="848"/>
      <c r="Y392" s="847"/>
      <c r="Z392" s="848"/>
      <c r="AA392" s="847"/>
      <c r="AB392" s="848"/>
      <c r="AC392" s="373"/>
      <c r="AD392" s="804"/>
      <c r="AE392" s="805"/>
      <c r="AF392" s="804"/>
      <c r="AG392" s="805"/>
      <c r="AH392" s="804"/>
      <c r="AI392" s="805"/>
      <c r="AJ392" s="804"/>
      <c r="AK392" s="805"/>
      <c r="AL392" s="804"/>
      <c r="AM392" s="805"/>
      <c r="AN392" s="362"/>
      <c r="AO392" s="812"/>
      <c r="AP392" s="813"/>
      <c r="AQ392" s="812"/>
      <c r="AR392" s="813"/>
      <c r="AS392" s="812"/>
      <c r="AT392" s="813"/>
      <c r="AU392" s="812"/>
      <c r="AV392" s="813"/>
      <c r="AW392" s="812"/>
      <c r="AX392" s="813"/>
      <c r="AY392" s="363"/>
      <c r="AZ392" s="820"/>
      <c r="BA392" s="821"/>
      <c r="BB392" s="820"/>
      <c r="BC392" s="821"/>
      <c r="BD392" s="820"/>
      <c r="BE392" s="821"/>
      <c r="BF392" s="820"/>
      <c r="BG392" s="821"/>
      <c r="BH392" s="820"/>
      <c r="BI392" s="821"/>
      <c r="BJ392" s="364"/>
      <c r="BK392" s="849"/>
      <c r="BL392" s="850"/>
      <c r="BM392" s="849"/>
      <c r="BN392" s="850"/>
      <c r="BO392" s="849"/>
      <c r="BP392" s="850"/>
      <c r="BQ392" s="849"/>
      <c r="BR392" s="850"/>
      <c r="BS392" s="849"/>
      <c r="BT392" s="850"/>
      <c r="BU392" s="365"/>
      <c r="BV392" s="973"/>
      <c r="BW392" s="974"/>
      <c r="BX392" s="973"/>
      <c r="BY392" s="974"/>
      <c r="BZ392" s="973"/>
      <c r="CA392" s="974"/>
      <c r="CB392" s="973"/>
      <c r="CC392" s="974"/>
      <c r="CD392" s="973"/>
      <c r="CE392" s="974"/>
      <c r="CF392" s="366"/>
      <c r="CG392" s="896">
        <f t="shared" si="526"/>
        <v>0</v>
      </c>
      <c r="CH392" s="897"/>
      <c r="CI392" s="896">
        <f t="shared" si="527"/>
        <v>0</v>
      </c>
      <c r="CJ392" s="897"/>
      <c r="CK392" s="896">
        <f t="shared" si="528"/>
        <v>0</v>
      </c>
      <c r="CL392" s="897"/>
      <c r="CM392" s="896">
        <f t="shared" si="529"/>
        <v>0</v>
      </c>
      <c r="CN392" s="897"/>
      <c r="CO392" s="896">
        <f t="shared" si="530"/>
        <v>0</v>
      </c>
      <c r="CP392" s="897"/>
      <c r="CQ392" s="308">
        <f t="shared" si="531"/>
        <v>0</v>
      </c>
      <c r="CR392" s="967"/>
      <c r="CS392" s="968"/>
      <c r="CT392" s="967"/>
      <c r="CU392" s="968"/>
      <c r="CV392" s="967"/>
      <c r="CW392" s="968"/>
      <c r="CX392" s="967"/>
      <c r="CY392" s="968"/>
      <c r="CZ392" s="967"/>
      <c r="DA392" s="968"/>
      <c r="DB392" s="368"/>
      <c r="DC392" s="971"/>
      <c r="DD392" s="972"/>
      <c r="DE392" s="971"/>
      <c r="DF392" s="972"/>
      <c r="DG392" s="971"/>
      <c r="DH392" s="972"/>
      <c r="DI392" s="971"/>
      <c r="DJ392" s="972"/>
      <c r="DK392" s="971"/>
      <c r="DL392" s="972"/>
      <c r="DM392" s="369"/>
      <c r="DN392" s="977"/>
      <c r="DO392" s="978"/>
      <c r="DP392" s="977"/>
      <c r="DQ392" s="978"/>
      <c r="DR392" s="977"/>
      <c r="DS392" s="978"/>
      <c r="DT392" s="977"/>
      <c r="DU392" s="978"/>
      <c r="DV392" s="977"/>
      <c r="DW392" s="978"/>
      <c r="DX392" s="370"/>
      <c r="DY392" s="339">
        <f t="shared" si="520"/>
        <v>0</v>
      </c>
      <c r="DZ392" s="339">
        <f t="shared" si="521"/>
        <v>0</v>
      </c>
      <c r="EA392" s="339">
        <f t="shared" si="522"/>
        <v>0</v>
      </c>
      <c r="EB392" s="339">
        <f t="shared" si="523"/>
        <v>0</v>
      </c>
      <c r="EC392" s="339">
        <f t="shared" si="524"/>
        <v>0</v>
      </c>
      <c r="ED392" s="327">
        <f t="shared" si="525"/>
        <v>0</v>
      </c>
    </row>
    <row r="393" spans="3:134" ht="15" customHeight="1">
      <c r="C393" s="77" t="s">
        <v>264</v>
      </c>
      <c r="D393" s="700"/>
      <c r="E393" s="72"/>
      <c r="F393" s="72"/>
      <c r="G393" s="72"/>
      <c r="H393" s="72"/>
      <c r="I393" s="72"/>
      <c r="J393" s="72"/>
      <c r="K393" s="72"/>
      <c r="L393" s="72"/>
      <c r="M393" s="72"/>
      <c r="N393" s="72"/>
      <c r="O393" s="616"/>
      <c r="P393" s="72"/>
      <c r="Q393" s="146"/>
      <c r="R393" s="70">
        <f t="shared" si="519"/>
        <v>1</v>
      </c>
      <c r="S393" s="847"/>
      <c r="T393" s="848"/>
      <c r="U393" s="847"/>
      <c r="V393" s="848"/>
      <c r="W393" s="847"/>
      <c r="X393" s="848"/>
      <c r="Y393" s="847"/>
      <c r="Z393" s="848"/>
      <c r="AA393" s="847"/>
      <c r="AB393" s="848"/>
      <c r="AC393" s="373"/>
      <c r="AD393" s="804"/>
      <c r="AE393" s="805"/>
      <c r="AF393" s="804"/>
      <c r="AG393" s="805"/>
      <c r="AH393" s="804"/>
      <c r="AI393" s="805"/>
      <c r="AJ393" s="804"/>
      <c r="AK393" s="805"/>
      <c r="AL393" s="804"/>
      <c r="AM393" s="805"/>
      <c r="AN393" s="362"/>
      <c r="AO393" s="812"/>
      <c r="AP393" s="813"/>
      <c r="AQ393" s="812"/>
      <c r="AR393" s="813"/>
      <c r="AS393" s="812"/>
      <c r="AT393" s="813"/>
      <c r="AU393" s="812"/>
      <c r="AV393" s="813"/>
      <c r="AW393" s="812"/>
      <c r="AX393" s="813"/>
      <c r="AY393" s="363"/>
      <c r="AZ393" s="820"/>
      <c r="BA393" s="821"/>
      <c r="BB393" s="820"/>
      <c r="BC393" s="821"/>
      <c r="BD393" s="820"/>
      <c r="BE393" s="821"/>
      <c r="BF393" s="820"/>
      <c r="BG393" s="821"/>
      <c r="BH393" s="820"/>
      <c r="BI393" s="821"/>
      <c r="BJ393" s="364"/>
      <c r="BK393" s="849"/>
      <c r="BL393" s="850"/>
      <c r="BM393" s="849"/>
      <c r="BN393" s="850"/>
      <c r="BO393" s="849"/>
      <c r="BP393" s="850"/>
      <c r="BQ393" s="849"/>
      <c r="BR393" s="850"/>
      <c r="BS393" s="849"/>
      <c r="BT393" s="850"/>
      <c r="BU393" s="365"/>
      <c r="BV393" s="973"/>
      <c r="BW393" s="974"/>
      <c r="BX393" s="973"/>
      <c r="BY393" s="974"/>
      <c r="BZ393" s="973"/>
      <c r="CA393" s="974"/>
      <c r="CB393" s="973"/>
      <c r="CC393" s="974"/>
      <c r="CD393" s="973"/>
      <c r="CE393" s="974"/>
      <c r="CF393" s="366"/>
      <c r="CG393" s="896">
        <f t="shared" si="526"/>
        <v>0</v>
      </c>
      <c r="CH393" s="897"/>
      <c r="CI393" s="896">
        <f t="shared" si="527"/>
        <v>0</v>
      </c>
      <c r="CJ393" s="897"/>
      <c r="CK393" s="896">
        <f t="shared" si="528"/>
        <v>0</v>
      </c>
      <c r="CL393" s="897"/>
      <c r="CM393" s="896">
        <f t="shared" si="529"/>
        <v>0</v>
      </c>
      <c r="CN393" s="897"/>
      <c r="CO393" s="896">
        <f t="shared" si="530"/>
        <v>0</v>
      </c>
      <c r="CP393" s="897"/>
      <c r="CQ393" s="308">
        <f t="shared" si="531"/>
        <v>0</v>
      </c>
      <c r="CR393" s="967"/>
      <c r="CS393" s="968"/>
      <c r="CT393" s="967"/>
      <c r="CU393" s="968"/>
      <c r="CV393" s="967"/>
      <c r="CW393" s="968"/>
      <c r="CX393" s="967"/>
      <c r="CY393" s="968"/>
      <c r="CZ393" s="967"/>
      <c r="DA393" s="968"/>
      <c r="DB393" s="368"/>
      <c r="DC393" s="971"/>
      <c r="DD393" s="972"/>
      <c r="DE393" s="971"/>
      <c r="DF393" s="972"/>
      <c r="DG393" s="971"/>
      <c r="DH393" s="972"/>
      <c r="DI393" s="971"/>
      <c r="DJ393" s="972"/>
      <c r="DK393" s="971"/>
      <c r="DL393" s="972"/>
      <c r="DM393" s="369"/>
      <c r="DN393" s="977"/>
      <c r="DO393" s="978"/>
      <c r="DP393" s="977"/>
      <c r="DQ393" s="978"/>
      <c r="DR393" s="977"/>
      <c r="DS393" s="978"/>
      <c r="DT393" s="977"/>
      <c r="DU393" s="978"/>
      <c r="DV393" s="977"/>
      <c r="DW393" s="978"/>
      <c r="DX393" s="370"/>
      <c r="DY393" s="339">
        <f t="shared" si="520"/>
        <v>0</v>
      </c>
      <c r="DZ393" s="339">
        <f t="shared" si="521"/>
        <v>0</v>
      </c>
      <c r="EA393" s="339">
        <f t="shared" si="522"/>
        <v>0</v>
      </c>
      <c r="EB393" s="339">
        <f t="shared" si="523"/>
        <v>0</v>
      </c>
      <c r="EC393" s="339">
        <f t="shared" si="524"/>
        <v>0</v>
      </c>
      <c r="ED393" s="327">
        <f t="shared" si="525"/>
        <v>0</v>
      </c>
    </row>
    <row r="394" spans="3:134" ht="15" customHeight="1">
      <c r="C394" s="77" t="s">
        <v>28</v>
      </c>
      <c r="D394" s="700"/>
      <c r="E394" s="72"/>
      <c r="F394" s="72"/>
      <c r="G394" s="72"/>
      <c r="H394" s="72"/>
      <c r="I394" s="72"/>
      <c r="J394" s="72"/>
      <c r="K394" s="72"/>
      <c r="L394" s="72"/>
      <c r="M394" s="72"/>
      <c r="N394" s="72"/>
      <c r="O394" s="616"/>
      <c r="P394" s="72"/>
      <c r="Q394" s="146"/>
      <c r="R394" s="70">
        <f t="shared" si="519"/>
        <v>1</v>
      </c>
      <c r="S394" s="847"/>
      <c r="T394" s="848"/>
      <c r="U394" s="847"/>
      <c r="V394" s="848"/>
      <c r="W394" s="847"/>
      <c r="X394" s="848"/>
      <c r="Y394" s="847"/>
      <c r="Z394" s="848"/>
      <c r="AA394" s="847"/>
      <c r="AB394" s="848"/>
      <c r="AC394" s="373"/>
      <c r="AD394" s="804"/>
      <c r="AE394" s="805"/>
      <c r="AF394" s="804"/>
      <c r="AG394" s="805"/>
      <c r="AH394" s="804"/>
      <c r="AI394" s="805"/>
      <c r="AJ394" s="804"/>
      <c r="AK394" s="805"/>
      <c r="AL394" s="804"/>
      <c r="AM394" s="805"/>
      <c r="AN394" s="362"/>
      <c r="AO394" s="812"/>
      <c r="AP394" s="813"/>
      <c r="AQ394" s="812"/>
      <c r="AR394" s="813"/>
      <c r="AS394" s="812"/>
      <c r="AT394" s="813"/>
      <c r="AU394" s="812"/>
      <c r="AV394" s="813"/>
      <c r="AW394" s="812"/>
      <c r="AX394" s="813"/>
      <c r="AY394" s="363"/>
      <c r="AZ394" s="820"/>
      <c r="BA394" s="821"/>
      <c r="BB394" s="820"/>
      <c r="BC394" s="821"/>
      <c r="BD394" s="820"/>
      <c r="BE394" s="821"/>
      <c r="BF394" s="820"/>
      <c r="BG394" s="821"/>
      <c r="BH394" s="820"/>
      <c r="BI394" s="821"/>
      <c r="BJ394" s="364"/>
      <c r="BK394" s="849"/>
      <c r="BL394" s="850"/>
      <c r="BM394" s="849"/>
      <c r="BN394" s="850"/>
      <c r="BO394" s="849"/>
      <c r="BP394" s="850"/>
      <c r="BQ394" s="849"/>
      <c r="BR394" s="850"/>
      <c r="BS394" s="849"/>
      <c r="BT394" s="850"/>
      <c r="BU394" s="365"/>
      <c r="BV394" s="973"/>
      <c r="BW394" s="974"/>
      <c r="BX394" s="973"/>
      <c r="BY394" s="974"/>
      <c r="BZ394" s="973"/>
      <c r="CA394" s="974"/>
      <c r="CB394" s="973"/>
      <c r="CC394" s="974"/>
      <c r="CD394" s="973"/>
      <c r="CE394" s="974"/>
      <c r="CF394" s="366"/>
      <c r="CG394" s="896">
        <f t="shared" si="526"/>
        <v>0</v>
      </c>
      <c r="CH394" s="897"/>
      <c r="CI394" s="896">
        <f t="shared" si="527"/>
        <v>0</v>
      </c>
      <c r="CJ394" s="897"/>
      <c r="CK394" s="896">
        <f t="shared" si="528"/>
        <v>0</v>
      </c>
      <c r="CL394" s="897"/>
      <c r="CM394" s="896">
        <f t="shared" si="529"/>
        <v>0</v>
      </c>
      <c r="CN394" s="897"/>
      <c r="CO394" s="896">
        <f t="shared" si="530"/>
        <v>0</v>
      </c>
      <c r="CP394" s="897"/>
      <c r="CQ394" s="308">
        <f t="shared" si="531"/>
        <v>0</v>
      </c>
      <c r="CR394" s="967"/>
      <c r="CS394" s="968"/>
      <c r="CT394" s="967"/>
      <c r="CU394" s="968"/>
      <c r="CV394" s="967"/>
      <c r="CW394" s="968"/>
      <c r="CX394" s="967"/>
      <c r="CY394" s="968"/>
      <c r="CZ394" s="967"/>
      <c r="DA394" s="968"/>
      <c r="DB394" s="368"/>
      <c r="DC394" s="971"/>
      <c r="DD394" s="972"/>
      <c r="DE394" s="971"/>
      <c r="DF394" s="972"/>
      <c r="DG394" s="971"/>
      <c r="DH394" s="972"/>
      <c r="DI394" s="971"/>
      <c r="DJ394" s="972"/>
      <c r="DK394" s="971"/>
      <c r="DL394" s="972"/>
      <c r="DM394" s="369"/>
      <c r="DN394" s="977"/>
      <c r="DO394" s="978"/>
      <c r="DP394" s="977"/>
      <c r="DQ394" s="978"/>
      <c r="DR394" s="977"/>
      <c r="DS394" s="978"/>
      <c r="DT394" s="977"/>
      <c r="DU394" s="978"/>
      <c r="DV394" s="977"/>
      <c r="DW394" s="978"/>
      <c r="DX394" s="370"/>
      <c r="DY394" s="339">
        <f t="shared" si="520"/>
        <v>0</v>
      </c>
      <c r="DZ394" s="339">
        <f t="shared" si="521"/>
        <v>0</v>
      </c>
      <c r="EA394" s="339">
        <f t="shared" si="522"/>
        <v>0</v>
      </c>
      <c r="EB394" s="339">
        <f t="shared" si="523"/>
        <v>0</v>
      </c>
      <c r="EC394" s="339">
        <f t="shared" si="524"/>
        <v>0</v>
      </c>
      <c r="ED394" s="327">
        <f t="shared" si="525"/>
        <v>0</v>
      </c>
    </row>
    <row r="395" spans="3:134" ht="15" customHeight="1">
      <c r="C395" s="77" t="s">
        <v>54</v>
      </c>
      <c r="D395" s="700"/>
      <c r="E395" s="72"/>
      <c r="F395" s="72"/>
      <c r="G395" s="72"/>
      <c r="H395" s="72"/>
      <c r="I395" s="72"/>
      <c r="J395" s="72"/>
      <c r="K395" s="72"/>
      <c r="L395" s="72"/>
      <c r="M395" s="72"/>
      <c r="N395" s="72"/>
      <c r="O395" s="616"/>
      <c r="P395" s="72"/>
      <c r="Q395" s="146"/>
      <c r="R395" s="70">
        <f t="shared" si="519"/>
        <v>1.1000000000000001</v>
      </c>
      <c r="S395" s="847"/>
      <c r="T395" s="848"/>
      <c r="U395" s="847"/>
      <c r="V395" s="848"/>
      <c r="W395" s="847"/>
      <c r="X395" s="848"/>
      <c r="Y395" s="847"/>
      <c r="Z395" s="848"/>
      <c r="AA395" s="847"/>
      <c r="AB395" s="848"/>
      <c r="AC395" s="373"/>
      <c r="AD395" s="804"/>
      <c r="AE395" s="805"/>
      <c r="AF395" s="804"/>
      <c r="AG395" s="805"/>
      <c r="AH395" s="804"/>
      <c r="AI395" s="805"/>
      <c r="AJ395" s="804"/>
      <c r="AK395" s="805"/>
      <c r="AL395" s="804"/>
      <c r="AM395" s="805"/>
      <c r="AN395" s="362"/>
      <c r="AO395" s="812"/>
      <c r="AP395" s="813"/>
      <c r="AQ395" s="812"/>
      <c r="AR395" s="813"/>
      <c r="AS395" s="812"/>
      <c r="AT395" s="813"/>
      <c r="AU395" s="812"/>
      <c r="AV395" s="813"/>
      <c r="AW395" s="812"/>
      <c r="AX395" s="813"/>
      <c r="AY395" s="363"/>
      <c r="AZ395" s="820"/>
      <c r="BA395" s="821"/>
      <c r="BB395" s="820"/>
      <c r="BC395" s="821"/>
      <c r="BD395" s="820"/>
      <c r="BE395" s="821"/>
      <c r="BF395" s="820"/>
      <c r="BG395" s="821"/>
      <c r="BH395" s="820"/>
      <c r="BI395" s="821"/>
      <c r="BJ395" s="364"/>
      <c r="BK395" s="849"/>
      <c r="BL395" s="850"/>
      <c r="BM395" s="849"/>
      <c r="BN395" s="850"/>
      <c r="BO395" s="849"/>
      <c r="BP395" s="850"/>
      <c r="BQ395" s="849"/>
      <c r="BR395" s="850"/>
      <c r="BS395" s="849"/>
      <c r="BT395" s="850"/>
      <c r="BU395" s="365"/>
      <c r="BV395" s="973"/>
      <c r="BW395" s="974"/>
      <c r="BX395" s="973"/>
      <c r="BY395" s="974"/>
      <c r="BZ395" s="973"/>
      <c r="CA395" s="974"/>
      <c r="CB395" s="973"/>
      <c r="CC395" s="974"/>
      <c r="CD395" s="973"/>
      <c r="CE395" s="974"/>
      <c r="CF395" s="366"/>
      <c r="CG395" s="896">
        <f t="shared" si="526"/>
        <v>0</v>
      </c>
      <c r="CH395" s="897"/>
      <c r="CI395" s="896">
        <f t="shared" si="527"/>
        <v>0</v>
      </c>
      <c r="CJ395" s="897"/>
      <c r="CK395" s="896">
        <f t="shared" si="528"/>
        <v>0</v>
      </c>
      <c r="CL395" s="897"/>
      <c r="CM395" s="896">
        <f t="shared" si="529"/>
        <v>0</v>
      </c>
      <c r="CN395" s="897"/>
      <c r="CO395" s="896">
        <f t="shared" si="530"/>
        <v>0</v>
      </c>
      <c r="CP395" s="897"/>
      <c r="CQ395" s="308">
        <f t="shared" si="531"/>
        <v>0</v>
      </c>
      <c r="CR395" s="967"/>
      <c r="CS395" s="968"/>
      <c r="CT395" s="967"/>
      <c r="CU395" s="968"/>
      <c r="CV395" s="967"/>
      <c r="CW395" s="968"/>
      <c r="CX395" s="967"/>
      <c r="CY395" s="968"/>
      <c r="CZ395" s="967"/>
      <c r="DA395" s="968"/>
      <c r="DB395" s="368"/>
      <c r="DC395" s="971"/>
      <c r="DD395" s="972"/>
      <c r="DE395" s="971"/>
      <c r="DF395" s="972"/>
      <c r="DG395" s="971"/>
      <c r="DH395" s="972"/>
      <c r="DI395" s="971"/>
      <c r="DJ395" s="972"/>
      <c r="DK395" s="971"/>
      <c r="DL395" s="972"/>
      <c r="DM395" s="369"/>
      <c r="DN395" s="977"/>
      <c r="DO395" s="978"/>
      <c r="DP395" s="977"/>
      <c r="DQ395" s="978"/>
      <c r="DR395" s="977"/>
      <c r="DS395" s="978"/>
      <c r="DT395" s="977"/>
      <c r="DU395" s="978"/>
      <c r="DV395" s="977"/>
      <c r="DW395" s="978"/>
      <c r="DX395" s="370"/>
      <c r="DY395" s="339">
        <f t="shared" si="520"/>
        <v>0</v>
      </c>
      <c r="DZ395" s="339">
        <f t="shared" si="521"/>
        <v>0</v>
      </c>
      <c r="EA395" s="339">
        <f t="shared" si="522"/>
        <v>0</v>
      </c>
      <c r="EB395" s="339">
        <f t="shared" si="523"/>
        <v>0</v>
      </c>
      <c r="EC395" s="339">
        <f t="shared" si="524"/>
        <v>0</v>
      </c>
      <c r="ED395" s="327">
        <f t="shared" si="525"/>
        <v>0</v>
      </c>
    </row>
    <row r="396" spans="3:134" ht="15" customHeight="1">
      <c r="C396" s="77" t="s">
        <v>353</v>
      </c>
      <c r="D396" s="700" t="s">
        <v>378</v>
      </c>
      <c r="E396" s="72"/>
      <c r="F396" s="72"/>
      <c r="G396" s="72"/>
      <c r="H396" s="72"/>
      <c r="I396" s="72"/>
      <c r="J396" s="72"/>
      <c r="K396" s="72"/>
      <c r="L396" s="72"/>
      <c r="M396" s="72"/>
      <c r="N396" s="72"/>
      <c r="O396" s="616"/>
      <c r="P396" s="72"/>
      <c r="Q396" s="146"/>
      <c r="R396" s="70">
        <f t="shared" si="519"/>
        <v>1.1000000000000001</v>
      </c>
      <c r="S396" s="847"/>
      <c r="T396" s="848"/>
      <c r="U396" s="847"/>
      <c r="V396" s="848"/>
      <c r="W396" s="847"/>
      <c r="X396" s="848"/>
      <c r="Y396" s="847"/>
      <c r="Z396" s="848"/>
      <c r="AA396" s="847"/>
      <c r="AB396" s="848"/>
      <c r="AC396" s="373"/>
      <c r="AD396" s="804"/>
      <c r="AE396" s="805"/>
      <c r="AF396" s="804"/>
      <c r="AG396" s="805"/>
      <c r="AH396" s="804"/>
      <c r="AI396" s="805"/>
      <c r="AJ396" s="804"/>
      <c r="AK396" s="805"/>
      <c r="AL396" s="804"/>
      <c r="AM396" s="805"/>
      <c r="AN396" s="362"/>
      <c r="AO396" s="812"/>
      <c r="AP396" s="813"/>
      <c r="AQ396" s="812"/>
      <c r="AR396" s="813"/>
      <c r="AS396" s="812"/>
      <c r="AT396" s="813"/>
      <c r="AU396" s="812"/>
      <c r="AV396" s="813"/>
      <c r="AW396" s="812"/>
      <c r="AX396" s="813"/>
      <c r="AY396" s="363"/>
      <c r="AZ396" s="820"/>
      <c r="BA396" s="821"/>
      <c r="BB396" s="820"/>
      <c r="BC396" s="821"/>
      <c r="BD396" s="820"/>
      <c r="BE396" s="821"/>
      <c r="BF396" s="820"/>
      <c r="BG396" s="821"/>
      <c r="BH396" s="820"/>
      <c r="BI396" s="821"/>
      <c r="BJ396" s="364"/>
      <c r="BK396" s="849"/>
      <c r="BL396" s="850"/>
      <c r="BM396" s="849"/>
      <c r="BN396" s="850"/>
      <c r="BO396" s="849"/>
      <c r="BP396" s="850"/>
      <c r="BQ396" s="849"/>
      <c r="BR396" s="850"/>
      <c r="BS396" s="849"/>
      <c r="BT396" s="850"/>
      <c r="BU396" s="365"/>
      <c r="BV396" s="973"/>
      <c r="BW396" s="974"/>
      <c r="BX396" s="973"/>
      <c r="BY396" s="974"/>
      <c r="BZ396" s="973"/>
      <c r="CA396" s="974"/>
      <c r="CB396" s="973"/>
      <c r="CC396" s="974"/>
      <c r="CD396" s="973"/>
      <c r="CE396" s="974"/>
      <c r="CF396" s="366"/>
      <c r="CG396" s="896">
        <f t="shared" si="526"/>
        <v>0</v>
      </c>
      <c r="CH396" s="897"/>
      <c r="CI396" s="896">
        <f t="shared" si="527"/>
        <v>0</v>
      </c>
      <c r="CJ396" s="897"/>
      <c r="CK396" s="896">
        <f t="shared" si="528"/>
        <v>0</v>
      </c>
      <c r="CL396" s="897"/>
      <c r="CM396" s="896">
        <f t="shared" si="529"/>
        <v>0</v>
      </c>
      <c r="CN396" s="897"/>
      <c r="CO396" s="896">
        <f t="shared" si="530"/>
        <v>0</v>
      </c>
      <c r="CP396" s="897"/>
      <c r="CQ396" s="308">
        <f t="shared" si="531"/>
        <v>0</v>
      </c>
      <c r="CR396" s="967"/>
      <c r="CS396" s="968"/>
      <c r="CT396" s="967"/>
      <c r="CU396" s="968"/>
      <c r="CV396" s="967"/>
      <c r="CW396" s="968"/>
      <c r="CX396" s="967"/>
      <c r="CY396" s="968"/>
      <c r="CZ396" s="967"/>
      <c r="DA396" s="968"/>
      <c r="DB396" s="368"/>
      <c r="DC396" s="971"/>
      <c r="DD396" s="972"/>
      <c r="DE396" s="971"/>
      <c r="DF396" s="972"/>
      <c r="DG396" s="971"/>
      <c r="DH396" s="972"/>
      <c r="DI396" s="971"/>
      <c r="DJ396" s="972"/>
      <c r="DK396" s="971"/>
      <c r="DL396" s="972"/>
      <c r="DM396" s="369"/>
      <c r="DN396" s="977"/>
      <c r="DO396" s="978"/>
      <c r="DP396" s="977"/>
      <c r="DQ396" s="978"/>
      <c r="DR396" s="977"/>
      <c r="DS396" s="978"/>
      <c r="DT396" s="977"/>
      <c r="DU396" s="978"/>
      <c r="DV396" s="977"/>
      <c r="DW396" s="978"/>
      <c r="DX396" s="370"/>
      <c r="DY396" s="339">
        <f t="shared" si="520"/>
        <v>0</v>
      </c>
      <c r="DZ396" s="339">
        <f t="shared" si="521"/>
        <v>0</v>
      </c>
      <c r="EA396" s="339">
        <f t="shared" si="522"/>
        <v>0</v>
      </c>
      <c r="EB396" s="339">
        <f t="shared" si="523"/>
        <v>0</v>
      </c>
      <c r="EC396" s="339">
        <f t="shared" si="524"/>
        <v>0</v>
      </c>
      <c r="ED396" s="327">
        <f t="shared" si="525"/>
        <v>0</v>
      </c>
    </row>
    <row r="397" spans="3:134" ht="15" customHeight="1">
      <c r="C397" s="77" t="s">
        <v>264</v>
      </c>
      <c r="D397" s="700"/>
      <c r="E397" s="72"/>
      <c r="F397" s="72"/>
      <c r="G397" s="72"/>
      <c r="H397" s="72"/>
      <c r="I397" s="72"/>
      <c r="J397" s="72"/>
      <c r="K397" s="72"/>
      <c r="L397" s="72"/>
      <c r="M397" s="72"/>
      <c r="N397" s="72"/>
      <c r="O397" s="616"/>
      <c r="P397" s="72"/>
      <c r="Q397" s="146"/>
      <c r="R397" s="70">
        <f t="shared" si="519"/>
        <v>1</v>
      </c>
      <c r="S397" s="847"/>
      <c r="T397" s="848"/>
      <c r="U397" s="847"/>
      <c r="V397" s="848"/>
      <c r="W397" s="847"/>
      <c r="X397" s="848"/>
      <c r="Y397" s="847"/>
      <c r="Z397" s="848"/>
      <c r="AA397" s="847"/>
      <c r="AB397" s="848"/>
      <c r="AC397" s="373"/>
      <c r="AD397" s="804"/>
      <c r="AE397" s="805"/>
      <c r="AF397" s="804"/>
      <c r="AG397" s="805"/>
      <c r="AH397" s="804"/>
      <c r="AI397" s="805"/>
      <c r="AJ397" s="804"/>
      <c r="AK397" s="805"/>
      <c r="AL397" s="804"/>
      <c r="AM397" s="805"/>
      <c r="AN397" s="362"/>
      <c r="AO397" s="812"/>
      <c r="AP397" s="813"/>
      <c r="AQ397" s="812"/>
      <c r="AR397" s="813"/>
      <c r="AS397" s="812"/>
      <c r="AT397" s="813"/>
      <c r="AU397" s="812"/>
      <c r="AV397" s="813"/>
      <c r="AW397" s="812"/>
      <c r="AX397" s="813"/>
      <c r="AY397" s="363"/>
      <c r="AZ397" s="820"/>
      <c r="BA397" s="821"/>
      <c r="BB397" s="820"/>
      <c r="BC397" s="821"/>
      <c r="BD397" s="820"/>
      <c r="BE397" s="821"/>
      <c r="BF397" s="820"/>
      <c r="BG397" s="821"/>
      <c r="BH397" s="820"/>
      <c r="BI397" s="821"/>
      <c r="BJ397" s="364"/>
      <c r="BK397" s="849"/>
      <c r="BL397" s="850"/>
      <c r="BM397" s="849"/>
      <c r="BN397" s="850"/>
      <c r="BO397" s="849"/>
      <c r="BP397" s="850"/>
      <c r="BQ397" s="849"/>
      <c r="BR397" s="850"/>
      <c r="BS397" s="849"/>
      <c r="BT397" s="850"/>
      <c r="BU397" s="365"/>
      <c r="BV397" s="973"/>
      <c r="BW397" s="974"/>
      <c r="BX397" s="973"/>
      <c r="BY397" s="974"/>
      <c r="BZ397" s="973"/>
      <c r="CA397" s="974"/>
      <c r="CB397" s="973"/>
      <c r="CC397" s="974"/>
      <c r="CD397" s="973"/>
      <c r="CE397" s="974"/>
      <c r="CF397" s="366"/>
      <c r="CG397" s="896">
        <f t="shared" si="526"/>
        <v>0</v>
      </c>
      <c r="CH397" s="897"/>
      <c r="CI397" s="896">
        <f t="shared" si="527"/>
        <v>0</v>
      </c>
      <c r="CJ397" s="897"/>
      <c r="CK397" s="896">
        <f t="shared" si="528"/>
        <v>0</v>
      </c>
      <c r="CL397" s="897"/>
      <c r="CM397" s="896">
        <f t="shared" si="529"/>
        <v>0</v>
      </c>
      <c r="CN397" s="897"/>
      <c r="CO397" s="896">
        <f t="shared" si="530"/>
        <v>0</v>
      </c>
      <c r="CP397" s="897"/>
      <c r="CQ397" s="308">
        <f t="shared" si="531"/>
        <v>0</v>
      </c>
      <c r="CR397" s="967"/>
      <c r="CS397" s="968"/>
      <c r="CT397" s="967"/>
      <c r="CU397" s="968"/>
      <c r="CV397" s="967"/>
      <c r="CW397" s="968"/>
      <c r="CX397" s="967"/>
      <c r="CY397" s="968"/>
      <c r="CZ397" s="967"/>
      <c r="DA397" s="968"/>
      <c r="DB397" s="368"/>
      <c r="DC397" s="971"/>
      <c r="DD397" s="972"/>
      <c r="DE397" s="971"/>
      <c r="DF397" s="972"/>
      <c r="DG397" s="971"/>
      <c r="DH397" s="972"/>
      <c r="DI397" s="971"/>
      <c r="DJ397" s="972"/>
      <c r="DK397" s="971"/>
      <c r="DL397" s="972"/>
      <c r="DM397" s="369"/>
      <c r="DN397" s="977"/>
      <c r="DO397" s="978"/>
      <c r="DP397" s="977"/>
      <c r="DQ397" s="978"/>
      <c r="DR397" s="977"/>
      <c r="DS397" s="978"/>
      <c r="DT397" s="977"/>
      <c r="DU397" s="978"/>
      <c r="DV397" s="977"/>
      <c r="DW397" s="978"/>
      <c r="DX397" s="370"/>
      <c r="DY397" s="339">
        <f t="shared" si="520"/>
        <v>0</v>
      </c>
      <c r="DZ397" s="339">
        <f t="shared" si="521"/>
        <v>0</v>
      </c>
      <c r="EA397" s="339">
        <f t="shared" si="522"/>
        <v>0</v>
      </c>
      <c r="EB397" s="339">
        <f t="shared" si="523"/>
        <v>0</v>
      </c>
      <c r="EC397" s="339">
        <f t="shared" si="524"/>
        <v>0</v>
      </c>
      <c r="ED397" s="327">
        <f t="shared" si="525"/>
        <v>0</v>
      </c>
    </row>
    <row r="398" spans="3:134" ht="15" customHeight="1">
      <c r="C398" s="77" t="s">
        <v>28</v>
      </c>
      <c r="D398" s="700"/>
      <c r="E398" s="72"/>
      <c r="F398" s="72"/>
      <c r="G398" s="72"/>
      <c r="H398" s="72"/>
      <c r="I398" s="72"/>
      <c r="J398" s="72"/>
      <c r="K398" s="72"/>
      <c r="L398" s="72"/>
      <c r="M398" s="72"/>
      <c r="N398" s="72"/>
      <c r="O398" s="616"/>
      <c r="P398" s="72"/>
      <c r="Q398" s="146"/>
      <c r="R398" s="70">
        <f t="shared" si="519"/>
        <v>1</v>
      </c>
      <c r="S398" s="847"/>
      <c r="T398" s="848"/>
      <c r="U398" s="847"/>
      <c r="V398" s="848"/>
      <c r="W398" s="847"/>
      <c r="X398" s="848"/>
      <c r="Y398" s="847"/>
      <c r="Z398" s="848"/>
      <c r="AA398" s="847"/>
      <c r="AB398" s="848"/>
      <c r="AC398" s="373"/>
      <c r="AD398" s="804"/>
      <c r="AE398" s="805"/>
      <c r="AF398" s="804"/>
      <c r="AG398" s="805"/>
      <c r="AH398" s="804"/>
      <c r="AI398" s="805"/>
      <c r="AJ398" s="804"/>
      <c r="AK398" s="805"/>
      <c r="AL398" s="804"/>
      <c r="AM398" s="805"/>
      <c r="AN398" s="362"/>
      <c r="AO398" s="812"/>
      <c r="AP398" s="813"/>
      <c r="AQ398" s="812"/>
      <c r="AR398" s="813"/>
      <c r="AS398" s="812"/>
      <c r="AT398" s="813"/>
      <c r="AU398" s="812"/>
      <c r="AV398" s="813"/>
      <c r="AW398" s="812"/>
      <c r="AX398" s="813"/>
      <c r="AY398" s="363"/>
      <c r="AZ398" s="820"/>
      <c r="BA398" s="821"/>
      <c r="BB398" s="820"/>
      <c r="BC398" s="821"/>
      <c r="BD398" s="820"/>
      <c r="BE398" s="821"/>
      <c r="BF398" s="820"/>
      <c r="BG398" s="821"/>
      <c r="BH398" s="820"/>
      <c r="BI398" s="821"/>
      <c r="BJ398" s="364"/>
      <c r="BK398" s="849"/>
      <c r="BL398" s="850"/>
      <c r="BM398" s="849"/>
      <c r="BN398" s="850"/>
      <c r="BO398" s="849"/>
      <c r="BP398" s="850"/>
      <c r="BQ398" s="849"/>
      <c r="BR398" s="850"/>
      <c r="BS398" s="849"/>
      <c r="BT398" s="850"/>
      <c r="BU398" s="365"/>
      <c r="BV398" s="973"/>
      <c r="BW398" s="974"/>
      <c r="BX398" s="973"/>
      <c r="BY398" s="974"/>
      <c r="BZ398" s="973"/>
      <c r="CA398" s="974"/>
      <c r="CB398" s="973"/>
      <c r="CC398" s="974"/>
      <c r="CD398" s="973"/>
      <c r="CE398" s="974"/>
      <c r="CF398" s="366"/>
      <c r="CG398" s="896">
        <f t="shared" si="526"/>
        <v>0</v>
      </c>
      <c r="CH398" s="897"/>
      <c r="CI398" s="896">
        <f t="shared" si="527"/>
        <v>0</v>
      </c>
      <c r="CJ398" s="897"/>
      <c r="CK398" s="896">
        <f t="shared" si="528"/>
        <v>0</v>
      </c>
      <c r="CL398" s="897"/>
      <c r="CM398" s="896">
        <f t="shared" si="529"/>
        <v>0</v>
      </c>
      <c r="CN398" s="897"/>
      <c r="CO398" s="896">
        <f t="shared" si="530"/>
        <v>0</v>
      </c>
      <c r="CP398" s="897"/>
      <c r="CQ398" s="308">
        <f t="shared" si="531"/>
        <v>0</v>
      </c>
      <c r="CR398" s="967"/>
      <c r="CS398" s="968"/>
      <c r="CT398" s="967"/>
      <c r="CU398" s="968"/>
      <c r="CV398" s="967"/>
      <c r="CW398" s="968"/>
      <c r="CX398" s="967"/>
      <c r="CY398" s="968"/>
      <c r="CZ398" s="967"/>
      <c r="DA398" s="968"/>
      <c r="DB398" s="368"/>
      <c r="DC398" s="971"/>
      <c r="DD398" s="972"/>
      <c r="DE398" s="971"/>
      <c r="DF398" s="972"/>
      <c r="DG398" s="971"/>
      <c r="DH398" s="972"/>
      <c r="DI398" s="971"/>
      <c r="DJ398" s="972"/>
      <c r="DK398" s="971"/>
      <c r="DL398" s="972"/>
      <c r="DM398" s="369"/>
      <c r="DN398" s="977"/>
      <c r="DO398" s="978"/>
      <c r="DP398" s="977"/>
      <c r="DQ398" s="978"/>
      <c r="DR398" s="977"/>
      <c r="DS398" s="978"/>
      <c r="DT398" s="977"/>
      <c r="DU398" s="978"/>
      <c r="DV398" s="977"/>
      <c r="DW398" s="978"/>
      <c r="DX398" s="370"/>
      <c r="DY398" s="339">
        <f t="shared" si="520"/>
        <v>0</v>
      </c>
      <c r="DZ398" s="339">
        <f t="shared" si="521"/>
        <v>0</v>
      </c>
      <c r="EA398" s="339">
        <f t="shared" si="522"/>
        <v>0</v>
      </c>
      <c r="EB398" s="339">
        <f t="shared" si="523"/>
        <v>0</v>
      </c>
      <c r="EC398" s="339">
        <f t="shared" si="524"/>
        <v>0</v>
      </c>
      <c r="ED398" s="327">
        <f t="shared" si="525"/>
        <v>0</v>
      </c>
    </row>
    <row r="399" spans="3:134" ht="15" customHeight="1">
      <c r="C399" s="77" t="s">
        <v>54</v>
      </c>
      <c r="D399" s="700"/>
      <c r="E399" s="72"/>
      <c r="F399" s="72"/>
      <c r="G399" s="72"/>
      <c r="H399" s="72"/>
      <c r="I399" s="72"/>
      <c r="J399" s="72"/>
      <c r="K399" s="72"/>
      <c r="L399" s="72"/>
      <c r="M399" s="72"/>
      <c r="N399" s="72"/>
      <c r="O399" s="616"/>
      <c r="P399" s="72"/>
      <c r="Q399" s="146"/>
      <c r="R399" s="70">
        <f t="shared" si="519"/>
        <v>1.1000000000000001</v>
      </c>
      <c r="S399" s="847"/>
      <c r="T399" s="848"/>
      <c r="U399" s="847"/>
      <c r="V399" s="848"/>
      <c r="W399" s="847"/>
      <c r="X399" s="848"/>
      <c r="Y399" s="847"/>
      <c r="Z399" s="848"/>
      <c r="AA399" s="847"/>
      <c r="AB399" s="848"/>
      <c r="AC399" s="373"/>
      <c r="AD399" s="804"/>
      <c r="AE399" s="805"/>
      <c r="AF399" s="804"/>
      <c r="AG399" s="805"/>
      <c r="AH399" s="804"/>
      <c r="AI399" s="805"/>
      <c r="AJ399" s="804"/>
      <c r="AK399" s="805"/>
      <c r="AL399" s="804"/>
      <c r="AM399" s="805"/>
      <c r="AN399" s="362"/>
      <c r="AO399" s="812"/>
      <c r="AP399" s="813"/>
      <c r="AQ399" s="812"/>
      <c r="AR399" s="813"/>
      <c r="AS399" s="812"/>
      <c r="AT399" s="813"/>
      <c r="AU399" s="812"/>
      <c r="AV399" s="813"/>
      <c r="AW399" s="812"/>
      <c r="AX399" s="813"/>
      <c r="AY399" s="363"/>
      <c r="AZ399" s="820"/>
      <c r="BA399" s="821"/>
      <c r="BB399" s="820"/>
      <c r="BC399" s="821"/>
      <c r="BD399" s="820"/>
      <c r="BE399" s="821"/>
      <c r="BF399" s="820"/>
      <c r="BG399" s="821"/>
      <c r="BH399" s="820"/>
      <c r="BI399" s="821"/>
      <c r="BJ399" s="364"/>
      <c r="BK399" s="849"/>
      <c r="BL399" s="850"/>
      <c r="BM399" s="849"/>
      <c r="BN399" s="850"/>
      <c r="BO399" s="849"/>
      <c r="BP399" s="850"/>
      <c r="BQ399" s="849"/>
      <c r="BR399" s="850"/>
      <c r="BS399" s="849"/>
      <c r="BT399" s="850"/>
      <c r="BU399" s="365"/>
      <c r="BV399" s="973"/>
      <c r="BW399" s="974"/>
      <c r="BX399" s="973"/>
      <c r="BY399" s="974"/>
      <c r="BZ399" s="973"/>
      <c r="CA399" s="974"/>
      <c r="CB399" s="973"/>
      <c r="CC399" s="974"/>
      <c r="CD399" s="973"/>
      <c r="CE399" s="974"/>
      <c r="CF399" s="366"/>
      <c r="CG399" s="896">
        <f t="shared" si="526"/>
        <v>0</v>
      </c>
      <c r="CH399" s="897"/>
      <c r="CI399" s="896">
        <f t="shared" si="527"/>
        <v>0</v>
      </c>
      <c r="CJ399" s="897"/>
      <c r="CK399" s="896">
        <f t="shared" si="528"/>
        <v>0</v>
      </c>
      <c r="CL399" s="897"/>
      <c r="CM399" s="896">
        <f t="shared" si="529"/>
        <v>0</v>
      </c>
      <c r="CN399" s="897"/>
      <c r="CO399" s="896">
        <f t="shared" si="530"/>
        <v>0</v>
      </c>
      <c r="CP399" s="897"/>
      <c r="CQ399" s="308">
        <f t="shared" si="531"/>
        <v>0</v>
      </c>
      <c r="CR399" s="967"/>
      <c r="CS399" s="968"/>
      <c r="CT399" s="967"/>
      <c r="CU399" s="968"/>
      <c r="CV399" s="967"/>
      <c r="CW399" s="968"/>
      <c r="CX399" s="967"/>
      <c r="CY399" s="968"/>
      <c r="CZ399" s="967"/>
      <c r="DA399" s="968"/>
      <c r="DB399" s="368"/>
      <c r="DC399" s="971"/>
      <c r="DD399" s="972"/>
      <c r="DE399" s="971"/>
      <c r="DF399" s="972"/>
      <c r="DG399" s="971"/>
      <c r="DH399" s="972"/>
      <c r="DI399" s="971"/>
      <c r="DJ399" s="972"/>
      <c r="DK399" s="971"/>
      <c r="DL399" s="972"/>
      <c r="DM399" s="369"/>
      <c r="DN399" s="977"/>
      <c r="DO399" s="978"/>
      <c r="DP399" s="977"/>
      <c r="DQ399" s="978"/>
      <c r="DR399" s="977"/>
      <c r="DS399" s="978"/>
      <c r="DT399" s="977"/>
      <c r="DU399" s="978"/>
      <c r="DV399" s="977"/>
      <c r="DW399" s="978"/>
      <c r="DX399" s="370"/>
      <c r="DY399" s="339">
        <f t="shared" si="520"/>
        <v>0</v>
      </c>
      <c r="DZ399" s="339">
        <f t="shared" si="521"/>
        <v>0</v>
      </c>
      <c r="EA399" s="339">
        <f t="shared" si="522"/>
        <v>0</v>
      </c>
      <c r="EB399" s="339">
        <f t="shared" si="523"/>
        <v>0</v>
      </c>
      <c r="EC399" s="339">
        <f t="shared" si="524"/>
        <v>0</v>
      </c>
      <c r="ED399" s="327">
        <f t="shared" si="525"/>
        <v>0</v>
      </c>
    </row>
    <row r="400" spans="3:134" ht="15" customHeight="1">
      <c r="C400" s="77" t="s">
        <v>353</v>
      </c>
      <c r="D400" s="700" t="s">
        <v>378</v>
      </c>
      <c r="E400" s="72"/>
      <c r="F400" s="72"/>
      <c r="G400" s="72"/>
      <c r="H400" s="72"/>
      <c r="I400" s="72"/>
      <c r="J400" s="72"/>
      <c r="K400" s="72"/>
      <c r="L400" s="72"/>
      <c r="M400" s="72"/>
      <c r="N400" s="72"/>
      <c r="O400" s="616"/>
      <c r="P400" s="72"/>
      <c r="Q400" s="146"/>
      <c r="R400" s="70">
        <f t="shared" si="519"/>
        <v>1.1000000000000001</v>
      </c>
      <c r="S400" s="847"/>
      <c r="T400" s="848"/>
      <c r="U400" s="847"/>
      <c r="V400" s="848"/>
      <c r="W400" s="847"/>
      <c r="X400" s="848"/>
      <c r="Y400" s="847"/>
      <c r="Z400" s="848"/>
      <c r="AA400" s="847"/>
      <c r="AB400" s="848"/>
      <c r="AC400" s="373"/>
      <c r="AD400" s="804"/>
      <c r="AE400" s="805"/>
      <c r="AF400" s="804"/>
      <c r="AG400" s="805"/>
      <c r="AH400" s="804"/>
      <c r="AI400" s="805"/>
      <c r="AJ400" s="804"/>
      <c r="AK400" s="805"/>
      <c r="AL400" s="804"/>
      <c r="AM400" s="805"/>
      <c r="AN400" s="362"/>
      <c r="AO400" s="812"/>
      <c r="AP400" s="813"/>
      <c r="AQ400" s="812"/>
      <c r="AR400" s="813"/>
      <c r="AS400" s="812"/>
      <c r="AT400" s="813"/>
      <c r="AU400" s="812"/>
      <c r="AV400" s="813"/>
      <c r="AW400" s="812"/>
      <c r="AX400" s="813"/>
      <c r="AY400" s="363"/>
      <c r="AZ400" s="820"/>
      <c r="BA400" s="821"/>
      <c r="BB400" s="820"/>
      <c r="BC400" s="821"/>
      <c r="BD400" s="820"/>
      <c r="BE400" s="821"/>
      <c r="BF400" s="820"/>
      <c r="BG400" s="821"/>
      <c r="BH400" s="820"/>
      <c r="BI400" s="821"/>
      <c r="BJ400" s="364"/>
      <c r="BK400" s="849"/>
      <c r="BL400" s="850"/>
      <c r="BM400" s="849"/>
      <c r="BN400" s="850"/>
      <c r="BO400" s="849"/>
      <c r="BP400" s="850"/>
      <c r="BQ400" s="849"/>
      <c r="BR400" s="850"/>
      <c r="BS400" s="849"/>
      <c r="BT400" s="850"/>
      <c r="BU400" s="365"/>
      <c r="BV400" s="973"/>
      <c r="BW400" s="974"/>
      <c r="BX400" s="973"/>
      <c r="BY400" s="974"/>
      <c r="BZ400" s="973"/>
      <c r="CA400" s="974"/>
      <c r="CB400" s="973"/>
      <c r="CC400" s="974"/>
      <c r="CD400" s="973"/>
      <c r="CE400" s="974"/>
      <c r="CF400" s="366"/>
      <c r="CG400" s="896">
        <f t="shared" si="526"/>
        <v>0</v>
      </c>
      <c r="CH400" s="897"/>
      <c r="CI400" s="896">
        <f t="shared" si="527"/>
        <v>0</v>
      </c>
      <c r="CJ400" s="897"/>
      <c r="CK400" s="896">
        <f t="shared" si="528"/>
        <v>0</v>
      </c>
      <c r="CL400" s="897"/>
      <c r="CM400" s="896">
        <f t="shared" si="529"/>
        <v>0</v>
      </c>
      <c r="CN400" s="897"/>
      <c r="CO400" s="896">
        <f t="shared" si="530"/>
        <v>0</v>
      </c>
      <c r="CP400" s="897"/>
      <c r="CQ400" s="308">
        <f t="shared" si="531"/>
        <v>0</v>
      </c>
      <c r="CR400" s="967"/>
      <c r="CS400" s="968"/>
      <c r="CT400" s="967"/>
      <c r="CU400" s="968"/>
      <c r="CV400" s="967"/>
      <c r="CW400" s="968"/>
      <c r="CX400" s="967"/>
      <c r="CY400" s="968"/>
      <c r="CZ400" s="967"/>
      <c r="DA400" s="968"/>
      <c r="DB400" s="368"/>
      <c r="DC400" s="971"/>
      <c r="DD400" s="972"/>
      <c r="DE400" s="971"/>
      <c r="DF400" s="972"/>
      <c r="DG400" s="971"/>
      <c r="DH400" s="972"/>
      <c r="DI400" s="971"/>
      <c r="DJ400" s="972"/>
      <c r="DK400" s="971"/>
      <c r="DL400" s="972"/>
      <c r="DM400" s="369"/>
      <c r="DN400" s="977"/>
      <c r="DO400" s="978"/>
      <c r="DP400" s="977"/>
      <c r="DQ400" s="978"/>
      <c r="DR400" s="977"/>
      <c r="DS400" s="978"/>
      <c r="DT400" s="977"/>
      <c r="DU400" s="978"/>
      <c r="DV400" s="977"/>
      <c r="DW400" s="978"/>
      <c r="DX400" s="370"/>
      <c r="DY400" s="339">
        <f t="shared" si="520"/>
        <v>0</v>
      </c>
      <c r="DZ400" s="339">
        <f t="shared" si="521"/>
        <v>0</v>
      </c>
      <c r="EA400" s="339">
        <f t="shared" si="522"/>
        <v>0</v>
      </c>
      <c r="EB400" s="339">
        <f t="shared" si="523"/>
        <v>0</v>
      </c>
      <c r="EC400" s="339">
        <f t="shared" si="524"/>
        <v>0</v>
      </c>
      <c r="ED400" s="327">
        <f t="shared" si="525"/>
        <v>0</v>
      </c>
    </row>
    <row r="401" spans="1:134" ht="15" customHeight="1">
      <c r="C401" s="77" t="s">
        <v>264</v>
      </c>
      <c r="D401" s="700"/>
      <c r="E401" s="72"/>
      <c r="F401" s="72"/>
      <c r="G401" s="72"/>
      <c r="H401" s="72"/>
      <c r="I401" s="72"/>
      <c r="J401" s="72"/>
      <c r="K401" s="72"/>
      <c r="L401" s="72"/>
      <c r="M401" s="72"/>
      <c r="N401" s="72"/>
      <c r="O401" s="616"/>
      <c r="P401" s="72"/>
      <c r="Q401" s="146"/>
      <c r="R401" s="70">
        <f t="shared" si="519"/>
        <v>1</v>
      </c>
      <c r="S401" s="847"/>
      <c r="T401" s="848"/>
      <c r="U401" s="847"/>
      <c r="V401" s="848"/>
      <c r="W401" s="847"/>
      <c r="X401" s="848"/>
      <c r="Y401" s="847"/>
      <c r="Z401" s="848"/>
      <c r="AA401" s="847"/>
      <c r="AB401" s="848"/>
      <c r="AC401" s="373"/>
      <c r="AD401" s="804"/>
      <c r="AE401" s="805"/>
      <c r="AF401" s="804"/>
      <c r="AG401" s="805"/>
      <c r="AH401" s="804"/>
      <c r="AI401" s="805"/>
      <c r="AJ401" s="804"/>
      <c r="AK401" s="805"/>
      <c r="AL401" s="804"/>
      <c r="AM401" s="805"/>
      <c r="AN401" s="362"/>
      <c r="AO401" s="812"/>
      <c r="AP401" s="813"/>
      <c r="AQ401" s="812"/>
      <c r="AR401" s="813"/>
      <c r="AS401" s="812"/>
      <c r="AT401" s="813"/>
      <c r="AU401" s="812"/>
      <c r="AV401" s="813"/>
      <c r="AW401" s="812"/>
      <c r="AX401" s="813"/>
      <c r="AY401" s="363"/>
      <c r="AZ401" s="820"/>
      <c r="BA401" s="821"/>
      <c r="BB401" s="820"/>
      <c r="BC401" s="821"/>
      <c r="BD401" s="820"/>
      <c r="BE401" s="821"/>
      <c r="BF401" s="820"/>
      <c r="BG401" s="821"/>
      <c r="BH401" s="820"/>
      <c r="BI401" s="821"/>
      <c r="BJ401" s="364"/>
      <c r="BK401" s="849"/>
      <c r="BL401" s="850"/>
      <c r="BM401" s="849"/>
      <c r="BN401" s="850"/>
      <c r="BO401" s="849"/>
      <c r="BP401" s="850"/>
      <c r="BQ401" s="849"/>
      <c r="BR401" s="850"/>
      <c r="BS401" s="849"/>
      <c r="BT401" s="850"/>
      <c r="BU401" s="365"/>
      <c r="BV401" s="973"/>
      <c r="BW401" s="974"/>
      <c r="BX401" s="973"/>
      <c r="BY401" s="974"/>
      <c r="BZ401" s="973"/>
      <c r="CA401" s="974"/>
      <c r="CB401" s="973"/>
      <c r="CC401" s="974"/>
      <c r="CD401" s="973"/>
      <c r="CE401" s="974"/>
      <c r="CF401" s="366"/>
      <c r="CG401" s="896">
        <f t="shared" si="526"/>
        <v>0</v>
      </c>
      <c r="CH401" s="897"/>
      <c r="CI401" s="896">
        <f t="shared" si="527"/>
        <v>0</v>
      </c>
      <c r="CJ401" s="897"/>
      <c r="CK401" s="896">
        <f t="shared" si="528"/>
        <v>0</v>
      </c>
      <c r="CL401" s="897"/>
      <c r="CM401" s="896">
        <f t="shared" si="529"/>
        <v>0</v>
      </c>
      <c r="CN401" s="897"/>
      <c r="CO401" s="896">
        <f t="shared" si="530"/>
        <v>0</v>
      </c>
      <c r="CP401" s="897"/>
      <c r="CQ401" s="308">
        <f t="shared" si="531"/>
        <v>0</v>
      </c>
      <c r="CR401" s="967"/>
      <c r="CS401" s="968"/>
      <c r="CT401" s="967"/>
      <c r="CU401" s="968"/>
      <c r="CV401" s="967"/>
      <c r="CW401" s="968"/>
      <c r="CX401" s="967"/>
      <c r="CY401" s="968"/>
      <c r="CZ401" s="967"/>
      <c r="DA401" s="968"/>
      <c r="DB401" s="368"/>
      <c r="DC401" s="971"/>
      <c r="DD401" s="972"/>
      <c r="DE401" s="971"/>
      <c r="DF401" s="972"/>
      <c r="DG401" s="971"/>
      <c r="DH401" s="972"/>
      <c r="DI401" s="971"/>
      <c r="DJ401" s="972"/>
      <c r="DK401" s="971"/>
      <c r="DL401" s="972"/>
      <c r="DM401" s="369"/>
      <c r="DN401" s="977"/>
      <c r="DO401" s="978"/>
      <c r="DP401" s="977"/>
      <c r="DQ401" s="978"/>
      <c r="DR401" s="977"/>
      <c r="DS401" s="978"/>
      <c r="DT401" s="977"/>
      <c r="DU401" s="978"/>
      <c r="DV401" s="977"/>
      <c r="DW401" s="978"/>
      <c r="DX401" s="370"/>
      <c r="DY401" s="339">
        <f t="shared" si="520"/>
        <v>0</v>
      </c>
      <c r="DZ401" s="339">
        <f t="shared" si="521"/>
        <v>0</v>
      </c>
      <c r="EA401" s="339">
        <f t="shared" si="522"/>
        <v>0</v>
      </c>
      <c r="EB401" s="339">
        <f t="shared" si="523"/>
        <v>0</v>
      </c>
      <c r="EC401" s="339">
        <f t="shared" si="524"/>
        <v>0</v>
      </c>
      <c r="ED401" s="327">
        <f t="shared" si="525"/>
        <v>0</v>
      </c>
    </row>
    <row r="402" spans="1:134" ht="15" customHeight="1">
      <c r="C402" s="77" t="s">
        <v>28</v>
      </c>
      <c r="D402" s="700"/>
      <c r="E402" s="72"/>
      <c r="F402" s="72"/>
      <c r="G402" s="72"/>
      <c r="H402" s="72"/>
      <c r="I402" s="72"/>
      <c r="J402" s="72"/>
      <c r="K402" s="72"/>
      <c r="L402" s="72"/>
      <c r="M402" s="72"/>
      <c r="N402" s="72"/>
      <c r="O402" s="616"/>
      <c r="P402" s="72"/>
      <c r="Q402" s="146"/>
      <c r="R402" s="70">
        <f t="shared" si="519"/>
        <v>1</v>
      </c>
      <c r="S402" s="847"/>
      <c r="T402" s="848"/>
      <c r="U402" s="847"/>
      <c r="V402" s="848"/>
      <c r="W402" s="847"/>
      <c r="X402" s="848"/>
      <c r="Y402" s="847"/>
      <c r="Z402" s="848"/>
      <c r="AA402" s="847"/>
      <c r="AB402" s="848"/>
      <c r="AC402" s="373"/>
      <c r="AD402" s="804"/>
      <c r="AE402" s="805"/>
      <c r="AF402" s="804"/>
      <c r="AG402" s="805"/>
      <c r="AH402" s="804"/>
      <c r="AI402" s="805"/>
      <c r="AJ402" s="804"/>
      <c r="AK402" s="805"/>
      <c r="AL402" s="804"/>
      <c r="AM402" s="805"/>
      <c r="AN402" s="362"/>
      <c r="AO402" s="812"/>
      <c r="AP402" s="813"/>
      <c r="AQ402" s="812"/>
      <c r="AR402" s="813"/>
      <c r="AS402" s="812"/>
      <c r="AT402" s="813"/>
      <c r="AU402" s="812"/>
      <c r="AV402" s="813"/>
      <c r="AW402" s="812"/>
      <c r="AX402" s="813"/>
      <c r="AY402" s="363"/>
      <c r="AZ402" s="820"/>
      <c r="BA402" s="821"/>
      <c r="BB402" s="820"/>
      <c r="BC402" s="821"/>
      <c r="BD402" s="820"/>
      <c r="BE402" s="821"/>
      <c r="BF402" s="820"/>
      <c r="BG402" s="821"/>
      <c r="BH402" s="820"/>
      <c r="BI402" s="821"/>
      <c r="BJ402" s="364"/>
      <c r="BK402" s="849"/>
      <c r="BL402" s="850"/>
      <c r="BM402" s="849"/>
      <c r="BN402" s="850"/>
      <c r="BO402" s="849"/>
      <c r="BP402" s="850"/>
      <c r="BQ402" s="849"/>
      <c r="BR402" s="850"/>
      <c r="BS402" s="849"/>
      <c r="BT402" s="850"/>
      <c r="BU402" s="365"/>
      <c r="BV402" s="973"/>
      <c r="BW402" s="974"/>
      <c r="BX402" s="973"/>
      <c r="BY402" s="974"/>
      <c r="BZ402" s="973"/>
      <c r="CA402" s="974"/>
      <c r="CB402" s="973"/>
      <c r="CC402" s="974"/>
      <c r="CD402" s="973"/>
      <c r="CE402" s="974"/>
      <c r="CF402" s="366"/>
      <c r="CG402" s="896">
        <f t="shared" si="526"/>
        <v>0</v>
      </c>
      <c r="CH402" s="897"/>
      <c r="CI402" s="896">
        <f t="shared" si="527"/>
        <v>0</v>
      </c>
      <c r="CJ402" s="897"/>
      <c r="CK402" s="896">
        <f t="shared" si="528"/>
        <v>0</v>
      </c>
      <c r="CL402" s="897"/>
      <c r="CM402" s="896">
        <f t="shared" si="529"/>
        <v>0</v>
      </c>
      <c r="CN402" s="897"/>
      <c r="CO402" s="896">
        <f t="shared" si="530"/>
        <v>0</v>
      </c>
      <c r="CP402" s="897"/>
      <c r="CQ402" s="308">
        <f t="shared" si="531"/>
        <v>0</v>
      </c>
      <c r="CR402" s="967"/>
      <c r="CS402" s="968"/>
      <c r="CT402" s="967"/>
      <c r="CU402" s="968"/>
      <c r="CV402" s="967"/>
      <c r="CW402" s="968"/>
      <c r="CX402" s="967"/>
      <c r="CY402" s="968"/>
      <c r="CZ402" s="967"/>
      <c r="DA402" s="968"/>
      <c r="DB402" s="368"/>
      <c r="DC402" s="971"/>
      <c r="DD402" s="972"/>
      <c r="DE402" s="971"/>
      <c r="DF402" s="972"/>
      <c r="DG402" s="971"/>
      <c r="DH402" s="972"/>
      <c r="DI402" s="971"/>
      <c r="DJ402" s="972"/>
      <c r="DK402" s="971"/>
      <c r="DL402" s="972"/>
      <c r="DM402" s="369"/>
      <c r="DN402" s="977"/>
      <c r="DO402" s="978"/>
      <c r="DP402" s="977"/>
      <c r="DQ402" s="978"/>
      <c r="DR402" s="977"/>
      <c r="DS402" s="978"/>
      <c r="DT402" s="977"/>
      <c r="DU402" s="978"/>
      <c r="DV402" s="977"/>
      <c r="DW402" s="978"/>
      <c r="DX402" s="370"/>
      <c r="DY402" s="339">
        <f t="shared" si="520"/>
        <v>0</v>
      </c>
      <c r="DZ402" s="339">
        <f t="shared" si="521"/>
        <v>0</v>
      </c>
      <c r="EA402" s="339">
        <f t="shared" si="522"/>
        <v>0</v>
      </c>
      <c r="EB402" s="339">
        <f t="shared" si="523"/>
        <v>0</v>
      </c>
      <c r="EC402" s="339">
        <f t="shared" si="524"/>
        <v>0</v>
      </c>
      <c r="ED402" s="327">
        <f t="shared" si="525"/>
        <v>0</v>
      </c>
    </row>
    <row r="403" spans="1:134" ht="15" customHeight="1">
      <c r="C403" s="77" t="s">
        <v>54</v>
      </c>
      <c r="D403" s="700"/>
      <c r="E403" s="72"/>
      <c r="F403" s="72"/>
      <c r="G403" s="72"/>
      <c r="H403" s="72"/>
      <c r="I403" s="72"/>
      <c r="J403" s="72"/>
      <c r="K403" s="72"/>
      <c r="L403" s="72"/>
      <c r="M403" s="72"/>
      <c r="N403" s="72"/>
      <c r="O403" s="616"/>
      <c r="P403" s="72"/>
      <c r="Q403" s="83"/>
      <c r="R403" s="70">
        <f t="shared" si="519"/>
        <v>1.1000000000000001</v>
      </c>
      <c r="S403" s="847"/>
      <c r="T403" s="848"/>
      <c r="U403" s="847"/>
      <c r="V403" s="848"/>
      <c r="W403" s="847"/>
      <c r="X403" s="848"/>
      <c r="Y403" s="847"/>
      <c r="Z403" s="848"/>
      <c r="AA403" s="847"/>
      <c r="AB403" s="848"/>
      <c r="AC403" s="373"/>
      <c r="AD403" s="804"/>
      <c r="AE403" s="805"/>
      <c r="AF403" s="804"/>
      <c r="AG403" s="805"/>
      <c r="AH403" s="804"/>
      <c r="AI403" s="805"/>
      <c r="AJ403" s="804"/>
      <c r="AK403" s="805"/>
      <c r="AL403" s="804"/>
      <c r="AM403" s="805"/>
      <c r="AN403" s="362"/>
      <c r="AO403" s="812"/>
      <c r="AP403" s="813"/>
      <c r="AQ403" s="812"/>
      <c r="AR403" s="813"/>
      <c r="AS403" s="812"/>
      <c r="AT403" s="813"/>
      <c r="AU403" s="812"/>
      <c r="AV403" s="813"/>
      <c r="AW403" s="812"/>
      <c r="AX403" s="813"/>
      <c r="AY403" s="363"/>
      <c r="AZ403" s="820"/>
      <c r="BA403" s="821"/>
      <c r="BB403" s="820"/>
      <c r="BC403" s="821"/>
      <c r="BD403" s="820"/>
      <c r="BE403" s="821"/>
      <c r="BF403" s="820"/>
      <c r="BG403" s="821"/>
      <c r="BH403" s="820"/>
      <c r="BI403" s="821"/>
      <c r="BJ403" s="364"/>
      <c r="BK403" s="849"/>
      <c r="BL403" s="850"/>
      <c r="BM403" s="849"/>
      <c r="BN403" s="850"/>
      <c r="BO403" s="849"/>
      <c r="BP403" s="850"/>
      <c r="BQ403" s="849"/>
      <c r="BR403" s="850"/>
      <c r="BS403" s="849"/>
      <c r="BT403" s="850"/>
      <c r="BU403" s="365"/>
      <c r="BV403" s="973"/>
      <c r="BW403" s="974"/>
      <c r="BX403" s="973"/>
      <c r="BY403" s="974"/>
      <c r="BZ403" s="973"/>
      <c r="CA403" s="974"/>
      <c r="CB403" s="973"/>
      <c r="CC403" s="974"/>
      <c r="CD403" s="973"/>
      <c r="CE403" s="974"/>
      <c r="CF403" s="366"/>
      <c r="CG403" s="896">
        <f t="shared" si="526"/>
        <v>0</v>
      </c>
      <c r="CH403" s="897"/>
      <c r="CI403" s="896">
        <f t="shared" si="527"/>
        <v>0</v>
      </c>
      <c r="CJ403" s="897"/>
      <c r="CK403" s="896">
        <f t="shared" si="528"/>
        <v>0</v>
      </c>
      <c r="CL403" s="897"/>
      <c r="CM403" s="896">
        <f t="shared" si="529"/>
        <v>0</v>
      </c>
      <c r="CN403" s="897"/>
      <c r="CO403" s="896">
        <f t="shared" si="530"/>
        <v>0</v>
      </c>
      <c r="CP403" s="897"/>
      <c r="CQ403" s="308">
        <f>SUM(CG403+CI403+CK403+CM403+CO403)</f>
        <v>0</v>
      </c>
      <c r="CR403" s="967"/>
      <c r="CS403" s="968"/>
      <c r="CT403" s="967"/>
      <c r="CU403" s="968"/>
      <c r="CV403" s="967"/>
      <c r="CW403" s="968"/>
      <c r="CX403" s="967"/>
      <c r="CY403" s="968"/>
      <c r="CZ403" s="967"/>
      <c r="DA403" s="968"/>
      <c r="DB403" s="368"/>
      <c r="DC403" s="971"/>
      <c r="DD403" s="972"/>
      <c r="DE403" s="971"/>
      <c r="DF403" s="972"/>
      <c r="DG403" s="971"/>
      <c r="DH403" s="972"/>
      <c r="DI403" s="971"/>
      <c r="DJ403" s="972"/>
      <c r="DK403" s="971"/>
      <c r="DL403" s="972"/>
      <c r="DM403" s="369"/>
      <c r="DN403" s="977"/>
      <c r="DO403" s="978"/>
      <c r="DP403" s="977"/>
      <c r="DQ403" s="978"/>
      <c r="DR403" s="977"/>
      <c r="DS403" s="978"/>
      <c r="DT403" s="977"/>
      <c r="DU403" s="978"/>
      <c r="DV403" s="977"/>
      <c r="DW403" s="978"/>
      <c r="DX403" s="370"/>
      <c r="DY403" s="339">
        <f t="shared" si="520"/>
        <v>0</v>
      </c>
      <c r="DZ403" s="339">
        <f t="shared" si="521"/>
        <v>0</v>
      </c>
      <c r="EA403" s="339">
        <f t="shared" si="522"/>
        <v>0</v>
      </c>
      <c r="EB403" s="339">
        <f t="shared" si="523"/>
        <v>0</v>
      </c>
      <c r="EC403" s="339">
        <f t="shared" si="524"/>
        <v>0</v>
      </c>
      <c r="ED403" s="327">
        <f t="shared" si="525"/>
        <v>0</v>
      </c>
    </row>
    <row r="404" spans="1:134" ht="15" customHeight="1">
      <c r="C404" s="144"/>
      <c r="D404" s="70"/>
      <c r="E404" s="48"/>
      <c r="F404" s="48"/>
      <c r="G404" s="48"/>
      <c r="H404" s="48"/>
      <c r="I404" s="48"/>
      <c r="J404" s="48"/>
      <c r="K404" s="48"/>
      <c r="L404" s="48"/>
      <c r="M404" s="48"/>
      <c r="N404" s="48"/>
      <c r="O404" s="648" t="s">
        <v>185</v>
      </c>
      <c r="P404" s="649"/>
      <c r="Q404" s="649"/>
      <c r="R404" s="650"/>
      <c r="S404" s="614"/>
      <c r="T404" s="615"/>
      <c r="U404" s="614"/>
      <c r="V404" s="615"/>
      <c r="W404" s="614"/>
      <c r="X404" s="615"/>
      <c r="Y404" s="614"/>
      <c r="Z404" s="615"/>
      <c r="AA404" s="614"/>
      <c r="AB404" s="615"/>
      <c r="AC404" s="149"/>
      <c r="AD404" s="614"/>
      <c r="AE404" s="615"/>
      <c r="AF404" s="614"/>
      <c r="AG404" s="615"/>
      <c r="AH404" s="614"/>
      <c r="AI404" s="615"/>
      <c r="AJ404" s="614"/>
      <c r="AK404" s="615"/>
      <c r="AL404" s="614"/>
      <c r="AM404" s="615"/>
      <c r="AN404" s="149"/>
      <c r="AO404" s="614"/>
      <c r="AP404" s="615"/>
      <c r="AQ404" s="614"/>
      <c r="AR404" s="615"/>
      <c r="AS404" s="614"/>
      <c r="AT404" s="615"/>
      <c r="AU404" s="614"/>
      <c r="AV404" s="615"/>
      <c r="AW404" s="614"/>
      <c r="AX404" s="615"/>
      <c r="AY404" s="149"/>
      <c r="AZ404" s="614"/>
      <c r="BA404" s="615"/>
      <c r="BB404" s="614"/>
      <c r="BC404" s="615"/>
      <c r="BD404" s="614"/>
      <c r="BE404" s="615"/>
      <c r="BF404" s="614"/>
      <c r="BG404" s="615"/>
      <c r="BH404" s="614"/>
      <c r="BI404" s="615"/>
      <c r="BJ404" s="149"/>
      <c r="BK404" s="614"/>
      <c r="BL404" s="615"/>
      <c r="BM404" s="614"/>
      <c r="BN404" s="615"/>
      <c r="BO404" s="614"/>
      <c r="BP404" s="615"/>
      <c r="BQ404" s="614"/>
      <c r="BR404" s="615"/>
      <c r="BS404" s="614"/>
      <c r="BT404" s="615"/>
      <c r="BU404" s="149"/>
      <c r="BV404" s="614"/>
      <c r="BW404" s="615"/>
      <c r="BX404" s="614"/>
      <c r="BY404" s="615"/>
      <c r="BZ404" s="614"/>
      <c r="CA404" s="615"/>
      <c r="CB404" s="614"/>
      <c r="CC404" s="615"/>
      <c r="CD404" s="614"/>
      <c r="CE404" s="615"/>
      <c r="CF404" s="149"/>
      <c r="CG404" s="614">
        <f>SUM(CG380:CG403)</f>
        <v>0</v>
      </c>
      <c r="CH404" s="615"/>
      <c r="CI404" s="614">
        <f>SUM(CI380:CI403)</f>
        <v>0</v>
      </c>
      <c r="CJ404" s="615"/>
      <c r="CK404" s="614">
        <f>SUM(CK380:CK403)</f>
        <v>0</v>
      </c>
      <c r="CL404" s="615"/>
      <c r="CM404" s="614">
        <f>SUM(CM380:CM403)</f>
        <v>0</v>
      </c>
      <c r="CN404" s="615"/>
      <c r="CO404" s="614">
        <f>SUM(CO380:CO403)</f>
        <v>0</v>
      </c>
      <c r="CP404" s="615"/>
      <c r="CQ404" s="149">
        <f>SUM(CG404:CP404)</f>
        <v>0</v>
      </c>
      <c r="CR404" s="614"/>
      <c r="CS404" s="615"/>
      <c r="CT404" s="614"/>
      <c r="CU404" s="615"/>
      <c r="CV404" s="614"/>
      <c r="CW404" s="615"/>
      <c r="CX404" s="614"/>
      <c r="CY404" s="615"/>
      <c r="CZ404" s="614"/>
      <c r="DA404" s="615"/>
      <c r="DB404" s="149"/>
      <c r="DC404" s="614"/>
      <c r="DD404" s="615"/>
      <c r="DE404" s="614"/>
      <c r="DF404" s="615"/>
      <c r="DG404" s="614"/>
      <c r="DH404" s="615"/>
      <c r="DI404" s="614"/>
      <c r="DJ404" s="615"/>
      <c r="DK404" s="614"/>
      <c r="DL404" s="615"/>
      <c r="DM404" s="149"/>
      <c r="DN404" s="614"/>
      <c r="DO404" s="615"/>
      <c r="DP404" s="614"/>
      <c r="DQ404" s="615"/>
      <c r="DR404" s="614"/>
      <c r="DS404" s="615"/>
      <c r="DT404" s="614"/>
      <c r="DU404" s="615"/>
      <c r="DV404" s="614"/>
      <c r="DW404" s="615"/>
      <c r="DX404" s="149"/>
      <c r="DY404" s="340">
        <f t="shared" ref="DY404:EC404" si="532">SUM(DY380:DY403)</f>
        <v>0</v>
      </c>
      <c r="DZ404" s="340">
        <f t="shared" si="532"/>
        <v>0</v>
      </c>
      <c r="EA404" s="340">
        <f t="shared" si="532"/>
        <v>0</v>
      </c>
      <c r="EB404" s="340">
        <f t="shared" si="532"/>
        <v>0</v>
      </c>
      <c r="EC404" s="340">
        <f t="shared" si="532"/>
        <v>0</v>
      </c>
      <c r="ED404" s="340">
        <f t="shared" si="525"/>
        <v>0</v>
      </c>
    </row>
    <row r="405" spans="1:134" s="101" customFormat="1" ht="26.25" customHeight="1">
      <c r="A405" s="162">
        <v>2000</v>
      </c>
      <c r="B405" s="162"/>
      <c r="C405" s="981" t="str">
        <f>CONCATENATE(CR8," Travel")</f>
        <v>Dept #3 Match Budget Travel</v>
      </c>
      <c r="D405" s="982"/>
      <c r="E405" s="656" t="s">
        <v>221</v>
      </c>
      <c r="F405" s="656"/>
      <c r="G405" s="656"/>
      <c r="H405" s="656"/>
      <c r="I405" s="656"/>
      <c r="J405" s="656"/>
      <c r="K405" s="656"/>
      <c r="L405" s="656"/>
      <c r="M405" s="656"/>
      <c r="N405" s="656"/>
      <c r="O405" s="110"/>
      <c r="P405" s="110"/>
      <c r="Q405" s="110"/>
      <c r="R405" s="164"/>
      <c r="S405" s="170"/>
      <c r="T405" s="255"/>
      <c r="U405" s="170"/>
      <c r="V405" s="255"/>
      <c r="W405" s="170"/>
      <c r="X405" s="255"/>
      <c r="Y405" s="170"/>
      <c r="Z405" s="255"/>
      <c r="AA405" s="170"/>
      <c r="AB405" s="255"/>
      <c r="AC405" s="140"/>
      <c r="AD405" s="170"/>
      <c r="AE405" s="255"/>
      <c r="AF405" s="170"/>
      <c r="AG405" s="255"/>
      <c r="AH405" s="170"/>
      <c r="AI405" s="255"/>
      <c r="AJ405" s="170"/>
      <c r="AK405" s="255"/>
      <c r="AL405" s="170"/>
      <c r="AM405" s="255"/>
      <c r="AN405" s="140"/>
      <c r="AO405" s="170"/>
      <c r="AP405" s="255"/>
      <c r="AQ405" s="170"/>
      <c r="AR405" s="255"/>
      <c r="AS405" s="170"/>
      <c r="AT405" s="255"/>
      <c r="AU405" s="170"/>
      <c r="AV405" s="255"/>
      <c r="AW405" s="170"/>
      <c r="AX405" s="255"/>
      <c r="AY405" s="140"/>
      <c r="AZ405" s="170"/>
      <c r="BA405" s="255"/>
      <c r="BB405" s="170"/>
      <c r="BC405" s="255"/>
      <c r="BD405" s="170"/>
      <c r="BE405" s="255"/>
      <c r="BF405" s="170"/>
      <c r="BG405" s="255"/>
      <c r="BH405" s="170"/>
      <c r="BI405" s="255"/>
      <c r="BJ405" s="140"/>
      <c r="BK405" s="170"/>
      <c r="BL405" s="255"/>
      <c r="BM405" s="170"/>
      <c r="BN405" s="255"/>
      <c r="BO405" s="170"/>
      <c r="BP405" s="255"/>
      <c r="BQ405" s="170"/>
      <c r="BR405" s="255"/>
      <c r="BS405" s="170"/>
      <c r="BT405" s="255"/>
      <c r="BU405" s="140"/>
      <c r="BV405" s="170"/>
      <c r="BW405" s="255"/>
      <c r="BX405" s="170"/>
      <c r="BY405" s="255"/>
      <c r="BZ405" s="170"/>
      <c r="CA405" s="255"/>
      <c r="CB405" s="170"/>
      <c r="CC405" s="255"/>
      <c r="CD405" s="170"/>
      <c r="CE405" s="255"/>
      <c r="CF405" s="140"/>
      <c r="CG405" s="170"/>
      <c r="CH405" s="255"/>
      <c r="CI405" s="170"/>
      <c r="CJ405" s="255"/>
      <c r="CK405" s="170"/>
      <c r="CL405" s="255"/>
      <c r="CM405" s="170"/>
      <c r="CN405" s="255"/>
      <c r="CO405" s="170"/>
      <c r="CP405" s="255"/>
      <c r="CQ405" s="140"/>
      <c r="CR405" s="170"/>
      <c r="CS405" s="255"/>
      <c r="CT405" s="170"/>
      <c r="CU405" s="255"/>
      <c r="CV405" s="170"/>
      <c r="CW405" s="255"/>
      <c r="CX405" s="170"/>
      <c r="CY405" s="255"/>
      <c r="CZ405" s="170"/>
      <c r="DA405" s="255"/>
      <c r="DB405" s="140"/>
      <c r="DC405" s="170"/>
      <c r="DD405" s="255"/>
      <c r="DE405" s="170"/>
      <c r="DF405" s="255"/>
      <c r="DG405" s="170"/>
      <c r="DH405" s="255"/>
      <c r="DI405" s="170"/>
      <c r="DJ405" s="255"/>
      <c r="DK405" s="170"/>
      <c r="DL405" s="255"/>
      <c r="DM405" s="140"/>
      <c r="DN405" s="170"/>
      <c r="DO405" s="255"/>
      <c r="DP405" s="170"/>
      <c r="DQ405" s="255"/>
      <c r="DR405" s="170"/>
      <c r="DS405" s="255"/>
      <c r="DT405" s="170"/>
      <c r="DU405" s="255"/>
      <c r="DV405" s="170"/>
      <c r="DW405" s="255"/>
      <c r="DX405" s="140"/>
      <c r="DY405" s="208"/>
      <c r="DZ405" s="208"/>
      <c r="EA405" s="208"/>
      <c r="EB405" s="208"/>
      <c r="EC405" s="208"/>
      <c r="ED405" s="361"/>
    </row>
    <row r="406" spans="1:134" s="51" customFormat="1" ht="34.5" customHeight="1">
      <c r="A406" s="162"/>
      <c r="B406" s="78"/>
      <c r="C406" s="131" t="s">
        <v>53</v>
      </c>
      <c r="D406" s="79" t="s">
        <v>184</v>
      </c>
      <c r="E406" s="525" t="str">
        <f>CR9</f>
        <v>Year 1</v>
      </c>
      <c r="F406" s="525" t="str">
        <f>CT9</f>
        <v>Year 2</v>
      </c>
      <c r="G406" s="525" t="str">
        <f>CV9</f>
        <v>Year 3</v>
      </c>
      <c r="H406" s="525" t="str">
        <f>CX9</f>
        <v>Year 4</v>
      </c>
      <c r="I406" s="525" t="str">
        <f>CZ9</f>
        <v>Year 5</v>
      </c>
      <c r="J406" s="83"/>
      <c r="K406" s="83"/>
      <c r="L406" s="83"/>
      <c r="M406" s="83"/>
      <c r="N406" s="83"/>
      <c r="O406" s="81" t="s">
        <v>376</v>
      </c>
      <c r="P406" s="81" t="s">
        <v>377</v>
      </c>
      <c r="Q406" s="81" t="s">
        <v>76</v>
      </c>
      <c r="R406" s="81" t="s">
        <v>355</v>
      </c>
      <c r="S406" s="170"/>
      <c r="T406" s="139"/>
      <c r="U406" s="171"/>
      <c r="V406" s="139"/>
      <c r="W406" s="171"/>
      <c r="X406" s="139"/>
      <c r="Y406" s="171"/>
      <c r="Z406" s="139"/>
      <c r="AA406" s="171"/>
      <c r="AB406" s="139"/>
      <c r="AC406" s="140"/>
      <c r="AD406" s="170"/>
      <c r="AE406" s="139"/>
      <c r="AF406" s="171"/>
      <c r="AG406" s="139"/>
      <c r="AH406" s="171"/>
      <c r="AI406" s="139"/>
      <c r="AJ406" s="171"/>
      <c r="AK406" s="139"/>
      <c r="AL406" s="171"/>
      <c r="AM406" s="139"/>
      <c r="AN406" s="140"/>
      <c r="AO406" s="170"/>
      <c r="AP406" s="139"/>
      <c r="AQ406" s="171"/>
      <c r="AR406" s="139"/>
      <c r="AS406" s="171"/>
      <c r="AT406" s="139"/>
      <c r="AU406" s="171"/>
      <c r="AV406" s="139"/>
      <c r="AW406" s="171"/>
      <c r="AX406" s="139"/>
      <c r="AY406" s="140"/>
      <c r="AZ406" s="170"/>
      <c r="BA406" s="139"/>
      <c r="BB406" s="171"/>
      <c r="BC406" s="139"/>
      <c r="BD406" s="171"/>
      <c r="BE406" s="139"/>
      <c r="BF406" s="171"/>
      <c r="BG406" s="139"/>
      <c r="BH406" s="171"/>
      <c r="BI406" s="139"/>
      <c r="BJ406" s="140"/>
      <c r="BK406" s="170"/>
      <c r="BL406" s="139"/>
      <c r="BM406" s="171"/>
      <c r="BN406" s="139"/>
      <c r="BO406" s="171"/>
      <c r="BP406" s="139"/>
      <c r="BQ406" s="171"/>
      <c r="BR406" s="139"/>
      <c r="BS406" s="171"/>
      <c r="BT406" s="139"/>
      <c r="BU406" s="140"/>
      <c r="BV406" s="170"/>
      <c r="BW406" s="139"/>
      <c r="BX406" s="171"/>
      <c r="BY406" s="139"/>
      <c r="BZ406" s="171"/>
      <c r="CA406" s="139"/>
      <c r="CB406" s="171"/>
      <c r="CC406" s="139"/>
      <c r="CD406" s="171"/>
      <c r="CE406" s="139"/>
      <c r="CF406" s="140"/>
      <c r="CG406" s="170"/>
      <c r="CH406" s="139"/>
      <c r="CI406" s="171"/>
      <c r="CJ406" s="139"/>
      <c r="CK406" s="171"/>
      <c r="CL406" s="139"/>
      <c r="CM406" s="171"/>
      <c r="CN406" s="139"/>
      <c r="CO406" s="171"/>
      <c r="CP406" s="139"/>
      <c r="CQ406" s="140"/>
      <c r="CR406" s="170"/>
      <c r="CS406" s="139"/>
      <c r="CT406" s="171"/>
      <c r="CU406" s="139"/>
      <c r="CV406" s="171"/>
      <c r="CW406" s="139"/>
      <c r="CX406" s="171"/>
      <c r="CY406" s="139"/>
      <c r="CZ406" s="171"/>
      <c r="DA406" s="139"/>
      <c r="DB406" s="140"/>
      <c r="DC406" s="170"/>
      <c r="DD406" s="139"/>
      <c r="DE406" s="171"/>
      <c r="DF406" s="139"/>
      <c r="DG406" s="171"/>
      <c r="DH406" s="139"/>
      <c r="DI406" s="171"/>
      <c r="DJ406" s="139"/>
      <c r="DK406" s="171"/>
      <c r="DL406" s="139"/>
      <c r="DM406" s="140"/>
      <c r="DN406" s="170"/>
      <c r="DO406" s="139"/>
      <c r="DP406" s="171"/>
      <c r="DQ406" s="139"/>
      <c r="DR406" s="171"/>
      <c r="DS406" s="139"/>
      <c r="DT406" s="171"/>
      <c r="DU406" s="139"/>
      <c r="DV406" s="171"/>
      <c r="DW406" s="139"/>
      <c r="DX406" s="140"/>
      <c r="DY406" s="287"/>
      <c r="DZ406" s="287"/>
      <c r="EA406" s="287"/>
      <c r="EB406" s="287"/>
      <c r="EC406" s="287"/>
      <c r="ED406" s="287"/>
    </row>
    <row r="407" spans="1:134" s="51" customFormat="1" ht="15" customHeight="1">
      <c r="A407" s="78"/>
      <c r="B407" s="78"/>
      <c r="C407" s="77" t="s">
        <v>353</v>
      </c>
      <c r="D407" s="700" t="s">
        <v>378</v>
      </c>
      <c r="E407" s="72"/>
      <c r="F407" s="72"/>
      <c r="G407" s="72"/>
      <c r="H407" s="72"/>
      <c r="I407" s="72"/>
      <c r="J407" s="72"/>
      <c r="K407" s="72"/>
      <c r="L407" s="72"/>
      <c r="M407" s="72"/>
      <c r="N407" s="72"/>
      <c r="O407" s="616"/>
      <c r="P407" s="72"/>
      <c r="Q407" s="146"/>
      <c r="R407" s="70">
        <f t="shared" ref="R407:R426" si="533">VLOOKUP(C407,TravelIncrease,2,0)</f>
        <v>1.1000000000000001</v>
      </c>
      <c r="S407" s="847"/>
      <c r="T407" s="848"/>
      <c r="U407" s="847"/>
      <c r="V407" s="848"/>
      <c r="W407" s="847"/>
      <c r="X407" s="848"/>
      <c r="Y407" s="847"/>
      <c r="Z407" s="848"/>
      <c r="AA407" s="847"/>
      <c r="AB407" s="848"/>
      <c r="AC407" s="373"/>
      <c r="AD407" s="804"/>
      <c r="AE407" s="805"/>
      <c r="AF407" s="804"/>
      <c r="AG407" s="805"/>
      <c r="AH407" s="804"/>
      <c r="AI407" s="805"/>
      <c r="AJ407" s="804"/>
      <c r="AK407" s="805"/>
      <c r="AL407" s="804"/>
      <c r="AM407" s="805"/>
      <c r="AN407" s="362"/>
      <c r="AO407" s="812"/>
      <c r="AP407" s="813"/>
      <c r="AQ407" s="812"/>
      <c r="AR407" s="813"/>
      <c r="AS407" s="812"/>
      <c r="AT407" s="813"/>
      <c r="AU407" s="812"/>
      <c r="AV407" s="813"/>
      <c r="AW407" s="812"/>
      <c r="AX407" s="813"/>
      <c r="AY407" s="363"/>
      <c r="AZ407" s="820"/>
      <c r="BA407" s="821"/>
      <c r="BB407" s="820"/>
      <c r="BC407" s="821"/>
      <c r="BD407" s="820"/>
      <c r="BE407" s="821"/>
      <c r="BF407" s="820"/>
      <c r="BG407" s="821"/>
      <c r="BH407" s="820"/>
      <c r="BI407" s="821"/>
      <c r="BJ407" s="364"/>
      <c r="BK407" s="849"/>
      <c r="BL407" s="850"/>
      <c r="BM407" s="849"/>
      <c r="BN407" s="850"/>
      <c r="BO407" s="849"/>
      <c r="BP407" s="850"/>
      <c r="BQ407" s="849"/>
      <c r="BR407" s="850"/>
      <c r="BS407" s="849"/>
      <c r="BT407" s="850"/>
      <c r="BU407" s="365"/>
      <c r="BV407" s="973"/>
      <c r="BW407" s="974"/>
      <c r="BX407" s="973"/>
      <c r="BY407" s="974"/>
      <c r="BZ407" s="973"/>
      <c r="CA407" s="974"/>
      <c r="CB407" s="973"/>
      <c r="CC407" s="974"/>
      <c r="CD407" s="973"/>
      <c r="CE407" s="974"/>
      <c r="CF407" s="366"/>
      <c r="CG407" s="969"/>
      <c r="CH407" s="970"/>
      <c r="CI407" s="969"/>
      <c r="CJ407" s="970"/>
      <c r="CK407" s="969"/>
      <c r="CL407" s="970"/>
      <c r="CM407" s="969"/>
      <c r="CN407" s="970"/>
      <c r="CO407" s="969"/>
      <c r="CP407" s="970"/>
      <c r="CQ407" s="367"/>
      <c r="CR407" s="904">
        <f>$E407*$P407*$Q407</f>
        <v>0</v>
      </c>
      <c r="CS407" s="905"/>
      <c r="CT407" s="904">
        <f>$F407*$P407*$Q407*$R407</f>
        <v>0</v>
      </c>
      <c r="CU407" s="905"/>
      <c r="CV407" s="904">
        <f t="shared" ref="CV407:CV426" si="534">$G407*$P407*Q407*($R407^2)</f>
        <v>0</v>
      </c>
      <c r="CW407" s="905"/>
      <c r="CX407" s="904">
        <f>$H407*$P407*$Q407*($R407^3)</f>
        <v>0</v>
      </c>
      <c r="CY407" s="905"/>
      <c r="CZ407" s="904">
        <f>$I407*$P407*$Q407*($R407^4)</f>
        <v>0</v>
      </c>
      <c r="DA407" s="905"/>
      <c r="DB407" s="311">
        <f>SUM(CR407+CT407+CV407+CX407+CZ407)</f>
        <v>0</v>
      </c>
      <c r="DC407" s="971"/>
      <c r="DD407" s="972"/>
      <c r="DE407" s="971"/>
      <c r="DF407" s="972"/>
      <c r="DG407" s="971"/>
      <c r="DH407" s="972"/>
      <c r="DI407" s="971"/>
      <c r="DJ407" s="972"/>
      <c r="DK407" s="971"/>
      <c r="DL407" s="972"/>
      <c r="DM407" s="369"/>
      <c r="DN407" s="977"/>
      <c r="DO407" s="978"/>
      <c r="DP407" s="977"/>
      <c r="DQ407" s="978"/>
      <c r="DR407" s="977"/>
      <c r="DS407" s="978"/>
      <c r="DT407" s="977"/>
      <c r="DU407" s="978"/>
      <c r="DV407" s="977"/>
      <c r="DW407" s="978"/>
      <c r="DX407" s="370"/>
      <c r="DY407" s="339">
        <f t="shared" ref="DY407:DY426" si="535">CR407</f>
        <v>0</v>
      </c>
      <c r="DZ407" s="339">
        <f t="shared" ref="DZ407:DZ426" si="536">CT407</f>
        <v>0</v>
      </c>
      <c r="EA407" s="339">
        <f t="shared" ref="EA407:EA426" si="537">CV407</f>
        <v>0</v>
      </c>
      <c r="EB407" s="339">
        <f t="shared" ref="EB407:EB426" si="538">CX407</f>
        <v>0</v>
      </c>
      <c r="EC407" s="339">
        <f t="shared" ref="EC407:EC426" si="539">CZ407</f>
        <v>0</v>
      </c>
      <c r="ED407" s="327">
        <f t="shared" ref="ED407:ED427" si="540">SUM(DY407:EC407)</f>
        <v>0</v>
      </c>
    </row>
    <row r="408" spans="1:134" s="51" customFormat="1" ht="15" customHeight="1">
      <c r="A408" s="78"/>
      <c r="B408" s="78"/>
      <c r="C408" s="77" t="s">
        <v>264</v>
      </c>
      <c r="D408" s="700"/>
      <c r="E408" s="72"/>
      <c r="F408" s="72"/>
      <c r="G408" s="72"/>
      <c r="H408" s="72"/>
      <c r="I408" s="72"/>
      <c r="J408" s="72"/>
      <c r="K408" s="72"/>
      <c r="L408" s="72"/>
      <c r="M408" s="72"/>
      <c r="N408" s="72"/>
      <c r="O408" s="616"/>
      <c r="P408" s="72"/>
      <c r="Q408" s="146"/>
      <c r="R408" s="70">
        <f t="shared" si="533"/>
        <v>1</v>
      </c>
      <c r="S408" s="847"/>
      <c r="T408" s="848"/>
      <c r="U408" s="847"/>
      <c r="V408" s="848"/>
      <c r="W408" s="847"/>
      <c r="X408" s="848"/>
      <c r="Y408" s="847"/>
      <c r="Z408" s="848"/>
      <c r="AA408" s="847"/>
      <c r="AB408" s="848"/>
      <c r="AC408" s="373"/>
      <c r="AD408" s="804"/>
      <c r="AE408" s="805"/>
      <c r="AF408" s="804"/>
      <c r="AG408" s="805"/>
      <c r="AH408" s="804"/>
      <c r="AI408" s="805"/>
      <c r="AJ408" s="804"/>
      <c r="AK408" s="805"/>
      <c r="AL408" s="804"/>
      <c r="AM408" s="805"/>
      <c r="AN408" s="362"/>
      <c r="AO408" s="812"/>
      <c r="AP408" s="813"/>
      <c r="AQ408" s="812"/>
      <c r="AR408" s="813"/>
      <c r="AS408" s="812"/>
      <c r="AT408" s="813"/>
      <c r="AU408" s="812"/>
      <c r="AV408" s="813"/>
      <c r="AW408" s="812"/>
      <c r="AX408" s="813"/>
      <c r="AY408" s="363"/>
      <c r="AZ408" s="820"/>
      <c r="BA408" s="821"/>
      <c r="BB408" s="820"/>
      <c r="BC408" s="821"/>
      <c r="BD408" s="820"/>
      <c r="BE408" s="821"/>
      <c r="BF408" s="820"/>
      <c r="BG408" s="821"/>
      <c r="BH408" s="820"/>
      <c r="BI408" s="821"/>
      <c r="BJ408" s="364"/>
      <c r="BK408" s="849"/>
      <c r="BL408" s="850"/>
      <c r="BM408" s="849"/>
      <c r="BN408" s="850"/>
      <c r="BO408" s="849"/>
      <c r="BP408" s="850"/>
      <c r="BQ408" s="849"/>
      <c r="BR408" s="850"/>
      <c r="BS408" s="849"/>
      <c r="BT408" s="850"/>
      <c r="BU408" s="365"/>
      <c r="BV408" s="973"/>
      <c r="BW408" s="974"/>
      <c r="BX408" s="973"/>
      <c r="BY408" s="974"/>
      <c r="BZ408" s="973"/>
      <c r="CA408" s="974"/>
      <c r="CB408" s="973"/>
      <c r="CC408" s="974"/>
      <c r="CD408" s="973"/>
      <c r="CE408" s="974"/>
      <c r="CF408" s="366"/>
      <c r="CG408" s="969"/>
      <c r="CH408" s="970"/>
      <c r="CI408" s="969"/>
      <c r="CJ408" s="970"/>
      <c r="CK408" s="969"/>
      <c r="CL408" s="970"/>
      <c r="CM408" s="969"/>
      <c r="CN408" s="970"/>
      <c r="CO408" s="969"/>
      <c r="CP408" s="970"/>
      <c r="CQ408" s="367"/>
      <c r="CR408" s="904">
        <f t="shared" ref="CR408:CR426" si="541">$E408*$P408*$Q408</f>
        <v>0</v>
      </c>
      <c r="CS408" s="905"/>
      <c r="CT408" s="904">
        <f t="shared" ref="CT408:CT426" si="542">$F408*$P408*$Q408*$R408</f>
        <v>0</v>
      </c>
      <c r="CU408" s="905"/>
      <c r="CV408" s="904">
        <f t="shared" si="534"/>
        <v>0</v>
      </c>
      <c r="CW408" s="905"/>
      <c r="CX408" s="904">
        <f t="shared" ref="CX408:CX426" si="543">$H408*$P408*$Q408*($R408^3)</f>
        <v>0</v>
      </c>
      <c r="CY408" s="905"/>
      <c r="CZ408" s="904">
        <f t="shared" ref="CZ408:CZ426" si="544">$I408*$P408*$Q408*($R408^4)</f>
        <v>0</v>
      </c>
      <c r="DA408" s="905"/>
      <c r="DB408" s="311">
        <f t="shared" ref="DB408:DB426" si="545">SUM(CR408+CT408+CV408+CX408+CZ408)</f>
        <v>0</v>
      </c>
      <c r="DC408" s="971"/>
      <c r="DD408" s="972"/>
      <c r="DE408" s="971"/>
      <c r="DF408" s="972"/>
      <c r="DG408" s="971"/>
      <c r="DH408" s="972"/>
      <c r="DI408" s="971"/>
      <c r="DJ408" s="972"/>
      <c r="DK408" s="971"/>
      <c r="DL408" s="972"/>
      <c r="DM408" s="369"/>
      <c r="DN408" s="977"/>
      <c r="DO408" s="978"/>
      <c r="DP408" s="977"/>
      <c r="DQ408" s="978"/>
      <c r="DR408" s="977"/>
      <c r="DS408" s="978"/>
      <c r="DT408" s="977"/>
      <c r="DU408" s="978"/>
      <c r="DV408" s="977"/>
      <c r="DW408" s="978"/>
      <c r="DX408" s="370"/>
      <c r="DY408" s="339">
        <f t="shared" si="535"/>
        <v>0</v>
      </c>
      <c r="DZ408" s="339">
        <f t="shared" si="536"/>
        <v>0</v>
      </c>
      <c r="EA408" s="339">
        <f t="shared" si="537"/>
        <v>0</v>
      </c>
      <c r="EB408" s="339">
        <f t="shared" si="538"/>
        <v>0</v>
      </c>
      <c r="EC408" s="339">
        <f t="shared" si="539"/>
        <v>0</v>
      </c>
      <c r="ED408" s="327">
        <f t="shared" si="540"/>
        <v>0</v>
      </c>
    </row>
    <row r="409" spans="1:134" s="51" customFormat="1" ht="15" customHeight="1">
      <c r="A409" s="78"/>
      <c r="B409" s="78"/>
      <c r="C409" s="77" t="s">
        <v>28</v>
      </c>
      <c r="D409" s="700"/>
      <c r="E409" s="72"/>
      <c r="F409" s="72"/>
      <c r="G409" s="72"/>
      <c r="H409" s="72"/>
      <c r="I409" s="72"/>
      <c r="J409" s="72"/>
      <c r="K409" s="72"/>
      <c r="L409" s="72"/>
      <c r="M409" s="72"/>
      <c r="N409" s="72"/>
      <c r="O409" s="616"/>
      <c r="P409" s="72"/>
      <c r="Q409" s="146"/>
      <c r="R409" s="70">
        <f t="shared" si="533"/>
        <v>1</v>
      </c>
      <c r="S409" s="847"/>
      <c r="T409" s="848"/>
      <c r="U409" s="847"/>
      <c r="V409" s="848"/>
      <c r="W409" s="847"/>
      <c r="X409" s="848"/>
      <c r="Y409" s="847"/>
      <c r="Z409" s="848"/>
      <c r="AA409" s="847"/>
      <c r="AB409" s="848"/>
      <c r="AC409" s="373"/>
      <c r="AD409" s="804"/>
      <c r="AE409" s="805"/>
      <c r="AF409" s="804"/>
      <c r="AG409" s="805"/>
      <c r="AH409" s="804"/>
      <c r="AI409" s="805"/>
      <c r="AJ409" s="804"/>
      <c r="AK409" s="805"/>
      <c r="AL409" s="804"/>
      <c r="AM409" s="805"/>
      <c r="AN409" s="362"/>
      <c r="AO409" s="812"/>
      <c r="AP409" s="813"/>
      <c r="AQ409" s="812"/>
      <c r="AR409" s="813"/>
      <c r="AS409" s="812"/>
      <c r="AT409" s="813"/>
      <c r="AU409" s="812"/>
      <c r="AV409" s="813"/>
      <c r="AW409" s="812"/>
      <c r="AX409" s="813"/>
      <c r="AY409" s="363"/>
      <c r="AZ409" s="820"/>
      <c r="BA409" s="821"/>
      <c r="BB409" s="820"/>
      <c r="BC409" s="821"/>
      <c r="BD409" s="820"/>
      <c r="BE409" s="821"/>
      <c r="BF409" s="820"/>
      <c r="BG409" s="821"/>
      <c r="BH409" s="820"/>
      <c r="BI409" s="821"/>
      <c r="BJ409" s="364"/>
      <c r="BK409" s="849"/>
      <c r="BL409" s="850"/>
      <c r="BM409" s="849"/>
      <c r="BN409" s="850"/>
      <c r="BO409" s="849"/>
      <c r="BP409" s="850"/>
      <c r="BQ409" s="849"/>
      <c r="BR409" s="850"/>
      <c r="BS409" s="849"/>
      <c r="BT409" s="850"/>
      <c r="BU409" s="365"/>
      <c r="BV409" s="973"/>
      <c r="BW409" s="974"/>
      <c r="BX409" s="973"/>
      <c r="BY409" s="974"/>
      <c r="BZ409" s="973"/>
      <c r="CA409" s="974"/>
      <c r="CB409" s="973"/>
      <c r="CC409" s="974"/>
      <c r="CD409" s="973"/>
      <c r="CE409" s="974"/>
      <c r="CF409" s="366"/>
      <c r="CG409" s="969"/>
      <c r="CH409" s="970"/>
      <c r="CI409" s="969"/>
      <c r="CJ409" s="970"/>
      <c r="CK409" s="969"/>
      <c r="CL409" s="970"/>
      <c r="CM409" s="969"/>
      <c r="CN409" s="970"/>
      <c r="CO409" s="969"/>
      <c r="CP409" s="970"/>
      <c r="CQ409" s="367"/>
      <c r="CR409" s="904">
        <f t="shared" si="541"/>
        <v>0</v>
      </c>
      <c r="CS409" s="905"/>
      <c r="CT409" s="904">
        <f t="shared" si="542"/>
        <v>0</v>
      </c>
      <c r="CU409" s="905"/>
      <c r="CV409" s="904">
        <f t="shared" si="534"/>
        <v>0</v>
      </c>
      <c r="CW409" s="905"/>
      <c r="CX409" s="904">
        <f t="shared" si="543"/>
        <v>0</v>
      </c>
      <c r="CY409" s="905"/>
      <c r="CZ409" s="904">
        <f t="shared" si="544"/>
        <v>0</v>
      </c>
      <c r="DA409" s="905"/>
      <c r="DB409" s="311">
        <f t="shared" si="545"/>
        <v>0</v>
      </c>
      <c r="DC409" s="971"/>
      <c r="DD409" s="972"/>
      <c r="DE409" s="971"/>
      <c r="DF409" s="972"/>
      <c r="DG409" s="971"/>
      <c r="DH409" s="972"/>
      <c r="DI409" s="971"/>
      <c r="DJ409" s="972"/>
      <c r="DK409" s="971"/>
      <c r="DL409" s="972"/>
      <c r="DM409" s="369"/>
      <c r="DN409" s="977"/>
      <c r="DO409" s="978"/>
      <c r="DP409" s="977"/>
      <c r="DQ409" s="978"/>
      <c r="DR409" s="977"/>
      <c r="DS409" s="978"/>
      <c r="DT409" s="977"/>
      <c r="DU409" s="978"/>
      <c r="DV409" s="977"/>
      <c r="DW409" s="978"/>
      <c r="DX409" s="370"/>
      <c r="DY409" s="339">
        <f t="shared" si="535"/>
        <v>0</v>
      </c>
      <c r="DZ409" s="339">
        <f t="shared" si="536"/>
        <v>0</v>
      </c>
      <c r="EA409" s="339">
        <f t="shared" si="537"/>
        <v>0</v>
      </c>
      <c r="EB409" s="339">
        <f t="shared" si="538"/>
        <v>0</v>
      </c>
      <c r="EC409" s="339">
        <f t="shared" si="539"/>
        <v>0</v>
      </c>
      <c r="ED409" s="327">
        <f t="shared" si="540"/>
        <v>0</v>
      </c>
    </row>
    <row r="410" spans="1:134" s="51" customFormat="1" ht="15" customHeight="1">
      <c r="A410" s="78"/>
      <c r="B410" s="78"/>
      <c r="C410" s="77" t="s">
        <v>54</v>
      </c>
      <c r="D410" s="700"/>
      <c r="E410" s="72"/>
      <c r="F410" s="72"/>
      <c r="G410" s="72"/>
      <c r="H410" s="72"/>
      <c r="I410" s="72"/>
      <c r="J410" s="72"/>
      <c r="K410" s="72"/>
      <c r="L410" s="72"/>
      <c r="M410" s="72"/>
      <c r="N410" s="72"/>
      <c r="O410" s="616"/>
      <c r="P410" s="72"/>
      <c r="Q410" s="146"/>
      <c r="R410" s="70">
        <f t="shared" si="533"/>
        <v>1.1000000000000001</v>
      </c>
      <c r="S410" s="847"/>
      <c r="T410" s="848"/>
      <c r="U410" s="847"/>
      <c r="V410" s="848"/>
      <c r="W410" s="847"/>
      <c r="X410" s="848"/>
      <c r="Y410" s="847"/>
      <c r="Z410" s="848"/>
      <c r="AA410" s="847"/>
      <c r="AB410" s="848"/>
      <c r="AC410" s="373"/>
      <c r="AD410" s="804"/>
      <c r="AE410" s="805"/>
      <c r="AF410" s="804"/>
      <c r="AG410" s="805"/>
      <c r="AH410" s="804"/>
      <c r="AI410" s="805"/>
      <c r="AJ410" s="804"/>
      <c r="AK410" s="805"/>
      <c r="AL410" s="804"/>
      <c r="AM410" s="805"/>
      <c r="AN410" s="362"/>
      <c r="AO410" s="812"/>
      <c r="AP410" s="813"/>
      <c r="AQ410" s="812"/>
      <c r="AR410" s="813"/>
      <c r="AS410" s="812"/>
      <c r="AT410" s="813"/>
      <c r="AU410" s="812"/>
      <c r="AV410" s="813"/>
      <c r="AW410" s="812"/>
      <c r="AX410" s="813"/>
      <c r="AY410" s="363"/>
      <c r="AZ410" s="820"/>
      <c r="BA410" s="821"/>
      <c r="BB410" s="820"/>
      <c r="BC410" s="821"/>
      <c r="BD410" s="820"/>
      <c r="BE410" s="821"/>
      <c r="BF410" s="820"/>
      <c r="BG410" s="821"/>
      <c r="BH410" s="820"/>
      <c r="BI410" s="821"/>
      <c r="BJ410" s="364"/>
      <c r="BK410" s="849"/>
      <c r="BL410" s="850"/>
      <c r="BM410" s="849"/>
      <c r="BN410" s="850"/>
      <c r="BO410" s="849"/>
      <c r="BP410" s="850"/>
      <c r="BQ410" s="849"/>
      <c r="BR410" s="850"/>
      <c r="BS410" s="849"/>
      <c r="BT410" s="850"/>
      <c r="BU410" s="365"/>
      <c r="BV410" s="973"/>
      <c r="BW410" s="974"/>
      <c r="BX410" s="973"/>
      <c r="BY410" s="974"/>
      <c r="BZ410" s="973"/>
      <c r="CA410" s="974"/>
      <c r="CB410" s="973"/>
      <c r="CC410" s="974"/>
      <c r="CD410" s="973"/>
      <c r="CE410" s="974"/>
      <c r="CF410" s="366"/>
      <c r="CG410" s="969"/>
      <c r="CH410" s="970"/>
      <c r="CI410" s="969"/>
      <c r="CJ410" s="970"/>
      <c r="CK410" s="969"/>
      <c r="CL410" s="970"/>
      <c r="CM410" s="969"/>
      <c r="CN410" s="970"/>
      <c r="CO410" s="969"/>
      <c r="CP410" s="970"/>
      <c r="CQ410" s="367"/>
      <c r="CR410" s="904">
        <f t="shared" si="541"/>
        <v>0</v>
      </c>
      <c r="CS410" s="905"/>
      <c r="CT410" s="904">
        <f t="shared" si="542"/>
        <v>0</v>
      </c>
      <c r="CU410" s="905"/>
      <c r="CV410" s="904">
        <f t="shared" si="534"/>
        <v>0</v>
      </c>
      <c r="CW410" s="905"/>
      <c r="CX410" s="904">
        <f t="shared" si="543"/>
        <v>0</v>
      </c>
      <c r="CY410" s="905"/>
      <c r="CZ410" s="904">
        <f t="shared" si="544"/>
        <v>0</v>
      </c>
      <c r="DA410" s="905"/>
      <c r="DB410" s="311">
        <f t="shared" si="545"/>
        <v>0</v>
      </c>
      <c r="DC410" s="971"/>
      <c r="DD410" s="972"/>
      <c r="DE410" s="971"/>
      <c r="DF410" s="972"/>
      <c r="DG410" s="971"/>
      <c r="DH410" s="972"/>
      <c r="DI410" s="971"/>
      <c r="DJ410" s="972"/>
      <c r="DK410" s="971"/>
      <c r="DL410" s="972"/>
      <c r="DM410" s="369"/>
      <c r="DN410" s="977"/>
      <c r="DO410" s="978"/>
      <c r="DP410" s="977"/>
      <c r="DQ410" s="978"/>
      <c r="DR410" s="977"/>
      <c r="DS410" s="978"/>
      <c r="DT410" s="977"/>
      <c r="DU410" s="978"/>
      <c r="DV410" s="977"/>
      <c r="DW410" s="978"/>
      <c r="DX410" s="370"/>
      <c r="DY410" s="339">
        <f t="shared" si="535"/>
        <v>0</v>
      </c>
      <c r="DZ410" s="339">
        <f t="shared" si="536"/>
        <v>0</v>
      </c>
      <c r="EA410" s="339">
        <f t="shared" si="537"/>
        <v>0</v>
      </c>
      <c r="EB410" s="339">
        <f t="shared" si="538"/>
        <v>0</v>
      </c>
      <c r="EC410" s="339">
        <f t="shared" si="539"/>
        <v>0</v>
      </c>
      <c r="ED410" s="327">
        <f t="shared" si="540"/>
        <v>0</v>
      </c>
    </row>
    <row r="411" spans="1:134" s="51" customFormat="1" ht="15" customHeight="1">
      <c r="A411" s="78"/>
      <c r="B411" s="78"/>
      <c r="C411" s="77" t="s">
        <v>353</v>
      </c>
      <c r="D411" s="700" t="s">
        <v>378</v>
      </c>
      <c r="E411" s="72"/>
      <c r="F411" s="72"/>
      <c r="G411" s="72"/>
      <c r="H411" s="72"/>
      <c r="I411" s="72"/>
      <c r="J411" s="72"/>
      <c r="K411" s="72"/>
      <c r="L411" s="72"/>
      <c r="M411" s="72"/>
      <c r="N411" s="72"/>
      <c r="O411" s="616"/>
      <c r="P411" s="72"/>
      <c r="Q411" s="146"/>
      <c r="R411" s="70">
        <f t="shared" si="533"/>
        <v>1.1000000000000001</v>
      </c>
      <c r="S411" s="847"/>
      <c r="T411" s="848"/>
      <c r="U411" s="847"/>
      <c r="V411" s="848"/>
      <c r="W411" s="847"/>
      <c r="X411" s="848"/>
      <c r="Y411" s="847"/>
      <c r="Z411" s="848"/>
      <c r="AA411" s="847"/>
      <c r="AB411" s="848"/>
      <c r="AC411" s="373"/>
      <c r="AD411" s="804"/>
      <c r="AE411" s="805"/>
      <c r="AF411" s="804"/>
      <c r="AG411" s="805"/>
      <c r="AH411" s="804"/>
      <c r="AI411" s="805"/>
      <c r="AJ411" s="804"/>
      <c r="AK411" s="805"/>
      <c r="AL411" s="804"/>
      <c r="AM411" s="805"/>
      <c r="AN411" s="362"/>
      <c r="AO411" s="812"/>
      <c r="AP411" s="813"/>
      <c r="AQ411" s="812"/>
      <c r="AR411" s="813"/>
      <c r="AS411" s="812"/>
      <c r="AT411" s="813"/>
      <c r="AU411" s="812"/>
      <c r="AV411" s="813"/>
      <c r="AW411" s="812"/>
      <c r="AX411" s="813"/>
      <c r="AY411" s="363"/>
      <c r="AZ411" s="820"/>
      <c r="BA411" s="821"/>
      <c r="BB411" s="820"/>
      <c r="BC411" s="821"/>
      <c r="BD411" s="820"/>
      <c r="BE411" s="821"/>
      <c r="BF411" s="820"/>
      <c r="BG411" s="821"/>
      <c r="BH411" s="820"/>
      <c r="BI411" s="821"/>
      <c r="BJ411" s="364"/>
      <c r="BK411" s="849"/>
      <c r="BL411" s="850"/>
      <c r="BM411" s="849"/>
      <c r="BN411" s="850"/>
      <c r="BO411" s="849"/>
      <c r="BP411" s="850"/>
      <c r="BQ411" s="849"/>
      <c r="BR411" s="850"/>
      <c r="BS411" s="849"/>
      <c r="BT411" s="850"/>
      <c r="BU411" s="365"/>
      <c r="BV411" s="973"/>
      <c r="BW411" s="974"/>
      <c r="BX411" s="973"/>
      <c r="BY411" s="974"/>
      <c r="BZ411" s="973"/>
      <c r="CA411" s="974"/>
      <c r="CB411" s="973"/>
      <c r="CC411" s="974"/>
      <c r="CD411" s="973"/>
      <c r="CE411" s="974"/>
      <c r="CF411" s="366"/>
      <c r="CG411" s="969"/>
      <c r="CH411" s="970"/>
      <c r="CI411" s="969"/>
      <c r="CJ411" s="970"/>
      <c r="CK411" s="969"/>
      <c r="CL411" s="970"/>
      <c r="CM411" s="969"/>
      <c r="CN411" s="970"/>
      <c r="CO411" s="969"/>
      <c r="CP411" s="970"/>
      <c r="CQ411" s="367"/>
      <c r="CR411" s="904">
        <f t="shared" si="541"/>
        <v>0</v>
      </c>
      <c r="CS411" s="905"/>
      <c r="CT411" s="904">
        <f t="shared" si="542"/>
        <v>0</v>
      </c>
      <c r="CU411" s="905"/>
      <c r="CV411" s="904">
        <f t="shared" si="534"/>
        <v>0</v>
      </c>
      <c r="CW411" s="905"/>
      <c r="CX411" s="904">
        <f t="shared" si="543"/>
        <v>0</v>
      </c>
      <c r="CY411" s="905"/>
      <c r="CZ411" s="904">
        <f t="shared" si="544"/>
        <v>0</v>
      </c>
      <c r="DA411" s="905"/>
      <c r="DB411" s="311">
        <f t="shared" si="545"/>
        <v>0</v>
      </c>
      <c r="DC411" s="971"/>
      <c r="DD411" s="972"/>
      <c r="DE411" s="971"/>
      <c r="DF411" s="972"/>
      <c r="DG411" s="971"/>
      <c r="DH411" s="972"/>
      <c r="DI411" s="971"/>
      <c r="DJ411" s="972"/>
      <c r="DK411" s="971"/>
      <c r="DL411" s="972"/>
      <c r="DM411" s="369"/>
      <c r="DN411" s="977"/>
      <c r="DO411" s="978"/>
      <c r="DP411" s="977"/>
      <c r="DQ411" s="978"/>
      <c r="DR411" s="977"/>
      <c r="DS411" s="978"/>
      <c r="DT411" s="977"/>
      <c r="DU411" s="978"/>
      <c r="DV411" s="977"/>
      <c r="DW411" s="978"/>
      <c r="DX411" s="370"/>
      <c r="DY411" s="339">
        <f t="shared" si="535"/>
        <v>0</v>
      </c>
      <c r="DZ411" s="339">
        <f t="shared" si="536"/>
        <v>0</v>
      </c>
      <c r="EA411" s="339">
        <f t="shared" si="537"/>
        <v>0</v>
      </c>
      <c r="EB411" s="339">
        <f t="shared" si="538"/>
        <v>0</v>
      </c>
      <c r="EC411" s="339">
        <f t="shared" si="539"/>
        <v>0</v>
      </c>
      <c r="ED411" s="327">
        <f t="shared" si="540"/>
        <v>0</v>
      </c>
    </row>
    <row r="412" spans="1:134" s="51" customFormat="1" ht="15" customHeight="1">
      <c r="A412" s="78"/>
      <c r="B412" s="78"/>
      <c r="C412" s="77" t="s">
        <v>264</v>
      </c>
      <c r="D412" s="700"/>
      <c r="E412" s="72"/>
      <c r="F412" s="72"/>
      <c r="G412" s="72"/>
      <c r="H412" s="72"/>
      <c r="I412" s="72"/>
      <c r="J412" s="72"/>
      <c r="K412" s="72"/>
      <c r="L412" s="72"/>
      <c r="M412" s="72"/>
      <c r="N412" s="72"/>
      <c r="O412" s="616"/>
      <c r="P412" s="72"/>
      <c r="Q412" s="146"/>
      <c r="R412" s="70">
        <f t="shared" si="533"/>
        <v>1</v>
      </c>
      <c r="S412" s="847"/>
      <c r="T412" s="848"/>
      <c r="U412" s="847"/>
      <c r="V412" s="848"/>
      <c r="W412" s="847"/>
      <c r="X412" s="848"/>
      <c r="Y412" s="847"/>
      <c r="Z412" s="848"/>
      <c r="AA412" s="847"/>
      <c r="AB412" s="848"/>
      <c r="AC412" s="373"/>
      <c r="AD412" s="804"/>
      <c r="AE412" s="805"/>
      <c r="AF412" s="804"/>
      <c r="AG412" s="805"/>
      <c r="AH412" s="804"/>
      <c r="AI412" s="805"/>
      <c r="AJ412" s="804"/>
      <c r="AK412" s="805"/>
      <c r="AL412" s="804"/>
      <c r="AM412" s="805"/>
      <c r="AN412" s="362"/>
      <c r="AO412" s="812"/>
      <c r="AP412" s="813"/>
      <c r="AQ412" s="812"/>
      <c r="AR412" s="813"/>
      <c r="AS412" s="812"/>
      <c r="AT412" s="813"/>
      <c r="AU412" s="812"/>
      <c r="AV412" s="813"/>
      <c r="AW412" s="812"/>
      <c r="AX412" s="813"/>
      <c r="AY412" s="363"/>
      <c r="AZ412" s="820"/>
      <c r="BA412" s="821"/>
      <c r="BB412" s="820"/>
      <c r="BC412" s="821"/>
      <c r="BD412" s="820"/>
      <c r="BE412" s="821"/>
      <c r="BF412" s="820"/>
      <c r="BG412" s="821"/>
      <c r="BH412" s="820"/>
      <c r="BI412" s="821"/>
      <c r="BJ412" s="364"/>
      <c r="BK412" s="849"/>
      <c r="BL412" s="850"/>
      <c r="BM412" s="849"/>
      <c r="BN412" s="850"/>
      <c r="BO412" s="849"/>
      <c r="BP412" s="850"/>
      <c r="BQ412" s="849"/>
      <c r="BR412" s="850"/>
      <c r="BS412" s="849"/>
      <c r="BT412" s="850"/>
      <c r="BU412" s="365"/>
      <c r="BV412" s="973"/>
      <c r="BW412" s="974"/>
      <c r="BX412" s="973"/>
      <c r="BY412" s="974"/>
      <c r="BZ412" s="973"/>
      <c r="CA412" s="974"/>
      <c r="CB412" s="973"/>
      <c r="CC412" s="974"/>
      <c r="CD412" s="973"/>
      <c r="CE412" s="974"/>
      <c r="CF412" s="366"/>
      <c r="CG412" s="969"/>
      <c r="CH412" s="970"/>
      <c r="CI412" s="969"/>
      <c r="CJ412" s="970"/>
      <c r="CK412" s="969"/>
      <c r="CL412" s="970"/>
      <c r="CM412" s="969"/>
      <c r="CN412" s="970"/>
      <c r="CO412" s="969"/>
      <c r="CP412" s="970"/>
      <c r="CQ412" s="367"/>
      <c r="CR412" s="904">
        <f t="shared" si="541"/>
        <v>0</v>
      </c>
      <c r="CS412" s="905"/>
      <c r="CT412" s="904">
        <f t="shared" si="542"/>
        <v>0</v>
      </c>
      <c r="CU412" s="905"/>
      <c r="CV412" s="904">
        <f t="shared" si="534"/>
        <v>0</v>
      </c>
      <c r="CW412" s="905"/>
      <c r="CX412" s="904">
        <f t="shared" si="543"/>
        <v>0</v>
      </c>
      <c r="CY412" s="905"/>
      <c r="CZ412" s="904">
        <f t="shared" si="544"/>
        <v>0</v>
      </c>
      <c r="DA412" s="905"/>
      <c r="DB412" s="311">
        <f t="shared" si="545"/>
        <v>0</v>
      </c>
      <c r="DC412" s="971"/>
      <c r="DD412" s="972"/>
      <c r="DE412" s="971"/>
      <c r="DF412" s="972"/>
      <c r="DG412" s="971"/>
      <c r="DH412" s="972"/>
      <c r="DI412" s="971"/>
      <c r="DJ412" s="972"/>
      <c r="DK412" s="971"/>
      <c r="DL412" s="972"/>
      <c r="DM412" s="369"/>
      <c r="DN412" s="977"/>
      <c r="DO412" s="978"/>
      <c r="DP412" s="977"/>
      <c r="DQ412" s="978"/>
      <c r="DR412" s="977"/>
      <c r="DS412" s="978"/>
      <c r="DT412" s="977"/>
      <c r="DU412" s="978"/>
      <c r="DV412" s="977"/>
      <c r="DW412" s="978"/>
      <c r="DX412" s="370"/>
      <c r="DY412" s="339">
        <f t="shared" si="535"/>
        <v>0</v>
      </c>
      <c r="DZ412" s="339">
        <f t="shared" si="536"/>
        <v>0</v>
      </c>
      <c r="EA412" s="339">
        <f t="shared" si="537"/>
        <v>0</v>
      </c>
      <c r="EB412" s="339">
        <f t="shared" si="538"/>
        <v>0</v>
      </c>
      <c r="EC412" s="339">
        <f t="shared" si="539"/>
        <v>0</v>
      </c>
      <c r="ED412" s="327">
        <f t="shared" si="540"/>
        <v>0</v>
      </c>
    </row>
    <row r="413" spans="1:134" s="51" customFormat="1" ht="15" customHeight="1">
      <c r="A413" s="78"/>
      <c r="B413" s="78"/>
      <c r="C413" s="77" t="s">
        <v>28</v>
      </c>
      <c r="D413" s="700"/>
      <c r="E413" s="72"/>
      <c r="F413" s="72"/>
      <c r="G413" s="72"/>
      <c r="H413" s="72"/>
      <c r="I413" s="72"/>
      <c r="J413" s="72"/>
      <c r="K413" s="72"/>
      <c r="L413" s="72"/>
      <c r="M413" s="72"/>
      <c r="N413" s="72"/>
      <c r="O413" s="616"/>
      <c r="P413" s="72"/>
      <c r="Q413" s="146"/>
      <c r="R413" s="70">
        <f t="shared" si="533"/>
        <v>1</v>
      </c>
      <c r="S413" s="847"/>
      <c r="T413" s="848"/>
      <c r="U413" s="847"/>
      <c r="V413" s="848"/>
      <c r="W413" s="847"/>
      <c r="X413" s="848"/>
      <c r="Y413" s="847"/>
      <c r="Z413" s="848"/>
      <c r="AA413" s="847"/>
      <c r="AB413" s="848"/>
      <c r="AC413" s="373"/>
      <c r="AD413" s="804"/>
      <c r="AE413" s="805"/>
      <c r="AF413" s="804"/>
      <c r="AG413" s="805"/>
      <c r="AH413" s="804"/>
      <c r="AI413" s="805"/>
      <c r="AJ413" s="804"/>
      <c r="AK413" s="805"/>
      <c r="AL413" s="804"/>
      <c r="AM413" s="805"/>
      <c r="AN413" s="362"/>
      <c r="AO413" s="812"/>
      <c r="AP413" s="813"/>
      <c r="AQ413" s="812"/>
      <c r="AR413" s="813"/>
      <c r="AS413" s="812"/>
      <c r="AT413" s="813"/>
      <c r="AU413" s="812"/>
      <c r="AV413" s="813"/>
      <c r="AW413" s="812"/>
      <c r="AX413" s="813"/>
      <c r="AY413" s="363"/>
      <c r="AZ413" s="820"/>
      <c r="BA413" s="821"/>
      <c r="BB413" s="820"/>
      <c r="BC413" s="821"/>
      <c r="BD413" s="820"/>
      <c r="BE413" s="821"/>
      <c r="BF413" s="820"/>
      <c r="BG413" s="821"/>
      <c r="BH413" s="820"/>
      <c r="BI413" s="821"/>
      <c r="BJ413" s="364"/>
      <c r="BK413" s="849"/>
      <c r="BL413" s="850"/>
      <c r="BM413" s="849"/>
      <c r="BN413" s="850"/>
      <c r="BO413" s="849"/>
      <c r="BP413" s="850"/>
      <c r="BQ413" s="849"/>
      <c r="BR413" s="850"/>
      <c r="BS413" s="849"/>
      <c r="BT413" s="850"/>
      <c r="BU413" s="365"/>
      <c r="BV413" s="973"/>
      <c r="BW413" s="974"/>
      <c r="BX413" s="973"/>
      <c r="BY413" s="974"/>
      <c r="BZ413" s="973"/>
      <c r="CA413" s="974"/>
      <c r="CB413" s="973"/>
      <c r="CC413" s="974"/>
      <c r="CD413" s="973"/>
      <c r="CE413" s="974"/>
      <c r="CF413" s="366"/>
      <c r="CG413" s="969"/>
      <c r="CH413" s="970"/>
      <c r="CI413" s="969"/>
      <c r="CJ413" s="970"/>
      <c r="CK413" s="969"/>
      <c r="CL413" s="970"/>
      <c r="CM413" s="969"/>
      <c r="CN413" s="970"/>
      <c r="CO413" s="969"/>
      <c r="CP413" s="970"/>
      <c r="CQ413" s="367"/>
      <c r="CR413" s="904">
        <f t="shared" si="541"/>
        <v>0</v>
      </c>
      <c r="CS413" s="905"/>
      <c r="CT413" s="904">
        <f t="shared" si="542"/>
        <v>0</v>
      </c>
      <c r="CU413" s="905"/>
      <c r="CV413" s="904">
        <f t="shared" si="534"/>
        <v>0</v>
      </c>
      <c r="CW413" s="905"/>
      <c r="CX413" s="904">
        <f t="shared" si="543"/>
        <v>0</v>
      </c>
      <c r="CY413" s="905"/>
      <c r="CZ413" s="904">
        <f t="shared" si="544"/>
        <v>0</v>
      </c>
      <c r="DA413" s="905"/>
      <c r="DB413" s="311">
        <f t="shared" si="545"/>
        <v>0</v>
      </c>
      <c r="DC413" s="971"/>
      <c r="DD413" s="972"/>
      <c r="DE413" s="971"/>
      <c r="DF413" s="972"/>
      <c r="DG413" s="971"/>
      <c r="DH413" s="972"/>
      <c r="DI413" s="971"/>
      <c r="DJ413" s="972"/>
      <c r="DK413" s="971"/>
      <c r="DL413" s="972"/>
      <c r="DM413" s="369"/>
      <c r="DN413" s="977"/>
      <c r="DO413" s="978"/>
      <c r="DP413" s="977"/>
      <c r="DQ413" s="978"/>
      <c r="DR413" s="977"/>
      <c r="DS413" s="978"/>
      <c r="DT413" s="977"/>
      <c r="DU413" s="978"/>
      <c r="DV413" s="977"/>
      <c r="DW413" s="978"/>
      <c r="DX413" s="370"/>
      <c r="DY413" s="339">
        <f t="shared" si="535"/>
        <v>0</v>
      </c>
      <c r="DZ413" s="339">
        <f t="shared" si="536"/>
        <v>0</v>
      </c>
      <c r="EA413" s="339">
        <f t="shared" si="537"/>
        <v>0</v>
      </c>
      <c r="EB413" s="339">
        <f t="shared" si="538"/>
        <v>0</v>
      </c>
      <c r="EC413" s="339">
        <f t="shared" si="539"/>
        <v>0</v>
      </c>
      <c r="ED413" s="327">
        <f t="shared" si="540"/>
        <v>0</v>
      </c>
    </row>
    <row r="414" spans="1:134" s="51" customFormat="1" ht="15" customHeight="1">
      <c r="A414" s="78"/>
      <c r="B414" s="78"/>
      <c r="C414" s="77" t="s">
        <v>54</v>
      </c>
      <c r="D414" s="700"/>
      <c r="E414" s="72"/>
      <c r="F414" s="72"/>
      <c r="G414" s="72"/>
      <c r="H414" s="72"/>
      <c r="I414" s="72"/>
      <c r="J414" s="72"/>
      <c r="K414" s="72"/>
      <c r="L414" s="72"/>
      <c r="M414" s="72"/>
      <c r="N414" s="72"/>
      <c r="O414" s="616"/>
      <c r="P414" s="72"/>
      <c r="Q414" s="146"/>
      <c r="R414" s="70">
        <f t="shared" si="533"/>
        <v>1.1000000000000001</v>
      </c>
      <c r="S414" s="847"/>
      <c r="T414" s="848"/>
      <c r="U414" s="847"/>
      <c r="V414" s="848"/>
      <c r="W414" s="847"/>
      <c r="X414" s="848"/>
      <c r="Y414" s="847"/>
      <c r="Z414" s="848"/>
      <c r="AA414" s="847"/>
      <c r="AB414" s="848"/>
      <c r="AC414" s="373"/>
      <c r="AD414" s="804"/>
      <c r="AE414" s="805"/>
      <c r="AF414" s="804"/>
      <c r="AG414" s="805"/>
      <c r="AH414" s="804"/>
      <c r="AI414" s="805"/>
      <c r="AJ414" s="804"/>
      <c r="AK414" s="805"/>
      <c r="AL414" s="804"/>
      <c r="AM414" s="805"/>
      <c r="AN414" s="362"/>
      <c r="AO414" s="812"/>
      <c r="AP414" s="813"/>
      <c r="AQ414" s="812"/>
      <c r="AR414" s="813"/>
      <c r="AS414" s="812"/>
      <c r="AT414" s="813"/>
      <c r="AU414" s="812"/>
      <c r="AV414" s="813"/>
      <c r="AW414" s="812"/>
      <c r="AX414" s="813"/>
      <c r="AY414" s="363"/>
      <c r="AZ414" s="820"/>
      <c r="BA414" s="821"/>
      <c r="BB414" s="820"/>
      <c r="BC414" s="821"/>
      <c r="BD414" s="820"/>
      <c r="BE414" s="821"/>
      <c r="BF414" s="820"/>
      <c r="BG414" s="821"/>
      <c r="BH414" s="820"/>
      <c r="BI414" s="821"/>
      <c r="BJ414" s="364"/>
      <c r="BK414" s="849"/>
      <c r="BL414" s="850"/>
      <c r="BM414" s="849"/>
      <c r="BN414" s="850"/>
      <c r="BO414" s="849"/>
      <c r="BP414" s="850"/>
      <c r="BQ414" s="849"/>
      <c r="BR414" s="850"/>
      <c r="BS414" s="849"/>
      <c r="BT414" s="850"/>
      <c r="BU414" s="365"/>
      <c r="BV414" s="973"/>
      <c r="BW414" s="974"/>
      <c r="BX414" s="973"/>
      <c r="BY414" s="974"/>
      <c r="BZ414" s="973"/>
      <c r="CA414" s="974"/>
      <c r="CB414" s="973"/>
      <c r="CC414" s="974"/>
      <c r="CD414" s="973"/>
      <c r="CE414" s="974"/>
      <c r="CF414" s="366"/>
      <c r="CG414" s="969"/>
      <c r="CH414" s="970"/>
      <c r="CI414" s="969"/>
      <c r="CJ414" s="970"/>
      <c r="CK414" s="969"/>
      <c r="CL414" s="970"/>
      <c r="CM414" s="969"/>
      <c r="CN414" s="970"/>
      <c r="CO414" s="969"/>
      <c r="CP414" s="970"/>
      <c r="CQ414" s="367"/>
      <c r="CR414" s="904">
        <f t="shared" si="541"/>
        <v>0</v>
      </c>
      <c r="CS414" s="905"/>
      <c r="CT414" s="904">
        <f t="shared" si="542"/>
        <v>0</v>
      </c>
      <c r="CU414" s="905"/>
      <c r="CV414" s="904">
        <f t="shared" si="534"/>
        <v>0</v>
      </c>
      <c r="CW414" s="905"/>
      <c r="CX414" s="904">
        <f t="shared" si="543"/>
        <v>0</v>
      </c>
      <c r="CY414" s="905"/>
      <c r="CZ414" s="904">
        <f t="shared" si="544"/>
        <v>0</v>
      </c>
      <c r="DA414" s="905"/>
      <c r="DB414" s="311">
        <f t="shared" si="545"/>
        <v>0</v>
      </c>
      <c r="DC414" s="971"/>
      <c r="DD414" s="972"/>
      <c r="DE414" s="971"/>
      <c r="DF414" s="972"/>
      <c r="DG414" s="971"/>
      <c r="DH414" s="972"/>
      <c r="DI414" s="971"/>
      <c r="DJ414" s="972"/>
      <c r="DK414" s="971"/>
      <c r="DL414" s="972"/>
      <c r="DM414" s="369"/>
      <c r="DN414" s="977"/>
      <c r="DO414" s="978"/>
      <c r="DP414" s="977"/>
      <c r="DQ414" s="978"/>
      <c r="DR414" s="977"/>
      <c r="DS414" s="978"/>
      <c r="DT414" s="977"/>
      <c r="DU414" s="978"/>
      <c r="DV414" s="977"/>
      <c r="DW414" s="978"/>
      <c r="DX414" s="370"/>
      <c r="DY414" s="339">
        <f t="shared" si="535"/>
        <v>0</v>
      </c>
      <c r="DZ414" s="339">
        <f t="shared" si="536"/>
        <v>0</v>
      </c>
      <c r="EA414" s="339">
        <f t="shared" si="537"/>
        <v>0</v>
      </c>
      <c r="EB414" s="339">
        <f t="shared" si="538"/>
        <v>0</v>
      </c>
      <c r="EC414" s="339">
        <f t="shared" si="539"/>
        <v>0</v>
      </c>
      <c r="ED414" s="327">
        <f t="shared" si="540"/>
        <v>0</v>
      </c>
    </row>
    <row r="415" spans="1:134" s="51" customFormat="1" ht="15" customHeight="1">
      <c r="A415" s="78"/>
      <c r="B415" s="78"/>
      <c r="C415" s="77" t="s">
        <v>353</v>
      </c>
      <c r="D415" s="700" t="s">
        <v>378</v>
      </c>
      <c r="E415" s="72"/>
      <c r="F415" s="72"/>
      <c r="G415" s="72"/>
      <c r="H415" s="72"/>
      <c r="I415" s="72"/>
      <c r="J415" s="72"/>
      <c r="K415" s="72"/>
      <c r="L415" s="72"/>
      <c r="M415" s="72"/>
      <c r="N415" s="72"/>
      <c r="O415" s="616"/>
      <c r="P415" s="72"/>
      <c r="Q415" s="146"/>
      <c r="R415" s="70">
        <f t="shared" si="533"/>
        <v>1.1000000000000001</v>
      </c>
      <c r="S415" s="847"/>
      <c r="T415" s="848"/>
      <c r="U415" s="847"/>
      <c r="V415" s="848"/>
      <c r="W415" s="847"/>
      <c r="X415" s="848"/>
      <c r="Y415" s="847"/>
      <c r="Z415" s="848"/>
      <c r="AA415" s="847"/>
      <c r="AB415" s="848"/>
      <c r="AC415" s="373"/>
      <c r="AD415" s="804"/>
      <c r="AE415" s="805"/>
      <c r="AF415" s="804"/>
      <c r="AG415" s="805"/>
      <c r="AH415" s="804"/>
      <c r="AI415" s="805"/>
      <c r="AJ415" s="804"/>
      <c r="AK415" s="805"/>
      <c r="AL415" s="804"/>
      <c r="AM415" s="805"/>
      <c r="AN415" s="362"/>
      <c r="AO415" s="812"/>
      <c r="AP415" s="813"/>
      <c r="AQ415" s="812"/>
      <c r="AR415" s="813"/>
      <c r="AS415" s="812"/>
      <c r="AT415" s="813"/>
      <c r="AU415" s="812"/>
      <c r="AV415" s="813"/>
      <c r="AW415" s="812"/>
      <c r="AX415" s="813"/>
      <c r="AY415" s="363"/>
      <c r="AZ415" s="820"/>
      <c r="BA415" s="821"/>
      <c r="BB415" s="820"/>
      <c r="BC415" s="821"/>
      <c r="BD415" s="820"/>
      <c r="BE415" s="821"/>
      <c r="BF415" s="820"/>
      <c r="BG415" s="821"/>
      <c r="BH415" s="820"/>
      <c r="BI415" s="821"/>
      <c r="BJ415" s="364"/>
      <c r="BK415" s="849"/>
      <c r="BL415" s="850"/>
      <c r="BM415" s="849"/>
      <c r="BN415" s="850"/>
      <c r="BO415" s="849"/>
      <c r="BP415" s="850"/>
      <c r="BQ415" s="849"/>
      <c r="BR415" s="850"/>
      <c r="BS415" s="849"/>
      <c r="BT415" s="850"/>
      <c r="BU415" s="365"/>
      <c r="BV415" s="973"/>
      <c r="BW415" s="974"/>
      <c r="BX415" s="973"/>
      <c r="BY415" s="974"/>
      <c r="BZ415" s="973"/>
      <c r="CA415" s="974"/>
      <c r="CB415" s="973"/>
      <c r="CC415" s="974"/>
      <c r="CD415" s="973"/>
      <c r="CE415" s="974"/>
      <c r="CF415" s="366"/>
      <c r="CG415" s="969"/>
      <c r="CH415" s="970"/>
      <c r="CI415" s="969"/>
      <c r="CJ415" s="970"/>
      <c r="CK415" s="969"/>
      <c r="CL415" s="970"/>
      <c r="CM415" s="969"/>
      <c r="CN415" s="970"/>
      <c r="CO415" s="969"/>
      <c r="CP415" s="970"/>
      <c r="CQ415" s="367"/>
      <c r="CR415" s="904">
        <f t="shared" si="541"/>
        <v>0</v>
      </c>
      <c r="CS415" s="905"/>
      <c r="CT415" s="904">
        <f t="shared" si="542"/>
        <v>0</v>
      </c>
      <c r="CU415" s="905"/>
      <c r="CV415" s="904">
        <f t="shared" si="534"/>
        <v>0</v>
      </c>
      <c r="CW415" s="905"/>
      <c r="CX415" s="904">
        <f t="shared" si="543"/>
        <v>0</v>
      </c>
      <c r="CY415" s="905"/>
      <c r="CZ415" s="904">
        <f t="shared" si="544"/>
        <v>0</v>
      </c>
      <c r="DA415" s="905"/>
      <c r="DB415" s="311">
        <f t="shared" si="545"/>
        <v>0</v>
      </c>
      <c r="DC415" s="971"/>
      <c r="DD415" s="972"/>
      <c r="DE415" s="971"/>
      <c r="DF415" s="972"/>
      <c r="DG415" s="971"/>
      <c r="DH415" s="972"/>
      <c r="DI415" s="971"/>
      <c r="DJ415" s="972"/>
      <c r="DK415" s="971"/>
      <c r="DL415" s="972"/>
      <c r="DM415" s="369"/>
      <c r="DN415" s="977"/>
      <c r="DO415" s="978"/>
      <c r="DP415" s="977"/>
      <c r="DQ415" s="978"/>
      <c r="DR415" s="977"/>
      <c r="DS415" s="978"/>
      <c r="DT415" s="977"/>
      <c r="DU415" s="978"/>
      <c r="DV415" s="977"/>
      <c r="DW415" s="978"/>
      <c r="DX415" s="370"/>
      <c r="DY415" s="339">
        <f t="shared" si="535"/>
        <v>0</v>
      </c>
      <c r="DZ415" s="339">
        <f t="shared" si="536"/>
        <v>0</v>
      </c>
      <c r="EA415" s="339">
        <f t="shared" si="537"/>
        <v>0</v>
      </c>
      <c r="EB415" s="339">
        <f t="shared" si="538"/>
        <v>0</v>
      </c>
      <c r="EC415" s="339">
        <f t="shared" si="539"/>
        <v>0</v>
      </c>
      <c r="ED415" s="327">
        <f t="shared" si="540"/>
        <v>0</v>
      </c>
    </row>
    <row r="416" spans="1:134" s="51" customFormat="1" ht="15" customHeight="1">
      <c r="A416" s="78"/>
      <c r="B416" s="78"/>
      <c r="C416" s="77" t="s">
        <v>264</v>
      </c>
      <c r="D416" s="700"/>
      <c r="E416" s="72"/>
      <c r="F416" s="72"/>
      <c r="G416" s="72"/>
      <c r="H416" s="72"/>
      <c r="I416" s="72"/>
      <c r="J416" s="72"/>
      <c r="K416" s="72"/>
      <c r="L416" s="72"/>
      <c r="M416" s="72"/>
      <c r="N416" s="72"/>
      <c r="O416" s="616"/>
      <c r="P416" s="72"/>
      <c r="Q416" s="146"/>
      <c r="R416" s="70">
        <f t="shared" si="533"/>
        <v>1</v>
      </c>
      <c r="S416" s="847"/>
      <c r="T416" s="848"/>
      <c r="U416" s="847"/>
      <c r="V416" s="848"/>
      <c r="W416" s="847"/>
      <c r="X416" s="848"/>
      <c r="Y416" s="847"/>
      <c r="Z416" s="848"/>
      <c r="AA416" s="847"/>
      <c r="AB416" s="848"/>
      <c r="AC416" s="373"/>
      <c r="AD416" s="804"/>
      <c r="AE416" s="805"/>
      <c r="AF416" s="804"/>
      <c r="AG416" s="805"/>
      <c r="AH416" s="804"/>
      <c r="AI416" s="805"/>
      <c r="AJ416" s="804"/>
      <c r="AK416" s="805"/>
      <c r="AL416" s="804"/>
      <c r="AM416" s="805"/>
      <c r="AN416" s="362"/>
      <c r="AO416" s="812"/>
      <c r="AP416" s="813"/>
      <c r="AQ416" s="812"/>
      <c r="AR416" s="813"/>
      <c r="AS416" s="812"/>
      <c r="AT416" s="813"/>
      <c r="AU416" s="812"/>
      <c r="AV416" s="813"/>
      <c r="AW416" s="812"/>
      <c r="AX416" s="813"/>
      <c r="AY416" s="363"/>
      <c r="AZ416" s="820"/>
      <c r="BA416" s="821"/>
      <c r="BB416" s="820"/>
      <c r="BC416" s="821"/>
      <c r="BD416" s="820"/>
      <c r="BE416" s="821"/>
      <c r="BF416" s="820"/>
      <c r="BG416" s="821"/>
      <c r="BH416" s="820"/>
      <c r="BI416" s="821"/>
      <c r="BJ416" s="364"/>
      <c r="BK416" s="849"/>
      <c r="BL416" s="850"/>
      <c r="BM416" s="849"/>
      <c r="BN416" s="850"/>
      <c r="BO416" s="849"/>
      <c r="BP416" s="850"/>
      <c r="BQ416" s="849"/>
      <c r="BR416" s="850"/>
      <c r="BS416" s="849"/>
      <c r="BT416" s="850"/>
      <c r="BU416" s="365"/>
      <c r="BV416" s="973"/>
      <c r="BW416" s="974"/>
      <c r="BX416" s="973"/>
      <c r="BY416" s="974"/>
      <c r="BZ416" s="973"/>
      <c r="CA416" s="974"/>
      <c r="CB416" s="973"/>
      <c r="CC416" s="974"/>
      <c r="CD416" s="973"/>
      <c r="CE416" s="974"/>
      <c r="CF416" s="366"/>
      <c r="CG416" s="969"/>
      <c r="CH416" s="970"/>
      <c r="CI416" s="969"/>
      <c r="CJ416" s="970"/>
      <c r="CK416" s="969"/>
      <c r="CL416" s="970"/>
      <c r="CM416" s="969"/>
      <c r="CN416" s="970"/>
      <c r="CO416" s="969"/>
      <c r="CP416" s="970"/>
      <c r="CQ416" s="367"/>
      <c r="CR416" s="904">
        <f t="shared" si="541"/>
        <v>0</v>
      </c>
      <c r="CS416" s="905"/>
      <c r="CT416" s="904">
        <f t="shared" si="542"/>
        <v>0</v>
      </c>
      <c r="CU416" s="905"/>
      <c r="CV416" s="904">
        <f t="shared" si="534"/>
        <v>0</v>
      </c>
      <c r="CW416" s="905"/>
      <c r="CX416" s="904">
        <f t="shared" si="543"/>
        <v>0</v>
      </c>
      <c r="CY416" s="905"/>
      <c r="CZ416" s="904">
        <f t="shared" si="544"/>
        <v>0</v>
      </c>
      <c r="DA416" s="905"/>
      <c r="DB416" s="311">
        <f t="shared" si="545"/>
        <v>0</v>
      </c>
      <c r="DC416" s="971"/>
      <c r="DD416" s="972"/>
      <c r="DE416" s="971"/>
      <c r="DF416" s="972"/>
      <c r="DG416" s="971"/>
      <c r="DH416" s="972"/>
      <c r="DI416" s="971"/>
      <c r="DJ416" s="972"/>
      <c r="DK416" s="971"/>
      <c r="DL416" s="972"/>
      <c r="DM416" s="369"/>
      <c r="DN416" s="977"/>
      <c r="DO416" s="978"/>
      <c r="DP416" s="977"/>
      <c r="DQ416" s="978"/>
      <c r="DR416" s="977"/>
      <c r="DS416" s="978"/>
      <c r="DT416" s="977"/>
      <c r="DU416" s="978"/>
      <c r="DV416" s="977"/>
      <c r="DW416" s="978"/>
      <c r="DX416" s="370"/>
      <c r="DY416" s="339">
        <f t="shared" si="535"/>
        <v>0</v>
      </c>
      <c r="DZ416" s="339">
        <f t="shared" si="536"/>
        <v>0</v>
      </c>
      <c r="EA416" s="339">
        <f t="shared" si="537"/>
        <v>0</v>
      </c>
      <c r="EB416" s="339">
        <f t="shared" si="538"/>
        <v>0</v>
      </c>
      <c r="EC416" s="339">
        <f t="shared" si="539"/>
        <v>0</v>
      </c>
      <c r="ED416" s="327">
        <f t="shared" si="540"/>
        <v>0</v>
      </c>
    </row>
    <row r="417" spans="1:134" s="51" customFormat="1" ht="15" customHeight="1">
      <c r="A417" s="78"/>
      <c r="B417" s="78"/>
      <c r="C417" s="77" t="s">
        <v>28</v>
      </c>
      <c r="D417" s="700"/>
      <c r="E417" s="72"/>
      <c r="F417" s="72"/>
      <c r="G417" s="72"/>
      <c r="H417" s="72"/>
      <c r="I417" s="72"/>
      <c r="J417" s="72"/>
      <c r="K417" s="72"/>
      <c r="L417" s="72"/>
      <c r="M417" s="72"/>
      <c r="N417" s="72"/>
      <c r="O417" s="616"/>
      <c r="P417" s="72"/>
      <c r="Q417" s="146"/>
      <c r="R417" s="70">
        <f t="shared" si="533"/>
        <v>1</v>
      </c>
      <c r="S417" s="847"/>
      <c r="T417" s="848"/>
      <c r="U417" s="847"/>
      <c r="V417" s="848"/>
      <c r="W417" s="847"/>
      <c r="X417" s="848"/>
      <c r="Y417" s="847"/>
      <c r="Z417" s="848"/>
      <c r="AA417" s="847"/>
      <c r="AB417" s="848"/>
      <c r="AC417" s="373"/>
      <c r="AD417" s="804"/>
      <c r="AE417" s="805"/>
      <c r="AF417" s="804"/>
      <c r="AG417" s="805"/>
      <c r="AH417" s="804"/>
      <c r="AI417" s="805"/>
      <c r="AJ417" s="804"/>
      <c r="AK417" s="805"/>
      <c r="AL417" s="804"/>
      <c r="AM417" s="805"/>
      <c r="AN417" s="362"/>
      <c r="AO417" s="812"/>
      <c r="AP417" s="813"/>
      <c r="AQ417" s="812"/>
      <c r="AR417" s="813"/>
      <c r="AS417" s="812"/>
      <c r="AT417" s="813"/>
      <c r="AU417" s="812"/>
      <c r="AV417" s="813"/>
      <c r="AW417" s="812"/>
      <c r="AX417" s="813"/>
      <c r="AY417" s="363"/>
      <c r="AZ417" s="820"/>
      <c r="BA417" s="821"/>
      <c r="BB417" s="820"/>
      <c r="BC417" s="821"/>
      <c r="BD417" s="820"/>
      <c r="BE417" s="821"/>
      <c r="BF417" s="820"/>
      <c r="BG417" s="821"/>
      <c r="BH417" s="820"/>
      <c r="BI417" s="821"/>
      <c r="BJ417" s="364"/>
      <c r="BK417" s="849"/>
      <c r="BL417" s="850"/>
      <c r="BM417" s="849"/>
      <c r="BN417" s="850"/>
      <c r="BO417" s="849"/>
      <c r="BP417" s="850"/>
      <c r="BQ417" s="849"/>
      <c r="BR417" s="850"/>
      <c r="BS417" s="849"/>
      <c r="BT417" s="850"/>
      <c r="BU417" s="365"/>
      <c r="BV417" s="973"/>
      <c r="BW417" s="974"/>
      <c r="BX417" s="973"/>
      <c r="BY417" s="974"/>
      <c r="BZ417" s="973"/>
      <c r="CA417" s="974"/>
      <c r="CB417" s="973"/>
      <c r="CC417" s="974"/>
      <c r="CD417" s="973"/>
      <c r="CE417" s="974"/>
      <c r="CF417" s="366"/>
      <c r="CG417" s="969"/>
      <c r="CH417" s="970"/>
      <c r="CI417" s="969"/>
      <c r="CJ417" s="970"/>
      <c r="CK417" s="969"/>
      <c r="CL417" s="970"/>
      <c r="CM417" s="969"/>
      <c r="CN417" s="970"/>
      <c r="CO417" s="969"/>
      <c r="CP417" s="970"/>
      <c r="CQ417" s="367"/>
      <c r="CR417" s="904">
        <f t="shared" si="541"/>
        <v>0</v>
      </c>
      <c r="CS417" s="905"/>
      <c r="CT417" s="904">
        <f t="shared" si="542"/>
        <v>0</v>
      </c>
      <c r="CU417" s="905"/>
      <c r="CV417" s="904">
        <f t="shared" si="534"/>
        <v>0</v>
      </c>
      <c r="CW417" s="905"/>
      <c r="CX417" s="904">
        <f t="shared" si="543"/>
        <v>0</v>
      </c>
      <c r="CY417" s="905"/>
      <c r="CZ417" s="904">
        <f t="shared" si="544"/>
        <v>0</v>
      </c>
      <c r="DA417" s="905"/>
      <c r="DB417" s="311">
        <f t="shared" si="545"/>
        <v>0</v>
      </c>
      <c r="DC417" s="971"/>
      <c r="DD417" s="972"/>
      <c r="DE417" s="971"/>
      <c r="DF417" s="972"/>
      <c r="DG417" s="971"/>
      <c r="DH417" s="972"/>
      <c r="DI417" s="971"/>
      <c r="DJ417" s="972"/>
      <c r="DK417" s="971"/>
      <c r="DL417" s="972"/>
      <c r="DM417" s="369"/>
      <c r="DN417" s="977"/>
      <c r="DO417" s="978"/>
      <c r="DP417" s="977"/>
      <c r="DQ417" s="978"/>
      <c r="DR417" s="977"/>
      <c r="DS417" s="978"/>
      <c r="DT417" s="977"/>
      <c r="DU417" s="978"/>
      <c r="DV417" s="977"/>
      <c r="DW417" s="978"/>
      <c r="DX417" s="370"/>
      <c r="DY417" s="339">
        <f t="shared" si="535"/>
        <v>0</v>
      </c>
      <c r="DZ417" s="339">
        <f t="shared" si="536"/>
        <v>0</v>
      </c>
      <c r="EA417" s="339">
        <f t="shared" si="537"/>
        <v>0</v>
      </c>
      <c r="EB417" s="339">
        <f t="shared" si="538"/>
        <v>0</v>
      </c>
      <c r="EC417" s="339">
        <f t="shared" si="539"/>
        <v>0</v>
      </c>
      <c r="ED417" s="327">
        <f t="shared" si="540"/>
        <v>0</v>
      </c>
    </row>
    <row r="418" spans="1:134" s="51" customFormat="1" ht="15" customHeight="1">
      <c r="A418" s="78"/>
      <c r="B418" s="78"/>
      <c r="C418" s="77" t="s">
        <v>54</v>
      </c>
      <c r="D418" s="700"/>
      <c r="E418" s="72"/>
      <c r="F418" s="72"/>
      <c r="G418" s="72"/>
      <c r="H418" s="72"/>
      <c r="I418" s="72"/>
      <c r="J418" s="72"/>
      <c r="K418" s="72"/>
      <c r="L418" s="72"/>
      <c r="M418" s="72"/>
      <c r="N418" s="72"/>
      <c r="O418" s="616"/>
      <c r="P418" s="72"/>
      <c r="Q418" s="146"/>
      <c r="R418" s="70">
        <f t="shared" si="533"/>
        <v>1.1000000000000001</v>
      </c>
      <c r="S418" s="847"/>
      <c r="T418" s="848"/>
      <c r="U418" s="847"/>
      <c r="V418" s="848"/>
      <c r="W418" s="847"/>
      <c r="X418" s="848"/>
      <c r="Y418" s="847"/>
      <c r="Z418" s="848"/>
      <c r="AA418" s="847"/>
      <c r="AB418" s="848"/>
      <c r="AC418" s="373"/>
      <c r="AD418" s="804"/>
      <c r="AE418" s="805"/>
      <c r="AF418" s="804"/>
      <c r="AG418" s="805"/>
      <c r="AH418" s="804"/>
      <c r="AI418" s="805"/>
      <c r="AJ418" s="804"/>
      <c r="AK418" s="805"/>
      <c r="AL418" s="804"/>
      <c r="AM418" s="805"/>
      <c r="AN418" s="362"/>
      <c r="AO418" s="812"/>
      <c r="AP418" s="813"/>
      <c r="AQ418" s="812"/>
      <c r="AR418" s="813"/>
      <c r="AS418" s="812"/>
      <c r="AT418" s="813"/>
      <c r="AU418" s="812"/>
      <c r="AV418" s="813"/>
      <c r="AW418" s="812"/>
      <c r="AX418" s="813"/>
      <c r="AY418" s="363"/>
      <c r="AZ418" s="820"/>
      <c r="BA418" s="821"/>
      <c r="BB418" s="820"/>
      <c r="BC418" s="821"/>
      <c r="BD418" s="820"/>
      <c r="BE418" s="821"/>
      <c r="BF418" s="820"/>
      <c r="BG418" s="821"/>
      <c r="BH418" s="820"/>
      <c r="BI418" s="821"/>
      <c r="BJ418" s="364"/>
      <c r="BK418" s="849"/>
      <c r="BL418" s="850"/>
      <c r="BM418" s="849"/>
      <c r="BN418" s="850"/>
      <c r="BO418" s="849"/>
      <c r="BP418" s="850"/>
      <c r="BQ418" s="849"/>
      <c r="BR418" s="850"/>
      <c r="BS418" s="849"/>
      <c r="BT418" s="850"/>
      <c r="BU418" s="365"/>
      <c r="BV418" s="973"/>
      <c r="BW418" s="974"/>
      <c r="BX418" s="973"/>
      <c r="BY418" s="974"/>
      <c r="BZ418" s="973"/>
      <c r="CA418" s="974"/>
      <c r="CB418" s="973"/>
      <c r="CC418" s="974"/>
      <c r="CD418" s="973"/>
      <c r="CE418" s="974"/>
      <c r="CF418" s="366"/>
      <c r="CG418" s="969"/>
      <c r="CH418" s="970"/>
      <c r="CI418" s="969"/>
      <c r="CJ418" s="970"/>
      <c r="CK418" s="969"/>
      <c r="CL418" s="970"/>
      <c r="CM418" s="969"/>
      <c r="CN418" s="970"/>
      <c r="CO418" s="969"/>
      <c r="CP418" s="970"/>
      <c r="CQ418" s="367"/>
      <c r="CR418" s="904">
        <f t="shared" si="541"/>
        <v>0</v>
      </c>
      <c r="CS418" s="905"/>
      <c r="CT418" s="904">
        <f t="shared" si="542"/>
        <v>0</v>
      </c>
      <c r="CU418" s="905"/>
      <c r="CV418" s="904">
        <f t="shared" si="534"/>
        <v>0</v>
      </c>
      <c r="CW418" s="905"/>
      <c r="CX418" s="904">
        <f t="shared" si="543"/>
        <v>0</v>
      </c>
      <c r="CY418" s="905"/>
      <c r="CZ418" s="904">
        <f t="shared" si="544"/>
        <v>0</v>
      </c>
      <c r="DA418" s="905"/>
      <c r="DB418" s="311">
        <f t="shared" si="545"/>
        <v>0</v>
      </c>
      <c r="DC418" s="971"/>
      <c r="DD418" s="972"/>
      <c r="DE418" s="971"/>
      <c r="DF418" s="972"/>
      <c r="DG418" s="971"/>
      <c r="DH418" s="972"/>
      <c r="DI418" s="971"/>
      <c r="DJ418" s="972"/>
      <c r="DK418" s="971"/>
      <c r="DL418" s="972"/>
      <c r="DM418" s="369"/>
      <c r="DN418" s="977"/>
      <c r="DO418" s="978"/>
      <c r="DP418" s="977"/>
      <c r="DQ418" s="978"/>
      <c r="DR418" s="977"/>
      <c r="DS418" s="978"/>
      <c r="DT418" s="977"/>
      <c r="DU418" s="978"/>
      <c r="DV418" s="977"/>
      <c r="DW418" s="978"/>
      <c r="DX418" s="370"/>
      <c r="DY418" s="339">
        <f t="shared" si="535"/>
        <v>0</v>
      </c>
      <c r="DZ418" s="339">
        <f t="shared" si="536"/>
        <v>0</v>
      </c>
      <c r="EA418" s="339">
        <f t="shared" si="537"/>
        <v>0</v>
      </c>
      <c r="EB418" s="339">
        <f t="shared" si="538"/>
        <v>0</v>
      </c>
      <c r="EC418" s="339">
        <f t="shared" si="539"/>
        <v>0</v>
      </c>
      <c r="ED418" s="327">
        <f t="shared" si="540"/>
        <v>0</v>
      </c>
    </row>
    <row r="419" spans="1:134" s="51" customFormat="1" ht="15" customHeight="1">
      <c r="A419" s="78"/>
      <c r="B419" s="78"/>
      <c r="C419" s="77" t="s">
        <v>353</v>
      </c>
      <c r="D419" s="700" t="s">
        <v>378</v>
      </c>
      <c r="E419" s="72"/>
      <c r="F419" s="72"/>
      <c r="G419" s="72"/>
      <c r="H419" s="72"/>
      <c r="I419" s="72"/>
      <c r="J419" s="72"/>
      <c r="K419" s="72"/>
      <c r="L419" s="72"/>
      <c r="M419" s="72"/>
      <c r="N419" s="72"/>
      <c r="O419" s="616"/>
      <c r="P419" s="72"/>
      <c r="Q419" s="146"/>
      <c r="R419" s="70">
        <f t="shared" si="533"/>
        <v>1.1000000000000001</v>
      </c>
      <c r="S419" s="847"/>
      <c r="T419" s="848"/>
      <c r="U419" s="847"/>
      <c r="V419" s="848"/>
      <c r="W419" s="847"/>
      <c r="X419" s="848"/>
      <c r="Y419" s="847"/>
      <c r="Z419" s="848"/>
      <c r="AA419" s="847"/>
      <c r="AB419" s="848"/>
      <c r="AC419" s="373"/>
      <c r="AD419" s="804"/>
      <c r="AE419" s="805"/>
      <c r="AF419" s="804"/>
      <c r="AG419" s="805"/>
      <c r="AH419" s="804"/>
      <c r="AI419" s="805"/>
      <c r="AJ419" s="804"/>
      <c r="AK419" s="805"/>
      <c r="AL419" s="804"/>
      <c r="AM419" s="805"/>
      <c r="AN419" s="362"/>
      <c r="AO419" s="812"/>
      <c r="AP419" s="813"/>
      <c r="AQ419" s="812"/>
      <c r="AR419" s="813"/>
      <c r="AS419" s="812"/>
      <c r="AT419" s="813"/>
      <c r="AU419" s="812"/>
      <c r="AV419" s="813"/>
      <c r="AW419" s="812"/>
      <c r="AX419" s="813"/>
      <c r="AY419" s="363"/>
      <c r="AZ419" s="820"/>
      <c r="BA419" s="821"/>
      <c r="BB419" s="820"/>
      <c r="BC419" s="821"/>
      <c r="BD419" s="820"/>
      <c r="BE419" s="821"/>
      <c r="BF419" s="820"/>
      <c r="BG419" s="821"/>
      <c r="BH419" s="820"/>
      <c r="BI419" s="821"/>
      <c r="BJ419" s="364"/>
      <c r="BK419" s="849"/>
      <c r="BL419" s="850"/>
      <c r="BM419" s="849"/>
      <c r="BN419" s="850"/>
      <c r="BO419" s="849"/>
      <c r="BP419" s="850"/>
      <c r="BQ419" s="849"/>
      <c r="BR419" s="850"/>
      <c r="BS419" s="849"/>
      <c r="BT419" s="850"/>
      <c r="BU419" s="365"/>
      <c r="BV419" s="973"/>
      <c r="BW419" s="974"/>
      <c r="BX419" s="973"/>
      <c r="BY419" s="974"/>
      <c r="BZ419" s="973"/>
      <c r="CA419" s="974"/>
      <c r="CB419" s="973"/>
      <c r="CC419" s="974"/>
      <c r="CD419" s="973"/>
      <c r="CE419" s="974"/>
      <c r="CF419" s="366"/>
      <c r="CG419" s="969"/>
      <c r="CH419" s="970"/>
      <c r="CI419" s="969"/>
      <c r="CJ419" s="970"/>
      <c r="CK419" s="969"/>
      <c r="CL419" s="970"/>
      <c r="CM419" s="969"/>
      <c r="CN419" s="970"/>
      <c r="CO419" s="969"/>
      <c r="CP419" s="970"/>
      <c r="CQ419" s="367"/>
      <c r="CR419" s="904">
        <f t="shared" si="541"/>
        <v>0</v>
      </c>
      <c r="CS419" s="905"/>
      <c r="CT419" s="904">
        <f t="shared" si="542"/>
        <v>0</v>
      </c>
      <c r="CU419" s="905"/>
      <c r="CV419" s="904">
        <f t="shared" si="534"/>
        <v>0</v>
      </c>
      <c r="CW419" s="905"/>
      <c r="CX419" s="904">
        <f t="shared" si="543"/>
        <v>0</v>
      </c>
      <c r="CY419" s="905"/>
      <c r="CZ419" s="904">
        <f t="shared" si="544"/>
        <v>0</v>
      </c>
      <c r="DA419" s="905"/>
      <c r="DB419" s="311">
        <f t="shared" si="545"/>
        <v>0</v>
      </c>
      <c r="DC419" s="971"/>
      <c r="DD419" s="972"/>
      <c r="DE419" s="971"/>
      <c r="DF419" s="972"/>
      <c r="DG419" s="971"/>
      <c r="DH419" s="972"/>
      <c r="DI419" s="971"/>
      <c r="DJ419" s="972"/>
      <c r="DK419" s="971"/>
      <c r="DL419" s="972"/>
      <c r="DM419" s="369"/>
      <c r="DN419" s="977"/>
      <c r="DO419" s="978"/>
      <c r="DP419" s="977"/>
      <c r="DQ419" s="978"/>
      <c r="DR419" s="977"/>
      <c r="DS419" s="978"/>
      <c r="DT419" s="977"/>
      <c r="DU419" s="978"/>
      <c r="DV419" s="977"/>
      <c r="DW419" s="978"/>
      <c r="DX419" s="370"/>
      <c r="DY419" s="339">
        <f t="shared" si="535"/>
        <v>0</v>
      </c>
      <c r="DZ419" s="339">
        <f t="shared" si="536"/>
        <v>0</v>
      </c>
      <c r="EA419" s="339">
        <f t="shared" si="537"/>
        <v>0</v>
      </c>
      <c r="EB419" s="339">
        <f t="shared" si="538"/>
        <v>0</v>
      </c>
      <c r="EC419" s="339">
        <f t="shared" si="539"/>
        <v>0</v>
      </c>
      <c r="ED419" s="327">
        <f t="shared" si="540"/>
        <v>0</v>
      </c>
    </row>
    <row r="420" spans="1:134" s="51" customFormat="1" ht="15" customHeight="1">
      <c r="A420" s="78"/>
      <c r="B420" s="78"/>
      <c r="C420" s="77" t="s">
        <v>264</v>
      </c>
      <c r="D420" s="700"/>
      <c r="E420" s="72"/>
      <c r="F420" s="72"/>
      <c r="G420" s="72"/>
      <c r="H420" s="72"/>
      <c r="I420" s="72"/>
      <c r="J420" s="72"/>
      <c r="K420" s="72"/>
      <c r="L420" s="72"/>
      <c r="M420" s="72"/>
      <c r="N420" s="72"/>
      <c r="O420" s="616"/>
      <c r="P420" s="72"/>
      <c r="Q420" s="146"/>
      <c r="R420" s="70">
        <f t="shared" si="533"/>
        <v>1</v>
      </c>
      <c r="S420" s="847"/>
      <c r="T420" s="848"/>
      <c r="U420" s="847"/>
      <c r="V420" s="848"/>
      <c r="W420" s="847"/>
      <c r="X420" s="848"/>
      <c r="Y420" s="847"/>
      <c r="Z420" s="848"/>
      <c r="AA420" s="847"/>
      <c r="AB420" s="848"/>
      <c r="AC420" s="373"/>
      <c r="AD420" s="804"/>
      <c r="AE420" s="805"/>
      <c r="AF420" s="804"/>
      <c r="AG420" s="805"/>
      <c r="AH420" s="804"/>
      <c r="AI420" s="805"/>
      <c r="AJ420" s="804"/>
      <c r="AK420" s="805"/>
      <c r="AL420" s="804"/>
      <c r="AM420" s="805"/>
      <c r="AN420" s="362"/>
      <c r="AO420" s="812"/>
      <c r="AP420" s="813"/>
      <c r="AQ420" s="812"/>
      <c r="AR420" s="813"/>
      <c r="AS420" s="812"/>
      <c r="AT420" s="813"/>
      <c r="AU420" s="812"/>
      <c r="AV420" s="813"/>
      <c r="AW420" s="812"/>
      <c r="AX420" s="813"/>
      <c r="AY420" s="363"/>
      <c r="AZ420" s="820"/>
      <c r="BA420" s="821"/>
      <c r="BB420" s="820"/>
      <c r="BC420" s="821"/>
      <c r="BD420" s="820"/>
      <c r="BE420" s="821"/>
      <c r="BF420" s="820"/>
      <c r="BG420" s="821"/>
      <c r="BH420" s="820"/>
      <c r="BI420" s="821"/>
      <c r="BJ420" s="364"/>
      <c r="BK420" s="849"/>
      <c r="BL420" s="850"/>
      <c r="BM420" s="849"/>
      <c r="BN420" s="850"/>
      <c r="BO420" s="849"/>
      <c r="BP420" s="850"/>
      <c r="BQ420" s="849"/>
      <c r="BR420" s="850"/>
      <c r="BS420" s="849"/>
      <c r="BT420" s="850"/>
      <c r="BU420" s="365"/>
      <c r="BV420" s="973"/>
      <c r="BW420" s="974"/>
      <c r="BX420" s="973"/>
      <c r="BY420" s="974"/>
      <c r="BZ420" s="973"/>
      <c r="CA420" s="974"/>
      <c r="CB420" s="973"/>
      <c r="CC420" s="974"/>
      <c r="CD420" s="973"/>
      <c r="CE420" s="974"/>
      <c r="CF420" s="366"/>
      <c r="CG420" s="969"/>
      <c r="CH420" s="970"/>
      <c r="CI420" s="969"/>
      <c r="CJ420" s="970"/>
      <c r="CK420" s="969"/>
      <c r="CL420" s="970"/>
      <c r="CM420" s="969"/>
      <c r="CN420" s="970"/>
      <c r="CO420" s="969"/>
      <c r="CP420" s="970"/>
      <c r="CQ420" s="367"/>
      <c r="CR420" s="904">
        <f t="shared" si="541"/>
        <v>0</v>
      </c>
      <c r="CS420" s="905"/>
      <c r="CT420" s="904">
        <f t="shared" si="542"/>
        <v>0</v>
      </c>
      <c r="CU420" s="905"/>
      <c r="CV420" s="904">
        <f t="shared" si="534"/>
        <v>0</v>
      </c>
      <c r="CW420" s="905"/>
      <c r="CX420" s="904">
        <f t="shared" si="543"/>
        <v>0</v>
      </c>
      <c r="CY420" s="905"/>
      <c r="CZ420" s="904">
        <f t="shared" si="544"/>
        <v>0</v>
      </c>
      <c r="DA420" s="905"/>
      <c r="DB420" s="311">
        <f t="shared" si="545"/>
        <v>0</v>
      </c>
      <c r="DC420" s="971"/>
      <c r="DD420" s="972"/>
      <c r="DE420" s="971"/>
      <c r="DF420" s="972"/>
      <c r="DG420" s="971"/>
      <c r="DH420" s="972"/>
      <c r="DI420" s="971"/>
      <c r="DJ420" s="972"/>
      <c r="DK420" s="971"/>
      <c r="DL420" s="972"/>
      <c r="DM420" s="369"/>
      <c r="DN420" s="977"/>
      <c r="DO420" s="978"/>
      <c r="DP420" s="977"/>
      <c r="DQ420" s="978"/>
      <c r="DR420" s="977"/>
      <c r="DS420" s="978"/>
      <c r="DT420" s="977"/>
      <c r="DU420" s="978"/>
      <c r="DV420" s="977"/>
      <c r="DW420" s="978"/>
      <c r="DX420" s="370"/>
      <c r="DY420" s="339">
        <f t="shared" si="535"/>
        <v>0</v>
      </c>
      <c r="DZ420" s="339">
        <f t="shared" si="536"/>
        <v>0</v>
      </c>
      <c r="EA420" s="339">
        <f t="shared" si="537"/>
        <v>0</v>
      </c>
      <c r="EB420" s="339">
        <f t="shared" si="538"/>
        <v>0</v>
      </c>
      <c r="EC420" s="339">
        <f t="shared" si="539"/>
        <v>0</v>
      </c>
      <c r="ED420" s="327">
        <f t="shared" si="540"/>
        <v>0</v>
      </c>
    </row>
    <row r="421" spans="1:134" s="51" customFormat="1" ht="15" customHeight="1">
      <c r="A421" s="78"/>
      <c r="B421" s="78"/>
      <c r="C421" s="77" t="s">
        <v>28</v>
      </c>
      <c r="D421" s="700"/>
      <c r="E421" s="72"/>
      <c r="F421" s="72"/>
      <c r="G421" s="72"/>
      <c r="H421" s="72"/>
      <c r="I421" s="72"/>
      <c r="J421" s="72"/>
      <c r="K421" s="72"/>
      <c r="L421" s="72"/>
      <c r="M421" s="72"/>
      <c r="N421" s="72"/>
      <c r="O421" s="616"/>
      <c r="P421" s="72"/>
      <c r="Q421" s="146"/>
      <c r="R421" s="70">
        <f t="shared" si="533"/>
        <v>1</v>
      </c>
      <c r="S421" s="847"/>
      <c r="T421" s="848"/>
      <c r="U421" s="847"/>
      <c r="V421" s="848"/>
      <c r="W421" s="847"/>
      <c r="X421" s="848"/>
      <c r="Y421" s="847"/>
      <c r="Z421" s="848"/>
      <c r="AA421" s="847"/>
      <c r="AB421" s="848"/>
      <c r="AC421" s="373"/>
      <c r="AD421" s="804"/>
      <c r="AE421" s="805"/>
      <c r="AF421" s="804"/>
      <c r="AG421" s="805"/>
      <c r="AH421" s="804"/>
      <c r="AI421" s="805"/>
      <c r="AJ421" s="804"/>
      <c r="AK421" s="805"/>
      <c r="AL421" s="804"/>
      <c r="AM421" s="805"/>
      <c r="AN421" s="362"/>
      <c r="AO421" s="812"/>
      <c r="AP421" s="813"/>
      <c r="AQ421" s="812"/>
      <c r="AR421" s="813"/>
      <c r="AS421" s="812"/>
      <c r="AT421" s="813"/>
      <c r="AU421" s="812"/>
      <c r="AV421" s="813"/>
      <c r="AW421" s="812"/>
      <c r="AX421" s="813"/>
      <c r="AY421" s="363"/>
      <c r="AZ421" s="820"/>
      <c r="BA421" s="821"/>
      <c r="BB421" s="820"/>
      <c r="BC421" s="821"/>
      <c r="BD421" s="820"/>
      <c r="BE421" s="821"/>
      <c r="BF421" s="820"/>
      <c r="BG421" s="821"/>
      <c r="BH421" s="820"/>
      <c r="BI421" s="821"/>
      <c r="BJ421" s="364"/>
      <c r="BK421" s="849"/>
      <c r="BL421" s="850"/>
      <c r="BM421" s="849"/>
      <c r="BN421" s="850"/>
      <c r="BO421" s="849"/>
      <c r="BP421" s="850"/>
      <c r="BQ421" s="849"/>
      <c r="BR421" s="850"/>
      <c r="BS421" s="849"/>
      <c r="BT421" s="850"/>
      <c r="BU421" s="365"/>
      <c r="BV421" s="973"/>
      <c r="BW421" s="974"/>
      <c r="BX421" s="973"/>
      <c r="BY421" s="974"/>
      <c r="BZ421" s="973"/>
      <c r="CA421" s="974"/>
      <c r="CB421" s="973"/>
      <c r="CC421" s="974"/>
      <c r="CD421" s="973"/>
      <c r="CE421" s="974"/>
      <c r="CF421" s="366"/>
      <c r="CG421" s="969"/>
      <c r="CH421" s="970"/>
      <c r="CI421" s="969"/>
      <c r="CJ421" s="970"/>
      <c r="CK421" s="969"/>
      <c r="CL421" s="970"/>
      <c r="CM421" s="969"/>
      <c r="CN421" s="970"/>
      <c r="CO421" s="969"/>
      <c r="CP421" s="970"/>
      <c r="CQ421" s="367"/>
      <c r="CR421" s="904">
        <f t="shared" si="541"/>
        <v>0</v>
      </c>
      <c r="CS421" s="905"/>
      <c r="CT421" s="904">
        <f t="shared" si="542"/>
        <v>0</v>
      </c>
      <c r="CU421" s="905"/>
      <c r="CV421" s="904">
        <f t="shared" si="534"/>
        <v>0</v>
      </c>
      <c r="CW421" s="905"/>
      <c r="CX421" s="904">
        <f t="shared" si="543"/>
        <v>0</v>
      </c>
      <c r="CY421" s="905"/>
      <c r="CZ421" s="904">
        <f t="shared" si="544"/>
        <v>0</v>
      </c>
      <c r="DA421" s="905"/>
      <c r="DB421" s="311">
        <f t="shared" si="545"/>
        <v>0</v>
      </c>
      <c r="DC421" s="971"/>
      <c r="DD421" s="972"/>
      <c r="DE421" s="971"/>
      <c r="DF421" s="972"/>
      <c r="DG421" s="971"/>
      <c r="DH421" s="972"/>
      <c r="DI421" s="971"/>
      <c r="DJ421" s="972"/>
      <c r="DK421" s="971"/>
      <c r="DL421" s="972"/>
      <c r="DM421" s="369"/>
      <c r="DN421" s="977"/>
      <c r="DO421" s="978"/>
      <c r="DP421" s="977"/>
      <c r="DQ421" s="978"/>
      <c r="DR421" s="977"/>
      <c r="DS421" s="978"/>
      <c r="DT421" s="977"/>
      <c r="DU421" s="978"/>
      <c r="DV421" s="977"/>
      <c r="DW421" s="978"/>
      <c r="DX421" s="370"/>
      <c r="DY421" s="339">
        <f t="shared" si="535"/>
        <v>0</v>
      </c>
      <c r="DZ421" s="339">
        <f t="shared" si="536"/>
        <v>0</v>
      </c>
      <c r="EA421" s="339">
        <f t="shared" si="537"/>
        <v>0</v>
      </c>
      <c r="EB421" s="339">
        <f t="shared" si="538"/>
        <v>0</v>
      </c>
      <c r="EC421" s="339">
        <f t="shared" si="539"/>
        <v>0</v>
      </c>
      <c r="ED421" s="327">
        <f t="shared" si="540"/>
        <v>0</v>
      </c>
    </row>
    <row r="422" spans="1:134" s="51" customFormat="1" ht="15" customHeight="1">
      <c r="A422" s="78"/>
      <c r="B422" s="78"/>
      <c r="C422" s="77" t="s">
        <v>54</v>
      </c>
      <c r="D422" s="700"/>
      <c r="E422" s="72"/>
      <c r="F422" s="72"/>
      <c r="G422" s="72"/>
      <c r="H422" s="72"/>
      <c r="I422" s="72"/>
      <c r="J422" s="72"/>
      <c r="K422" s="72"/>
      <c r="L422" s="72"/>
      <c r="M422" s="72"/>
      <c r="N422" s="72"/>
      <c r="O422" s="616"/>
      <c r="P422" s="72"/>
      <c r="Q422" s="146"/>
      <c r="R422" s="70">
        <f t="shared" si="533"/>
        <v>1.1000000000000001</v>
      </c>
      <c r="S422" s="847"/>
      <c r="T422" s="848"/>
      <c r="U422" s="847"/>
      <c r="V422" s="848"/>
      <c r="W422" s="847"/>
      <c r="X422" s="848"/>
      <c r="Y422" s="847"/>
      <c r="Z422" s="848"/>
      <c r="AA422" s="847"/>
      <c r="AB422" s="848"/>
      <c r="AC422" s="373"/>
      <c r="AD422" s="804"/>
      <c r="AE422" s="805"/>
      <c r="AF422" s="804"/>
      <c r="AG422" s="805"/>
      <c r="AH422" s="804"/>
      <c r="AI422" s="805"/>
      <c r="AJ422" s="804"/>
      <c r="AK422" s="805"/>
      <c r="AL422" s="804"/>
      <c r="AM422" s="805"/>
      <c r="AN422" s="362"/>
      <c r="AO422" s="812"/>
      <c r="AP422" s="813"/>
      <c r="AQ422" s="812"/>
      <c r="AR422" s="813"/>
      <c r="AS422" s="812"/>
      <c r="AT422" s="813"/>
      <c r="AU422" s="812"/>
      <c r="AV422" s="813"/>
      <c r="AW422" s="812"/>
      <c r="AX422" s="813"/>
      <c r="AY422" s="363"/>
      <c r="AZ422" s="820"/>
      <c r="BA422" s="821"/>
      <c r="BB422" s="820"/>
      <c r="BC422" s="821"/>
      <c r="BD422" s="820"/>
      <c r="BE422" s="821"/>
      <c r="BF422" s="820"/>
      <c r="BG422" s="821"/>
      <c r="BH422" s="820"/>
      <c r="BI422" s="821"/>
      <c r="BJ422" s="364"/>
      <c r="BK422" s="849"/>
      <c r="BL422" s="850"/>
      <c r="BM422" s="849"/>
      <c r="BN422" s="850"/>
      <c r="BO422" s="849"/>
      <c r="BP422" s="850"/>
      <c r="BQ422" s="849"/>
      <c r="BR422" s="850"/>
      <c r="BS422" s="849"/>
      <c r="BT422" s="850"/>
      <c r="BU422" s="365"/>
      <c r="BV422" s="973"/>
      <c r="BW422" s="974"/>
      <c r="BX422" s="973"/>
      <c r="BY422" s="974"/>
      <c r="BZ422" s="973"/>
      <c r="CA422" s="974"/>
      <c r="CB422" s="973"/>
      <c r="CC422" s="974"/>
      <c r="CD422" s="973"/>
      <c r="CE422" s="974"/>
      <c r="CF422" s="366"/>
      <c r="CG422" s="969"/>
      <c r="CH422" s="970"/>
      <c r="CI422" s="969"/>
      <c r="CJ422" s="970"/>
      <c r="CK422" s="969"/>
      <c r="CL422" s="970"/>
      <c r="CM422" s="969"/>
      <c r="CN422" s="970"/>
      <c r="CO422" s="969"/>
      <c r="CP422" s="970"/>
      <c r="CQ422" s="367"/>
      <c r="CR422" s="904">
        <f t="shared" si="541"/>
        <v>0</v>
      </c>
      <c r="CS422" s="905"/>
      <c r="CT422" s="904">
        <f t="shared" si="542"/>
        <v>0</v>
      </c>
      <c r="CU422" s="905"/>
      <c r="CV422" s="904">
        <f t="shared" si="534"/>
        <v>0</v>
      </c>
      <c r="CW422" s="905"/>
      <c r="CX422" s="904">
        <f t="shared" si="543"/>
        <v>0</v>
      </c>
      <c r="CY422" s="905"/>
      <c r="CZ422" s="904">
        <f t="shared" si="544"/>
        <v>0</v>
      </c>
      <c r="DA422" s="905"/>
      <c r="DB422" s="311">
        <f t="shared" si="545"/>
        <v>0</v>
      </c>
      <c r="DC422" s="971"/>
      <c r="DD422" s="972"/>
      <c r="DE422" s="971"/>
      <c r="DF422" s="972"/>
      <c r="DG422" s="971"/>
      <c r="DH422" s="972"/>
      <c r="DI422" s="971"/>
      <c r="DJ422" s="972"/>
      <c r="DK422" s="971"/>
      <c r="DL422" s="972"/>
      <c r="DM422" s="369"/>
      <c r="DN422" s="977"/>
      <c r="DO422" s="978"/>
      <c r="DP422" s="977"/>
      <c r="DQ422" s="978"/>
      <c r="DR422" s="977"/>
      <c r="DS422" s="978"/>
      <c r="DT422" s="977"/>
      <c r="DU422" s="978"/>
      <c r="DV422" s="977"/>
      <c r="DW422" s="978"/>
      <c r="DX422" s="370"/>
      <c r="DY422" s="339">
        <f t="shared" si="535"/>
        <v>0</v>
      </c>
      <c r="DZ422" s="339">
        <f t="shared" si="536"/>
        <v>0</v>
      </c>
      <c r="EA422" s="339">
        <f t="shared" si="537"/>
        <v>0</v>
      </c>
      <c r="EB422" s="339">
        <f t="shared" si="538"/>
        <v>0</v>
      </c>
      <c r="EC422" s="339">
        <f t="shared" si="539"/>
        <v>0</v>
      </c>
      <c r="ED422" s="327">
        <f t="shared" si="540"/>
        <v>0</v>
      </c>
    </row>
    <row r="423" spans="1:134" s="51" customFormat="1" ht="15" customHeight="1">
      <c r="A423" s="78"/>
      <c r="B423" s="78"/>
      <c r="C423" s="77" t="s">
        <v>353</v>
      </c>
      <c r="D423" s="700" t="s">
        <v>378</v>
      </c>
      <c r="E423" s="72"/>
      <c r="F423" s="72"/>
      <c r="G423" s="72"/>
      <c r="H423" s="72"/>
      <c r="I423" s="72"/>
      <c r="J423" s="72"/>
      <c r="K423" s="72"/>
      <c r="L423" s="72"/>
      <c r="M423" s="72"/>
      <c r="N423" s="72"/>
      <c r="O423" s="616"/>
      <c r="P423" s="72"/>
      <c r="Q423" s="146"/>
      <c r="R423" s="70">
        <f t="shared" si="533"/>
        <v>1.1000000000000001</v>
      </c>
      <c r="S423" s="847"/>
      <c r="T423" s="848"/>
      <c r="U423" s="847"/>
      <c r="V423" s="848"/>
      <c r="W423" s="847"/>
      <c r="X423" s="848"/>
      <c r="Y423" s="847"/>
      <c r="Z423" s="848"/>
      <c r="AA423" s="847"/>
      <c r="AB423" s="848"/>
      <c r="AC423" s="373"/>
      <c r="AD423" s="804"/>
      <c r="AE423" s="805"/>
      <c r="AF423" s="804"/>
      <c r="AG423" s="805"/>
      <c r="AH423" s="804"/>
      <c r="AI423" s="805"/>
      <c r="AJ423" s="804"/>
      <c r="AK423" s="805"/>
      <c r="AL423" s="804"/>
      <c r="AM423" s="805"/>
      <c r="AN423" s="362"/>
      <c r="AO423" s="812"/>
      <c r="AP423" s="813"/>
      <c r="AQ423" s="812"/>
      <c r="AR423" s="813"/>
      <c r="AS423" s="812"/>
      <c r="AT423" s="813"/>
      <c r="AU423" s="812"/>
      <c r="AV423" s="813"/>
      <c r="AW423" s="812"/>
      <c r="AX423" s="813"/>
      <c r="AY423" s="363"/>
      <c r="AZ423" s="820"/>
      <c r="BA423" s="821"/>
      <c r="BB423" s="820"/>
      <c r="BC423" s="821"/>
      <c r="BD423" s="820"/>
      <c r="BE423" s="821"/>
      <c r="BF423" s="820"/>
      <c r="BG423" s="821"/>
      <c r="BH423" s="820"/>
      <c r="BI423" s="821"/>
      <c r="BJ423" s="364"/>
      <c r="BK423" s="849"/>
      <c r="BL423" s="850"/>
      <c r="BM423" s="849"/>
      <c r="BN423" s="850"/>
      <c r="BO423" s="849"/>
      <c r="BP423" s="850"/>
      <c r="BQ423" s="849"/>
      <c r="BR423" s="850"/>
      <c r="BS423" s="849"/>
      <c r="BT423" s="850"/>
      <c r="BU423" s="365"/>
      <c r="BV423" s="973"/>
      <c r="BW423" s="974"/>
      <c r="BX423" s="973"/>
      <c r="BY423" s="974"/>
      <c r="BZ423" s="973"/>
      <c r="CA423" s="974"/>
      <c r="CB423" s="973"/>
      <c r="CC423" s="974"/>
      <c r="CD423" s="973"/>
      <c r="CE423" s="974"/>
      <c r="CF423" s="366"/>
      <c r="CG423" s="969"/>
      <c r="CH423" s="970"/>
      <c r="CI423" s="969"/>
      <c r="CJ423" s="970"/>
      <c r="CK423" s="969"/>
      <c r="CL423" s="970"/>
      <c r="CM423" s="969"/>
      <c r="CN423" s="970"/>
      <c r="CO423" s="969"/>
      <c r="CP423" s="970"/>
      <c r="CQ423" s="367"/>
      <c r="CR423" s="904">
        <f t="shared" si="541"/>
        <v>0</v>
      </c>
      <c r="CS423" s="905"/>
      <c r="CT423" s="904">
        <f t="shared" si="542"/>
        <v>0</v>
      </c>
      <c r="CU423" s="905"/>
      <c r="CV423" s="904">
        <f t="shared" si="534"/>
        <v>0</v>
      </c>
      <c r="CW423" s="905"/>
      <c r="CX423" s="904">
        <f t="shared" si="543"/>
        <v>0</v>
      </c>
      <c r="CY423" s="905"/>
      <c r="CZ423" s="904">
        <f t="shared" si="544"/>
        <v>0</v>
      </c>
      <c r="DA423" s="905"/>
      <c r="DB423" s="311">
        <f t="shared" si="545"/>
        <v>0</v>
      </c>
      <c r="DC423" s="971"/>
      <c r="DD423" s="972"/>
      <c r="DE423" s="971"/>
      <c r="DF423" s="972"/>
      <c r="DG423" s="971"/>
      <c r="DH423" s="972"/>
      <c r="DI423" s="971"/>
      <c r="DJ423" s="972"/>
      <c r="DK423" s="971"/>
      <c r="DL423" s="972"/>
      <c r="DM423" s="369"/>
      <c r="DN423" s="977"/>
      <c r="DO423" s="978"/>
      <c r="DP423" s="977"/>
      <c r="DQ423" s="978"/>
      <c r="DR423" s="977"/>
      <c r="DS423" s="978"/>
      <c r="DT423" s="977"/>
      <c r="DU423" s="978"/>
      <c r="DV423" s="977"/>
      <c r="DW423" s="978"/>
      <c r="DX423" s="370"/>
      <c r="DY423" s="339">
        <f t="shared" si="535"/>
        <v>0</v>
      </c>
      <c r="DZ423" s="339">
        <f t="shared" si="536"/>
        <v>0</v>
      </c>
      <c r="EA423" s="339">
        <f t="shared" si="537"/>
        <v>0</v>
      </c>
      <c r="EB423" s="339">
        <f t="shared" si="538"/>
        <v>0</v>
      </c>
      <c r="EC423" s="339">
        <f t="shared" si="539"/>
        <v>0</v>
      </c>
      <c r="ED423" s="327">
        <f t="shared" si="540"/>
        <v>0</v>
      </c>
    </row>
    <row r="424" spans="1:134" s="51" customFormat="1" ht="15" customHeight="1">
      <c r="A424" s="78"/>
      <c r="B424" s="78"/>
      <c r="C424" s="77" t="s">
        <v>264</v>
      </c>
      <c r="D424" s="700"/>
      <c r="E424" s="72"/>
      <c r="F424" s="72"/>
      <c r="G424" s="72"/>
      <c r="H424" s="72"/>
      <c r="I424" s="72"/>
      <c r="J424" s="72"/>
      <c r="K424" s="72"/>
      <c r="L424" s="72"/>
      <c r="M424" s="72"/>
      <c r="N424" s="72"/>
      <c r="O424" s="616"/>
      <c r="P424" s="72"/>
      <c r="Q424" s="146"/>
      <c r="R424" s="70">
        <f t="shared" si="533"/>
        <v>1</v>
      </c>
      <c r="S424" s="847"/>
      <c r="T424" s="848"/>
      <c r="U424" s="847"/>
      <c r="V424" s="848"/>
      <c r="W424" s="847"/>
      <c r="X424" s="848"/>
      <c r="Y424" s="847"/>
      <c r="Z424" s="848"/>
      <c r="AA424" s="847"/>
      <c r="AB424" s="848"/>
      <c r="AC424" s="373"/>
      <c r="AD424" s="804"/>
      <c r="AE424" s="805"/>
      <c r="AF424" s="804"/>
      <c r="AG424" s="805"/>
      <c r="AH424" s="804"/>
      <c r="AI424" s="805"/>
      <c r="AJ424" s="804"/>
      <c r="AK424" s="805"/>
      <c r="AL424" s="804"/>
      <c r="AM424" s="805"/>
      <c r="AN424" s="362"/>
      <c r="AO424" s="812"/>
      <c r="AP424" s="813"/>
      <c r="AQ424" s="812"/>
      <c r="AR424" s="813"/>
      <c r="AS424" s="812"/>
      <c r="AT424" s="813"/>
      <c r="AU424" s="812"/>
      <c r="AV424" s="813"/>
      <c r="AW424" s="812"/>
      <c r="AX424" s="813"/>
      <c r="AY424" s="363"/>
      <c r="AZ424" s="820"/>
      <c r="BA424" s="821"/>
      <c r="BB424" s="820"/>
      <c r="BC424" s="821"/>
      <c r="BD424" s="820"/>
      <c r="BE424" s="821"/>
      <c r="BF424" s="820"/>
      <c r="BG424" s="821"/>
      <c r="BH424" s="820"/>
      <c r="BI424" s="821"/>
      <c r="BJ424" s="364"/>
      <c r="BK424" s="849"/>
      <c r="BL424" s="850"/>
      <c r="BM424" s="849"/>
      <c r="BN424" s="850"/>
      <c r="BO424" s="849"/>
      <c r="BP424" s="850"/>
      <c r="BQ424" s="849"/>
      <c r="BR424" s="850"/>
      <c r="BS424" s="849"/>
      <c r="BT424" s="850"/>
      <c r="BU424" s="365"/>
      <c r="BV424" s="973"/>
      <c r="BW424" s="974"/>
      <c r="BX424" s="973"/>
      <c r="BY424" s="974"/>
      <c r="BZ424" s="973"/>
      <c r="CA424" s="974"/>
      <c r="CB424" s="973"/>
      <c r="CC424" s="974"/>
      <c r="CD424" s="973"/>
      <c r="CE424" s="974"/>
      <c r="CF424" s="366"/>
      <c r="CG424" s="969"/>
      <c r="CH424" s="970"/>
      <c r="CI424" s="969"/>
      <c r="CJ424" s="970"/>
      <c r="CK424" s="969"/>
      <c r="CL424" s="970"/>
      <c r="CM424" s="969"/>
      <c r="CN424" s="970"/>
      <c r="CO424" s="969"/>
      <c r="CP424" s="970"/>
      <c r="CQ424" s="367"/>
      <c r="CR424" s="904">
        <f t="shared" si="541"/>
        <v>0</v>
      </c>
      <c r="CS424" s="905"/>
      <c r="CT424" s="904">
        <f t="shared" si="542"/>
        <v>0</v>
      </c>
      <c r="CU424" s="905"/>
      <c r="CV424" s="904">
        <f t="shared" si="534"/>
        <v>0</v>
      </c>
      <c r="CW424" s="905"/>
      <c r="CX424" s="904">
        <f t="shared" si="543"/>
        <v>0</v>
      </c>
      <c r="CY424" s="905"/>
      <c r="CZ424" s="904">
        <f t="shared" si="544"/>
        <v>0</v>
      </c>
      <c r="DA424" s="905"/>
      <c r="DB424" s="311">
        <f t="shared" si="545"/>
        <v>0</v>
      </c>
      <c r="DC424" s="971"/>
      <c r="DD424" s="972"/>
      <c r="DE424" s="971"/>
      <c r="DF424" s="972"/>
      <c r="DG424" s="971"/>
      <c r="DH424" s="972"/>
      <c r="DI424" s="971"/>
      <c r="DJ424" s="972"/>
      <c r="DK424" s="971"/>
      <c r="DL424" s="972"/>
      <c r="DM424" s="369"/>
      <c r="DN424" s="977"/>
      <c r="DO424" s="978"/>
      <c r="DP424" s="977"/>
      <c r="DQ424" s="978"/>
      <c r="DR424" s="977"/>
      <c r="DS424" s="978"/>
      <c r="DT424" s="977"/>
      <c r="DU424" s="978"/>
      <c r="DV424" s="977"/>
      <c r="DW424" s="978"/>
      <c r="DX424" s="370"/>
      <c r="DY424" s="339">
        <f t="shared" si="535"/>
        <v>0</v>
      </c>
      <c r="DZ424" s="339">
        <f t="shared" si="536"/>
        <v>0</v>
      </c>
      <c r="EA424" s="339">
        <f t="shared" si="537"/>
        <v>0</v>
      </c>
      <c r="EB424" s="339">
        <f t="shared" si="538"/>
        <v>0</v>
      </c>
      <c r="EC424" s="339">
        <f t="shared" si="539"/>
        <v>0</v>
      </c>
      <c r="ED424" s="327">
        <f t="shared" si="540"/>
        <v>0</v>
      </c>
    </row>
    <row r="425" spans="1:134" s="51" customFormat="1" ht="15" customHeight="1">
      <c r="A425" s="78"/>
      <c r="B425" s="78"/>
      <c r="C425" s="77" t="s">
        <v>28</v>
      </c>
      <c r="D425" s="700"/>
      <c r="E425" s="72"/>
      <c r="F425" s="72"/>
      <c r="G425" s="72"/>
      <c r="H425" s="72"/>
      <c r="I425" s="72"/>
      <c r="J425" s="72"/>
      <c r="K425" s="72"/>
      <c r="L425" s="72"/>
      <c r="M425" s="72"/>
      <c r="N425" s="72"/>
      <c r="O425" s="616"/>
      <c r="P425" s="72"/>
      <c r="Q425" s="146"/>
      <c r="R425" s="70">
        <f t="shared" si="533"/>
        <v>1</v>
      </c>
      <c r="S425" s="847"/>
      <c r="T425" s="848"/>
      <c r="U425" s="847"/>
      <c r="V425" s="848"/>
      <c r="W425" s="847"/>
      <c r="X425" s="848"/>
      <c r="Y425" s="847"/>
      <c r="Z425" s="848"/>
      <c r="AA425" s="847"/>
      <c r="AB425" s="848"/>
      <c r="AC425" s="373"/>
      <c r="AD425" s="804"/>
      <c r="AE425" s="805"/>
      <c r="AF425" s="804"/>
      <c r="AG425" s="805"/>
      <c r="AH425" s="804"/>
      <c r="AI425" s="805"/>
      <c r="AJ425" s="804"/>
      <c r="AK425" s="805"/>
      <c r="AL425" s="804"/>
      <c r="AM425" s="805"/>
      <c r="AN425" s="362"/>
      <c r="AO425" s="812"/>
      <c r="AP425" s="813"/>
      <c r="AQ425" s="812"/>
      <c r="AR425" s="813"/>
      <c r="AS425" s="812"/>
      <c r="AT425" s="813"/>
      <c r="AU425" s="812"/>
      <c r="AV425" s="813"/>
      <c r="AW425" s="812"/>
      <c r="AX425" s="813"/>
      <c r="AY425" s="363"/>
      <c r="AZ425" s="820"/>
      <c r="BA425" s="821"/>
      <c r="BB425" s="820"/>
      <c r="BC425" s="821"/>
      <c r="BD425" s="820"/>
      <c r="BE425" s="821"/>
      <c r="BF425" s="820"/>
      <c r="BG425" s="821"/>
      <c r="BH425" s="820"/>
      <c r="BI425" s="821"/>
      <c r="BJ425" s="364"/>
      <c r="BK425" s="849"/>
      <c r="BL425" s="850"/>
      <c r="BM425" s="849"/>
      <c r="BN425" s="850"/>
      <c r="BO425" s="849"/>
      <c r="BP425" s="850"/>
      <c r="BQ425" s="849"/>
      <c r="BR425" s="850"/>
      <c r="BS425" s="849"/>
      <c r="BT425" s="850"/>
      <c r="BU425" s="365"/>
      <c r="BV425" s="973"/>
      <c r="BW425" s="974"/>
      <c r="BX425" s="973"/>
      <c r="BY425" s="974"/>
      <c r="BZ425" s="973"/>
      <c r="CA425" s="974"/>
      <c r="CB425" s="973"/>
      <c r="CC425" s="974"/>
      <c r="CD425" s="973"/>
      <c r="CE425" s="974"/>
      <c r="CF425" s="366"/>
      <c r="CG425" s="969"/>
      <c r="CH425" s="970"/>
      <c r="CI425" s="969"/>
      <c r="CJ425" s="970"/>
      <c r="CK425" s="969"/>
      <c r="CL425" s="970"/>
      <c r="CM425" s="969"/>
      <c r="CN425" s="970"/>
      <c r="CO425" s="969"/>
      <c r="CP425" s="970"/>
      <c r="CQ425" s="367"/>
      <c r="CR425" s="904">
        <f t="shared" si="541"/>
        <v>0</v>
      </c>
      <c r="CS425" s="905"/>
      <c r="CT425" s="904">
        <f t="shared" si="542"/>
        <v>0</v>
      </c>
      <c r="CU425" s="905"/>
      <c r="CV425" s="904">
        <f t="shared" si="534"/>
        <v>0</v>
      </c>
      <c r="CW425" s="905"/>
      <c r="CX425" s="904">
        <f t="shared" si="543"/>
        <v>0</v>
      </c>
      <c r="CY425" s="905"/>
      <c r="CZ425" s="904">
        <f t="shared" si="544"/>
        <v>0</v>
      </c>
      <c r="DA425" s="905"/>
      <c r="DB425" s="311">
        <f t="shared" si="545"/>
        <v>0</v>
      </c>
      <c r="DC425" s="971"/>
      <c r="DD425" s="972"/>
      <c r="DE425" s="971"/>
      <c r="DF425" s="972"/>
      <c r="DG425" s="971"/>
      <c r="DH425" s="972"/>
      <c r="DI425" s="971"/>
      <c r="DJ425" s="972"/>
      <c r="DK425" s="971"/>
      <c r="DL425" s="972"/>
      <c r="DM425" s="369"/>
      <c r="DN425" s="977"/>
      <c r="DO425" s="978"/>
      <c r="DP425" s="977"/>
      <c r="DQ425" s="978"/>
      <c r="DR425" s="977"/>
      <c r="DS425" s="978"/>
      <c r="DT425" s="977"/>
      <c r="DU425" s="978"/>
      <c r="DV425" s="977"/>
      <c r="DW425" s="978"/>
      <c r="DX425" s="370"/>
      <c r="DY425" s="339">
        <f t="shared" si="535"/>
        <v>0</v>
      </c>
      <c r="DZ425" s="339">
        <f t="shared" si="536"/>
        <v>0</v>
      </c>
      <c r="EA425" s="339">
        <f t="shared" si="537"/>
        <v>0</v>
      </c>
      <c r="EB425" s="339">
        <f t="shared" si="538"/>
        <v>0</v>
      </c>
      <c r="EC425" s="339">
        <f t="shared" si="539"/>
        <v>0</v>
      </c>
      <c r="ED425" s="327">
        <f t="shared" si="540"/>
        <v>0</v>
      </c>
    </row>
    <row r="426" spans="1:134" s="51" customFormat="1" ht="15" customHeight="1">
      <c r="A426" s="78"/>
      <c r="B426" s="78"/>
      <c r="C426" s="77" t="s">
        <v>54</v>
      </c>
      <c r="D426" s="700"/>
      <c r="E426" s="72"/>
      <c r="F426" s="72"/>
      <c r="G426" s="72"/>
      <c r="H426" s="72"/>
      <c r="I426" s="72"/>
      <c r="J426" s="72"/>
      <c r="K426" s="72"/>
      <c r="L426" s="72"/>
      <c r="M426" s="72"/>
      <c r="N426" s="72"/>
      <c r="O426" s="616"/>
      <c r="P426" s="72"/>
      <c r="Q426" s="146"/>
      <c r="R426" s="70">
        <f t="shared" si="533"/>
        <v>1.1000000000000001</v>
      </c>
      <c r="S426" s="847"/>
      <c r="T426" s="848"/>
      <c r="U426" s="847"/>
      <c r="V426" s="848"/>
      <c r="W426" s="847"/>
      <c r="X426" s="848"/>
      <c r="Y426" s="847"/>
      <c r="Z426" s="848"/>
      <c r="AA426" s="847"/>
      <c r="AB426" s="848"/>
      <c r="AC426" s="373"/>
      <c r="AD426" s="804"/>
      <c r="AE426" s="805"/>
      <c r="AF426" s="804"/>
      <c r="AG426" s="805"/>
      <c r="AH426" s="804"/>
      <c r="AI426" s="805"/>
      <c r="AJ426" s="804"/>
      <c r="AK426" s="805"/>
      <c r="AL426" s="804"/>
      <c r="AM426" s="805"/>
      <c r="AN426" s="362"/>
      <c r="AO426" s="812"/>
      <c r="AP426" s="813"/>
      <c r="AQ426" s="812"/>
      <c r="AR426" s="813"/>
      <c r="AS426" s="812"/>
      <c r="AT426" s="813"/>
      <c r="AU426" s="812"/>
      <c r="AV426" s="813"/>
      <c r="AW426" s="812"/>
      <c r="AX426" s="813"/>
      <c r="AY426" s="363"/>
      <c r="AZ426" s="820"/>
      <c r="BA426" s="821"/>
      <c r="BB426" s="820"/>
      <c r="BC426" s="821"/>
      <c r="BD426" s="820"/>
      <c r="BE426" s="821"/>
      <c r="BF426" s="820"/>
      <c r="BG426" s="821"/>
      <c r="BH426" s="820"/>
      <c r="BI426" s="821"/>
      <c r="BJ426" s="364"/>
      <c r="BK426" s="849"/>
      <c r="BL426" s="850"/>
      <c r="BM426" s="849"/>
      <c r="BN426" s="850"/>
      <c r="BO426" s="849"/>
      <c r="BP426" s="850"/>
      <c r="BQ426" s="849"/>
      <c r="BR426" s="850"/>
      <c r="BS426" s="849"/>
      <c r="BT426" s="850"/>
      <c r="BU426" s="365"/>
      <c r="BV426" s="973"/>
      <c r="BW426" s="974"/>
      <c r="BX426" s="973"/>
      <c r="BY426" s="974"/>
      <c r="BZ426" s="973"/>
      <c r="CA426" s="974"/>
      <c r="CB426" s="973"/>
      <c r="CC426" s="974"/>
      <c r="CD426" s="973"/>
      <c r="CE426" s="974"/>
      <c r="CF426" s="366"/>
      <c r="CG426" s="969"/>
      <c r="CH426" s="970"/>
      <c r="CI426" s="969"/>
      <c r="CJ426" s="970"/>
      <c r="CK426" s="969"/>
      <c r="CL426" s="970"/>
      <c r="CM426" s="969"/>
      <c r="CN426" s="970"/>
      <c r="CO426" s="969"/>
      <c r="CP426" s="970"/>
      <c r="CQ426" s="367"/>
      <c r="CR426" s="904">
        <f t="shared" si="541"/>
        <v>0</v>
      </c>
      <c r="CS426" s="905"/>
      <c r="CT426" s="904">
        <f t="shared" si="542"/>
        <v>0</v>
      </c>
      <c r="CU426" s="905"/>
      <c r="CV426" s="904">
        <f t="shared" si="534"/>
        <v>0</v>
      </c>
      <c r="CW426" s="905"/>
      <c r="CX426" s="904">
        <f t="shared" si="543"/>
        <v>0</v>
      </c>
      <c r="CY426" s="905"/>
      <c r="CZ426" s="904">
        <f t="shared" si="544"/>
        <v>0</v>
      </c>
      <c r="DA426" s="905"/>
      <c r="DB426" s="311">
        <f t="shared" si="545"/>
        <v>0</v>
      </c>
      <c r="DC426" s="971"/>
      <c r="DD426" s="972"/>
      <c r="DE426" s="971"/>
      <c r="DF426" s="972"/>
      <c r="DG426" s="971"/>
      <c r="DH426" s="972"/>
      <c r="DI426" s="971"/>
      <c r="DJ426" s="972"/>
      <c r="DK426" s="971"/>
      <c r="DL426" s="972"/>
      <c r="DM426" s="369"/>
      <c r="DN426" s="977"/>
      <c r="DO426" s="978"/>
      <c r="DP426" s="977"/>
      <c r="DQ426" s="978"/>
      <c r="DR426" s="977"/>
      <c r="DS426" s="978"/>
      <c r="DT426" s="977"/>
      <c r="DU426" s="978"/>
      <c r="DV426" s="977"/>
      <c r="DW426" s="978"/>
      <c r="DX426" s="370"/>
      <c r="DY426" s="339">
        <f t="shared" si="535"/>
        <v>0</v>
      </c>
      <c r="DZ426" s="339">
        <f t="shared" si="536"/>
        <v>0</v>
      </c>
      <c r="EA426" s="339">
        <f t="shared" si="537"/>
        <v>0</v>
      </c>
      <c r="EB426" s="339">
        <f t="shared" si="538"/>
        <v>0</v>
      </c>
      <c r="EC426" s="339">
        <f t="shared" si="539"/>
        <v>0</v>
      </c>
      <c r="ED426" s="327">
        <f t="shared" si="540"/>
        <v>0</v>
      </c>
    </row>
    <row r="427" spans="1:134" s="51" customFormat="1" ht="15" customHeight="1">
      <c r="A427" s="78"/>
      <c r="B427" s="78"/>
      <c r="C427" s="144"/>
      <c r="D427" s="48"/>
      <c r="E427" s="88"/>
      <c r="F427" s="88"/>
      <c r="G427" s="88"/>
      <c r="H427" s="88"/>
      <c r="I427" s="88"/>
      <c r="J427" s="88"/>
      <c r="K427" s="88"/>
      <c r="L427" s="88"/>
      <c r="M427" s="88"/>
      <c r="N427" s="88"/>
      <c r="O427" s="648" t="s">
        <v>186</v>
      </c>
      <c r="P427" s="649"/>
      <c r="Q427" s="649"/>
      <c r="R427" s="650"/>
      <c r="S427" s="614"/>
      <c r="T427" s="615"/>
      <c r="U427" s="614"/>
      <c r="V427" s="615"/>
      <c r="W427" s="614"/>
      <c r="X427" s="615"/>
      <c r="Y427" s="614"/>
      <c r="Z427" s="615"/>
      <c r="AA427" s="614"/>
      <c r="AB427" s="615"/>
      <c r="AC427" s="130"/>
      <c r="AD427" s="614"/>
      <c r="AE427" s="615"/>
      <c r="AF427" s="614"/>
      <c r="AG427" s="615"/>
      <c r="AH427" s="614"/>
      <c r="AI427" s="615"/>
      <c r="AJ427" s="614"/>
      <c r="AK427" s="615"/>
      <c r="AL427" s="614"/>
      <c r="AM427" s="615"/>
      <c r="AN427" s="130"/>
      <c r="AO427" s="614"/>
      <c r="AP427" s="615"/>
      <c r="AQ427" s="614"/>
      <c r="AR427" s="615"/>
      <c r="AS427" s="614"/>
      <c r="AT427" s="615"/>
      <c r="AU427" s="614"/>
      <c r="AV427" s="615"/>
      <c r="AW427" s="614"/>
      <c r="AX427" s="615"/>
      <c r="AY427" s="130"/>
      <c r="AZ427" s="614"/>
      <c r="BA427" s="615"/>
      <c r="BB427" s="614"/>
      <c r="BC427" s="615"/>
      <c r="BD427" s="614"/>
      <c r="BE427" s="615"/>
      <c r="BF427" s="614"/>
      <c r="BG427" s="615"/>
      <c r="BH427" s="614"/>
      <c r="BI427" s="615"/>
      <c r="BJ427" s="130"/>
      <c r="BK427" s="614"/>
      <c r="BL427" s="615"/>
      <c r="BM427" s="614"/>
      <c r="BN427" s="615"/>
      <c r="BO427" s="614"/>
      <c r="BP427" s="615"/>
      <c r="BQ427" s="614"/>
      <c r="BR427" s="615"/>
      <c r="BS427" s="614"/>
      <c r="BT427" s="615"/>
      <c r="BU427" s="130"/>
      <c r="BV427" s="614"/>
      <c r="BW427" s="615"/>
      <c r="BX427" s="614"/>
      <c r="BY427" s="615"/>
      <c r="BZ427" s="614"/>
      <c r="CA427" s="615"/>
      <c r="CB427" s="614"/>
      <c r="CC427" s="615"/>
      <c r="CD427" s="614"/>
      <c r="CE427" s="615"/>
      <c r="CF427" s="130"/>
      <c r="CG427" s="614"/>
      <c r="CH427" s="615"/>
      <c r="CI427" s="614"/>
      <c r="CJ427" s="615"/>
      <c r="CK427" s="614"/>
      <c r="CL427" s="615"/>
      <c r="CM427" s="614"/>
      <c r="CN427" s="615"/>
      <c r="CO427" s="614"/>
      <c r="CP427" s="615"/>
      <c r="CQ427" s="130"/>
      <c r="CR427" s="614">
        <f>SUM(CR407:CR426)</f>
        <v>0</v>
      </c>
      <c r="CS427" s="615"/>
      <c r="CT427" s="614">
        <f>SUM(CT407:CT426)</f>
        <v>0</v>
      </c>
      <c r="CU427" s="615"/>
      <c r="CV427" s="614">
        <f>SUM(CV407:CV426)</f>
        <v>0</v>
      </c>
      <c r="CW427" s="615"/>
      <c r="CX427" s="614">
        <f>SUM(CX407:CX426)</f>
        <v>0</v>
      </c>
      <c r="CY427" s="615"/>
      <c r="CZ427" s="614">
        <f>SUM(CZ407:CZ426)</f>
        <v>0</v>
      </c>
      <c r="DA427" s="615"/>
      <c r="DB427" s="130">
        <f>SUM(CR427:DA427)</f>
        <v>0</v>
      </c>
      <c r="DC427" s="614"/>
      <c r="DD427" s="615"/>
      <c r="DE427" s="614"/>
      <c r="DF427" s="615"/>
      <c r="DG427" s="614"/>
      <c r="DH427" s="615"/>
      <c r="DI427" s="614"/>
      <c r="DJ427" s="615"/>
      <c r="DK427" s="614"/>
      <c r="DL427" s="615"/>
      <c r="DM427" s="130"/>
      <c r="DN427" s="614"/>
      <c r="DO427" s="615"/>
      <c r="DP427" s="614"/>
      <c r="DQ427" s="615"/>
      <c r="DR427" s="614"/>
      <c r="DS427" s="615"/>
      <c r="DT427" s="614"/>
      <c r="DU427" s="615"/>
      <c r="DV427" s="614"/>
      <c r="DW427" s="615"/>
      <c r="DX427" s="130"/>
      <c r="DY427" s="340">
        <f>SUM(DY407:DY426)</f>
        <v>0</v>
      </c>
      <c r="DZ427" s="340">
        <f>SUM(DZ407:DZ426)</f>
        <v>0</v>
      </c>
      <c r="EA427" s="340">
        <f>SUM(EA407:EA426)</f>
        <v>0</v>
      </c>
      <c r="EB427" s="340">
        <f>SUM(EB407:EB426)</f>
        <v>0</v>
      </c>
      <c r="EC427" s="340">
        <f>SUM(EC407:EC426)</f>
        <v>0</v>
      </c>
      <c r="ED427" s="340">
        <f t="shared" si="540"/>
        <v>0</v>
      </c>
    </row>
    <row r="428" spans="1:134" s="51" customFormat="1" ht="25.5" customHeight="1">
      <c r="A428" s="78"/>
      <c r="B428" s="78"/>
      <c r="C428" s="144"/>
      <c r="D428" s="48"/>
      <c r="E428" s="651" t="s">
        <v>221</v>
      </c>
      <c r="F428" s="651"/>
      <c r="G428" s="651"/>
      <c r="H428" s="651"/>
      <c r="I428" s="651"/>
      <c r="J428" s="651"/>
      <c r="K428" s="651"/>
      <c r="L428" s="651"/>
      <c r="M428" s="651"/>
      <c r="N428" s="651"/>
      <c r="O428" s="48"/>
      <c r="P428" s="48"/>
      <c r="Q428" s="371"/>
      <c r="R428" s="172"/>
      <c r="S428" s="173"/>
      <c r="T428" s="174"/>
      <c r="U428" s="173"/>
      <c r="V428" s="174"/>
      <c r="W428" s="173"/>
      <c r="X428" s="174"/>
      <c r="Y428" s="173"/>
      <c r="Z428" s="174"/>
      <c r="AA428" s="173"/>
      <c r="AB428" s="174"/>
      <c r="AC428" s="175"/>
      <c r="AD428" s="173"/>
      <c r="AE428" s="174"/>
      <c r="AF428" s="173"/>
      <c r="AG428" s="174"/>
      <c r="AH428" s="173"/>
      <c r="AI428" s="174"/>
      <c r="AJ428" s="173"/>
      <c r="AK428" s="174"/>
      <c r="AL428" s="173"/>
      <c r="AM428" s="174"/>
      <c r="AN428" s="175"/>
      <c r="AO428" s="173"/>
      <c r="AP428" s="174"/>
      <c r="AQ428" s="173"/>
      <c r="AR428" s="174"/>
      <c r="AS428" s="173"/>
      <c r="AT428" s="174"/>
      <c r="AU428" s="173"/>
      <c r="AV428" s="174"/>
      <c r="AW428" s="173"/>
      <c r="AX428" s="174"/>
      <c r="AY428" s="175"/>
      <c r="AZ428" s="173"/>
      <c r="BA428" s="174"/>
      <c r="BB428" s="173"/>
      <c r="BC428" s="174"/>
      <c r="BD428" s="173"/>
      <c r="BE428" s="174"/>
      <c r="BF428" s="173"/>
      <c r="BG428" s="174"/>
      <c r="BH428" s="173"/>
      <c r="BI428" s="174"/>
      <c r="BJ428" s="175"/>
      <c r="BK428" s="173"/>
      <c r="BL428" s="174"/>
      <c r="BM428" s="173"/>
      <c r="BN428" s="174"/>
      <c r="BO428" s="173"/>
      <c r="BP428" s="174"/>
      <c r="BQ428" s="173"/>
      <c r="BR428" s="174"/>
      <c r="BS428" s="173"/>
      <c r="BT428" s="174"/>
      <c r="BU428" s="175"/>
      <c r="BV428" s="173"/>
      <c r="BW428" s="174"/>
      <c r="BX428" s="173"/>
      <c r="BY428" s="174"/>
      <c r="BZ428" s="173"/>
      <c r="CA428" s="174"/>
      <c r="CB428" s="173"/>
      <c r="CC428" s="174"/>
      <c r="CD428" s="173"/>
      <c r="CE428" s="174"/>
      <c r="CF428" s="175"/>
      <c r="CG428" s="173"/>
      <c r="CH428" s="174"/>
      <c r="CI428" s="173"/>
      <c r="CJ428" s="174"/>
      <c r="CK428" s="173"/>
      <c r="CL428" s="174"/>
      <c r="CM428" s="173"/>
      <c r="CN428" s="174"/>
      <c r="CO428" s="173"/>
      <c r="CP428" s="174"/>
      <c r="CQ428" s="175"/>
      <c r="CR428" s="173"/>
      <c r="CS428" s="174"/>
      <c r="CT428" s="173"/>
      <c r="CU428" s="174"/>
      <c r="CV428" s="173"/>
      <c r="CW428" s="174"/>
      <c r="CX428" s="173"/>
      <c r="CY428" s="174"/>
      <c r="CZ428" s="173"/>
      <c r="DA428" s="174"/>
      <c r="DB428" s="175"/>
      <c r="DC428" s="173"/>
      <c r="DD428" s="174"/>
      <c r="DE428" s="173"/>
      <c r="DF428" s="174"/>
      <c r="DG428" s="173"/>
      <c r="DH428" s="174"/>
      <c r="DI428" s="173"/>
      <c r="DJ428" s="174"/>
      <c r="DK428" s="173"/>
      <c r="DL428" s="174"/>
      <c r="DM428" s="175"/>
      <c r="DN428" s="173"/>
      <c r="DO428" s="174"/>
      <c r="DP428" s="173"/>
      <c r="DQ428" s="174"/>
      <c r="DR428" s="173"/>
      <c r="DS428" s="174"/>
      <c r="DT428" s="173"/>
      <c r="DU428" s="174"/>
      <c r="DV428" s="173"/>
      <c r="DW428" s="174"/>
      <c r="DX428" s="175"/>
      <c r="DY428" s="372"/>
      <c r="DZ428" s="372"/>
      <c r="EA428" s="372"/>
      <c r="EB428" s="372"/>
      <c r="EC428" s="372"/>
      <c r="ED428" s="342"/>
    </row>
    <row r="429" spans="1:134" s="51" customFormat="1" ht="36" customHeight="1">
      <c r="A429" s="78"/>
      <c r="B429" s="78"/>
      <c r="C429" s="131" t="s">
        <v>77</v>
      </c>
      <c r="D429" s="79" t="s">
        <v>184</v>
      </c>
      <c r="E429" s="525" t="str">
        <f>CR9</f>
        <v>Year 1</v>
      </c>
      <c r="F429" s="525" t="str">
        <f>CT9</f>
        <v>Year 2</v>
      </c>
      <c r="G429" s="525" t="str">
        <f>CV9</f>
        <v>Year 3</v>
      </c>
      <c r="H429" s="525" t="str">
        <f>CX9</f>
        <v>Year 4</v>
      </c>
      <c r="I429" s="525" t="str">
        <f>CZ9</f>
        <v>Year 5</v>
      </c>
      <c r="J429" s="83"/>
      <c r="K429" s="83"/>
      <c r="L429" s="83"/>
      <c r="M429" s="83"/>
      <c r="N429" s="83"/>
      <c r="O429" s="81" t="s">
        <v>376</v>
      </c>
      <c r="P429" s="81" t="s">
        <v>377</v>
      </c>
      <c r="Q429" s="81" t="s">
        <v>76</v>
      </c>
      <c r="R429" s="81" t="s">
        <v>355</v>
      </c>
      <c r="S429" s="170"/>
      <c r="T429" s="139"/>
      <c r="U429" s="170"/>
      <c r="V429" s="139"/>
      <c r="W429" s="170"/>
      <c r="X429" s="139"/>
      <c r="Y429" s="170"/>
      <c r="Z429" s="139"/>
      <c r="AA429" s="170"/>
      <c r="AB429" s="139"/>
      <c r="AC429" s="140"/>
      <c r="AD429" s="170"/>
      <c r="AE429" s="139"/>
      <c r="AF429" s="170"/>
      <c r="AG429" s="139"/>
      <c r="AH429" s="170"/>
      <c r="AI429" s="139"/>
      <c r="AJ429" s="170"/>
      <c r="AK429" s="139"/>
      <c r="AL429" s="170"/>
      <c r="AM429" s="139"/>
      <c r="AN429" s="140"/>
      <c r="AO429" s="170"/>
      <c r="AP429" s="139"/>
      <c r="AQ429" s="170"/>
      <c r="AR429" s="139"/>
      <c r="AS429" s="170"/>
      <c r="AT429" s="139"/>
      <c r="AU429" s="170"/>
      <c r="AV429" s="139"/>
      <c r="AW429" s="170"/>
      <c r="AX429" s="139"/>
      <c r="AY429" s="140"/>
      <c r="AZ429" s="170"/>
      <c r="BA429" s="139"/>
      <c r="BB429" s="170"/>
      <c r="BC429" s="139"/>
      <c r="BD429" s="170"/>
      <c r="BE429" s="139"/>
      <c r="BF429" s="170"/>
      <c r="BG429" s="139"/>
      <c r="BH429" s="170"/>
      <c r="BI429" s="139"/>
      <c r="BJ429" s="140"/>
      <c r="BK429" s="170"/>
      <c r="BL429" s="139"/>
      <c r="BM429" s="170"/>
      <c r="BN429" s="139"/>
      <c r="BO429" s="170"/>
      <c r="BP429" s="139"/>
      <c r="BQ429" s="170"/>
      <c r="BR429" s="139"/>
      <c r="BS429" s="170"/>
      <c r="BT429" s="139"/>
      <c r="BU429" s="140"/>
      <c r="BV429" s="170"/>
      <c r="BW429" s="139"/>
      <c r="BX429" s="170"/>
      <c r="BY429" s="139"/>
      <c r="BZ429" s="170"/>
      <c r="CA429" s="139"/>
      <c r="CB429" s="170"/>
      <c r="CC429" s="139"/>
      <c r="CD429" s="170"/>
      <c r="CE429" s="139"/>
      <c r="CF429" s="140"/>
      <c r="CG429" s="170"/>
      <c r="CH429" s="139"/>
      <c r="CI429" s="170"/>
      <c r="CJ429" s="139"/>
      <c r="CK429" s="170"/>
      <c r="CL429" s="139"/>
      <c r="CM429" s="170"/>
      <c r="CN429" s="139"/>
      <c r="CO429" s="170"/>
      <c r="CP429" s="139"/>
      <c r="CQ429" s="140"/>
      <c r="CR429" s="170"/>
      <c r="CS429" s="139"/>
      <c r="CT429" s="170"/>
      <c r="CU429" s="139"/>
      <c r="CV429" s="170"/>
      <c r="CW429" s="139"/>
      <c r="CX429" s="170"/>
      <c r="CY429" s="139"/>
      <c r="CZ429" s="170"/>
      <c r="DA429" s="139"/>
      <c r="DB429" s="140"/>
      <c r="DC429" s="170"/>
      <c r="DD429" s="139"/>
      <c r="DE429" s="170"/>
      <c r="DF429" s="139"/>
      <c r="DG429" s="170"/>
      <c r="DH429" s="139"/>
      <c r="DI429" s="170"/>
      <c r="DJ429" s="139"/>
      <c r="DK429" s="170"/>
      <c r="DL429" s="139"/>
      <c r="DM429" s="140"/>
      <c r="DN429" s="170"/>
      <c r="DO429" s="139"/>
      <c r="DP429" s="170"/>
      <c r="DQ429" s="139"/>
      <c r="DR429" s="170"/>
      <c r="DS429" s="139"/>
      <c r="DT429" s="170"/>
      <c r="DU429" s="139"/>
      <c r="DV429" s="170"/>
      <c r="DW429" s="139"/>
      <c r="DX429" s="140"/>
      <c r="DY429" s="372"/>
      <c r="DZ429" s="372"/>
      <c r="EA429" s="372"/>
      <c r="EB429" s="372"/>
      <c r="EC429" s="372"/>
      <c r="ED429" s="342"/>
    </row>
    <row r="430" spans="1:134" ht="15" customHeight="1">
      <c r="C430" s="77" t="s">
        <v>353</v>
      </c>
      <c r="D430" s="700" t="s">
        <v>378</v>
      </c>
      <c r="E430" s="72"/>
      <c r="F430" s="72"/>
      <c r="G430" s="72"/>
      <c r="H430" s="72"/>
      <c r="I430" s="72"/>
      <c r="J430" s="72"/>
      <c r="K430" s="72"/>
      <c r="L430" s="72"/>
      <c r="M430" s="72"/>
      <c r="N430" s="72"/>
      <c r="O430" s="616"/>
      <c r="P430" s="72"/>
      <c r="Q430" s="146"/>
      <c r="R430" s="70">
        <f t="shared" ref="R430:R449" si="546">VLOOKUP(C430,TravelIncrease,2,0)</f>
        <v>1.1000000000000001</v>
      </c>
      <c r="S430" s="847"/>
      <c r="T430" s="848"/>
      <c r="U430" s="847"/>
      <c r="V430" s="848"/>
      <c r="W430" s="847"/>
      <c r="X430" s="848"/>
      <c r="Y430" s="847"/>
      <c r="Z430" s="848"/>
      <c r="AA430" s="847"/>
      <c r="AB430" s="848"/>
      <c r="AC430" s="373"/>
      <c r="AD430" s="804"/>
      <c r="AE430" s="805"/>
      <c r="AF430" s="804"/>
      <c r="AG430" s="805"/>
      <c r="AH430" s="804"/>
      <c r="AI430" s="805"/>
      <c r="AJ430" s="804"/>
      <c r="AK430" s="805"/>
      <c r="AL430" s="804"/>
      <c r="AM430" s="805"/>
      <c r="AN430" s="362"/>
      <c r="AO430" s="812"/>
      <c r="AP430" s="813"/>
      <c r="AQ430" s="812"/>
      <c r="AR430" s="813"/>
      <c r="AS430" s="812"/>
      <c r="AT430" s="813"/>
      <c r="AU430" s="812"/>
      <c r="AV430" s="813"/>
      <c r="AW430" s="812"/>
      <c r="AX430" s="813"/>
      <c r="AY430" s="363"/>
      <c r="AZ430" s="820"/>
      <c r="BA430" s="821"/>
      <c r="BB430" s="820"/>
      <c r="BC430" s="821"/>
      <c r="BD430" s="820"/>
      <c r="BE430" s="821"/>
      <c r="BF430" s="820"/>
      <c r="BG430" s="821"/>
      <c r="BH430" s="820"/>
      <c r="BI430" s="821"/>
      <c r="BJ430" s="364"/>
      <c r="BK430" s="849"/>
      <c r="BL430" s="850"/>
      <c r="BM430" s="849"/>
      <c r="BN430" s="850"/>
      <c r="BO430" s="849"/>
      <c r="BP430" s="850"/>
      <c r="BQ430" s="849"/>
      <c r="BR430" s="850"/>
      <c r="BS430" s="849"/>
      <c r="BT430" s="850"/>
      <c r="BU430" s="365"/>
      <c r="BV430" s="973"/>
      <c r="BW430" s="974"/>
      <c r="BX430" s="973"/>
      <c r="BY430" s="974"/>
      <c r="BZ430" s="973"/>
      <c r="CA430" s="974"/>
      <c r="CB430" s="973"/>
      <c r="CC430" s="974"/>
      <c r="CD430" s="973"/>
      <c r="CE430" s="974"/>
      <c r="CF430" s="366"/>
      <c r="CG430" s="969"/>
      <c r="CH430" s="970"/>
      <c r="CI430" s="969"/>
      <c r="CJ430" s="970"/>
      <c r="CK430" s="969"/>
      <c r="CL430" s="970"/>
      <c r="CM430" s="969"/>
      <c r="CN430" s="970"/>
      <c r="CO430" s="969"/>
      <c r="CP430" s="970"/>
      <c r="CQ430" s="367"/>
      <c r="CR430" s="904">
        <f>$E430*$P430*$Q430</f>
        <v>0</v>
      </c>
      <c r="CS430" s="905"/>
      <c r="CT430" s="904">
        <f>$F430*$P430*$Q430*$R430</f>
        <v>0</v>
      </c>
      <c r="CU430" s="905"/>
      <c r="CV430" s="904">
        <f>$G430*$P430*$Q430*($R430^2)</f>
        <v>0</v>
      </c>
      <c r="CW430" s="905"/>
      <c r="CX430" s="904">
        <f>$H430*$P430*$Q430*($R430^3)</f>
        <v>0</v>
      </c>
      <c r="CY430" s="905"/>
      <c r="CZ430" s="904">
        <f>$I430*$P430*$Q430*($R430^4)</f>
        <v>0</v>
      </c>
      <c r="DA430" s="905"/>
      <c r="DB430" s="311">
        <f>SUM(CR430+CT430+CV430+CX430+CZ430)</f>
        <v>0</v>
      </c>
      <c r="DC430" s="971"/>
      <c r="DD430" s="972"/>
      <c r="DE430" s="971"/>
      <c r="DF430" s="972"/>
      <c r="DG430" s="971"/>
      <c r="DH430" s="972"/>
      <c r="DI430" s="971"/>
      <c r="DJ430" s="972"/>
      <c r="DK430" s="971"/>
      <c r="DL430" s="972"/>
      <c r="DM430" s="369"/>
      <c r="DN430" s="977"/>
      <c r="DO430" s="978"/>
      <c r="DP430" s="977"/>
      <c r="DQ430" s="978"/>
      <c r="DR430" s="977"/>
      <c r="DS430" s="978"/>
      <c r="DT430" s="977"/>
      <c r="DU430" s="978"/>
      <c r="DV430" s="977"/>
      <c r="DW430" s="978"/>
      <c r="DX430" s="370"/>
      <c r="DY430" s="339">
        <f t="shared" ref="DY430:DY449" si="547">CR430</f>
        <v>0</v>
      </c>
      <c r="DZ430" s="339">
        <f t="shared" ref="DZ430:DZ449" si="548">CT430</f>
        <v>0</v>
      </c>
      <c r="EA430" s="339">
        <f t="shared" ref="EA430:EA449" si="549">CV430</f>
        <v>0</v>
      </c>
      <c r="EB430" s="339">
        <f t="shared" ref="EB430:EB449" si="550">CX430</f>
        <v>0</v>
      </c>
      <c r="EC430" s="339">
        <f t="shared" ref="EC430:EC449" si="551">CZ430</f>
        <v>0</v>
      </c>
      <c r="ED430" s="327">
        <f t="shared" ref="ED430:ED450" si="552">SUM(DY430:EC430)</f>
        <v>0</v>
      </c>
    </row>
    <row r="431" spans="1:134" ht="15" customHeight="1">
      <c r="C431" s="77" t="s">
        <v>264</v>
      </c>
      <c r="D431" s="700"/>
      <c r="E431" s="72"/>
      <c r="F431" s="72"/>
      <c r="G431" s="72"/>
      <c r="H431" s="72"/>
      <c r="I431" s="72"/>
      <c r="J431" s="72"/>
      <c r="K431" s="72"/>
      <c r="L431" s="72"/>
      <c r="M431" s="72"/>
      <c r="N431" s="72"/>
      <c r="O431" s="616"/>
      <c r="P431" s="72"/>
      <c r="Q431" s="146"/>
      <c r="R431" s="70">
        <f t="shared" si="546"/>
        <v>1</v>
      </c>
      <c r="S431" s="847"/>
      <c r="T431" s="848"/>
      <c r="U431" s="847"/>
      <c r="V431" s="848"/>
      <c r="W431" s="847"/>
      <c r="X431" s="848"/>
      <c r="Y431" s="847"/>
      <c r="Z431" s="848"/>
      <c r="AA431" s="847"/>
      <c r="AB431" s="848"/>
      <c r="AC431" s="373"/>
      <c r="AD431" s="804"/>
      <c r="AE431" s="805"/>
      <c r="AF431" s="804"/>
      <c r="AG431" s="805"/>
      <c r="AH431" s="804"/>
      <c r="AI431" s="805"/>
      <c r="AJ431" s="804"/>
      <c r="AK431" s="805"/>
      <c r="AL431" s="804"/>
      <c r="AM431" s="805"/>
      <c r="AN431" s="362"/>
      <c r="AO431" s="812"/>
      <c r="AP431" s="813"/>
      <c r="AQ431" s="812"/>
      <c r="AR431" s="813"/>
      <c r="AS431" s="812"/>
      <c r="AT431" s="813"/>
      <c r="AU431" s="812"/>
      <c r="AV431" s="813"/>
      <c r="AW431" s="812"/>
      <c r="AX431" s="813"/>
      <c r="AY431" s="363"/>
      <c r="AZ431" s="820"/>
      <c r="BA431" s="821"/>
      <c r="BB431" s="820"/>
      <c r="BC431" s="821"/>
      <c r="BD431" s="820"/>
      <c r="BE431" s="821"/>
      <c r="BF431" s="820"/>
      <c r="BG431" s="821"/>
      <c r="BH431" s="820"/>
      <c r="BI431" s="821"/>
      <c r="BJ431" s="364"/>
      <c r="BK431" s="849"/>
      <c r="BL431" s="850"/>
      <c r="BM431" s="849"/>
      <c r="BN431" s="850"/>
      <c r="BO431" s="849"/>
      <c r="BP431" s="850"/>
      <c r="BQ431" s="849"/>
      <c r="BR431" s="850"/>
      <c r="BS431" s="849"/>
      <c r="BT431" s="850"/>
      <c r="BU431" s="365"/>
      <c r="BV431" s="973"/>
      <c r="BW431" s="974"/>
      <c r="BX431" s="973"/>
      <c r="BY431" s="974"/>
      <c r="BZ431" s="973"/>
      <c r="CA431" s="974"/>
      <c r="CB431" s="973"/>
      <c r="CC431" s="974"/>
      <c r="CD431" s="973"/>
      <c r="CE431" s="974"/>
      <c r="CF431" s="366"/>
      <c r="CG431" s="969"/>
      <c r="CH431" s="970"/>
      <c r="CI431" s="969"/>
      <c r="CJ431" s="970"/>
      <c r="CK431" s="969"/>
      <c r="CL431" s="970"/>
      <c r="CM431" s="969"/>
      <c r="CN431" s="970"/>
      <c r="CO431" s="969"/>
      <c r="CP431" s="970"/>
      <c r="CQ431" s="367"/>
      <c r="CR431" s="904">
        <f t="shared" ref="CR431:CR449" si="553">$E431*$P431*$Q431</f>
        <v>0</v>
      </c>
      <c r="CS431" s="905"/>
      <c r="CT431" s="904">
        <f t="shared" ref="CT431:CT449" si="554">$F431*$P431*$Q431*$R431</f>
        <v>0</v>
      </c>
      <c r="CU431" s="905"/>
      <c r="CV431" s="904">
        <f t="shared" ref="CV431:CV449" si="555">$G431*$P431*$Q431*($R431^2)</f>
        <v>0</v>
      </c>
      <c r="CW431" s="905"/>
      <c r="CX431" s="904">
        <f t="shared" ref="CX431:CX449" si="556">$H431*$P431*$Q431*($R431^3)</f>
        <v>0</v>
      </c>
      <c r="CY431" s="905"/>
      <c r="CZ431" s="904">
        <f t="shared" ref="CZ431:CZ449" si="557">$I431*$P431*$Q431*($R431^4)</f>
        <v>0</v>
      </c>
      <c r="DA431" s="905"/>
      <c r="DB431" s="311">
        <f t="shared" ref="DB431:DB449" si="558">SUM(CR431+CT431+CV431+CX431+CZ431)</f>
        <v>0</v>
      </c>
      <c r="DC431" s="971"/>
      <c r="DD431" s="972"/>
      <c r="DE431" s="971"/>
      <c r="DF431" s="972"/>
      <c r="DG431" s="971"/>
      <c r="DH431" s="972"/>
      <c r="DI431" s="971"/>
      <c r="DJ431" s="972"/>
      <c r="DK431" s="971"/>
      <c r="DL431" s="972"/>
      <c r="DM431" s="369"/>
      <c r="DN431" s="977"/>
      <c r="DO431" s="978"/>
      <c r="DP431" s="977"/>
      <c r="DQ431" s="978"/>
      <c r="DR431" s="977"/>
      <c r="DS431" s="978"/>
      <c r="DT431" s="977"/>
      <c r="DU431" s="978"/>
      <c r="DV431" s="977"/>
      <c r="DW431" s="978"/>
      <c r="DX431" s="370"/>
      <c r="DY431" s="339">
        <f t="shared" si="547"/>
        <v>0</v>
      </c>
      <c r="DZ431" s="339">
        <f t="shared" si="548"/>
        <v>0</v>
      </c>
      <c r="EA431" s="339">
        <f t="shared" si="549"/>
        <v>0</v>
      </c>
      <c r="EB431" s="339">
        <f t="shared" si="550"/>
        <v>0</v>
      </c>
      <c r="EC431" s="339">
        <f t="shared" si="551"/>
        <v>0</v>
      </c>
      <c r="ED431" s="327">
        <f t="shared" si="552"/>
        <v>0</v>
      </c>
    </row>
    <row r="432" spans="1:134" ht="15" customHeight="1">
      <c r="C432" s="77" t="s">
        <v>28</v>
      </c>
      <c r="D432" s="700"/>
      <c r="E432" s="72"/>
      <c r="F432" s="72"/>
      <c r="G432" s="72"/>
      <c r="H432" s="72"/>
      <c r="I432" s="72"/>
      <c r="J432" s="72"/>
      <c r="K432" s="72"/>
      <c r="L432" s="72"/>
      <c r="M432" s="72"/>
      <c r="N432" s="72"/>
      <c r="O432" s="616"/>
      <c r="P432" s="72"/>
      <c r="Q432" s="146"/>
      <c r="R432" s="70">
        <f t="shared" si="546"/>
        <v>1</v>
      </c>
      <c r="S432" s="847"/>
      <c r="T432" s="848"/>
      <c r="U432" s="847"/>
      <c r="V432" s="848"/>
      <c r="W432" s="847"/>
      <c r="X432" s="848"/>
      <c r="Y432" s="847"/>
      <c r="Z432" s="848"/>
      <c r="AA432" s="847"/>
      <c r="AB432" s="848"/>
      <c r="AC432" s="373"/>
      <c r="AD432" s="804"/>
      <c r="AE432" s="805"/>
      <c r="AF432" s="804"/>
      <c r="AG432" s="805"/>
      <c r="AH432" s="804"/>
      <c r="AI432" s="805"/>
      <c r="AJ432" s="804"/>
      <c r="AK432" s="805"/>
      <c r="AL432" s="804"/>
      <c r="AM432" s="805"/>
      <c r="AN432" s="362"/>
      <c r="AO432" s="812"/>
      <c r="AP432" s="813"/>
      <c r="AQ432" s="812"/>
      <c r="AR432" s="813"/>
      <c r="AS432" s="812"/>
      <c r="AT432" s="813"/>
      <c r="AU432" s="812"/>
      <c r="AV432" s="813"/>
      <c r="AW432" s="812"/>
      <c r="AX432" s="813"/>
      <c r="AY432" s="363"/>
      <c r="AZ432" s="820"/>
      <c r="BA432" s="821"/>
      <c r="BB432" s="820"/>
      <c r="BC432" s="821"/>
      <c r="BD432" s="820"/>
      <c r="BE432" s="821"/>
      <c r="BF432" s="820"/>
      <c r="BG432" s="821"/>
      <c r="BH432" s="820"/>
      <c r="BI432" s="821"/>
      <c r="BJ432" s="364"/>
      <c r="BK432" s="849"/>
      <c r="BL432" s="850"/>
      <c r="BM432" s="849"/>
      <c r="BN432" s="850"/>
      <c r="BO432" s="849"/>
      <c r="BP432" s="850"/>
      <c r="BQ432" s="849"/>
      <c r="BR432" s="850"/>
      <c r="BS432" s="849"/>
      <c r="BT432" s="850"/>
      <c r="BU432" s="365"/>
      <c r="BV432" s="973"/>
      <c r="BW432" s="974"/>
      <c r="BX432" s="973"/>
      <c r="BY432" s="974"/>
      <c r="BZ432" s="973"/>
      <c r="CA432" s="974"/>
      <c r="CB432" s="973"/>
      <c r="CC432" s="974"/>
      <c r="CD432" s="973"/>
      <c r="CE432" s="974"/>
      <c r="CF432" s="366"/>
      <c r="CG432" s="969"/>
      <c r="CH432" s="970"/>
      <c r="CI432" s="969"/>
      <c r="CJ432" s="970"/>
      <c r="CK432" s="969"/>
      <c r="CL432" s="970"/>
      <c r="CM432" s="969"/>
      <c r="CN432" s="970"/>
      <c r="CO432" s="969"/>
      <c r="CP432" s="970"/>
      <c r="CQ432" s="367"/>
      <c r="CR432" s="904">
        <f t="shared" si="553"/>
        <v>0</v>
      </c>
      <c r="CS432" s="905"/>
      <c r="CT432" s="904">
        <f t="shared" si="554"/>
        <v>0</v>
      </c>
      <c r="CU432" s="905"/>
      <c r="CV432" s="904">
        <f t="shared" si="555"/>
        <v>0</v>
      </c>
      <c r="CW432" s="905"/>
      <c r="CX432" s="904">
        <f t="shared" si="556"/>
        <v>0</v>
      </c>
      <c r="CY432" s="905"/>
      <c r="CZ432" s="904">
        <f t="shared" si="557"/>
        <v>0</v>
      </c>
      <c r="DA432" s="905"/>
      <c r="DB432" s="311">
        <f t="shared" si="558"/>
        <v>0</v>
      </c>
      <c r="DC432" s="971"/>
      <c r="DD432" s="972"/>
      <c r="DE432" s="971"/>
      <c r="DF432" s="972"/>
      <c r="DG432" s="971"/>
      <c r="DH432" s="972"/>
      <c r="DI432" s="971"/>
      <c r="DJ432" s="972"/>
      <c r="DK432" s="971"/>
      <c r="DL432" s="972"/>
      <c r="DM432" s="369"/>
      <c r="DN432" s="977"/>
      <c r="DO432" s="978"/>
      <c r="DP432" s="977"/>
      <c r="DQ432" s="978"/>
      <c r="DR432" s="977"/>
      <c r="DS432" s="978"/>
      <c r="DT432" s="977"/>
      <c r="DU432" s="978"/>
      <c r="DV432" s="977"/>
      <c r="DW432" s="978"/>
      <c r="DX432" s="370"/>
      <c r="DY432" s="339">
        <f t="shared" si="547"/>
        <v>0</v>
      </c>
      <c r="DZ432" s="339">
        <f t="shared" si="548"/>
        <v>0</v>
      </c>
      <c r="EA432" s="339">
        <f t="shared" si="549"/>
        <v>0</v>
      </c>
      <c r="EB432" s="339">
        <f t="shared" si="550"/>
        <v>0</v>
      </c>
      <c r="EC432" s="339">
        <f t="shared" si="551"/>
        <v>0</v>
      </c>
      <c r="ED432" s="327">
        <f t="shared" si="552"/>
        <v>0</v>
      </c>
    </row>
    <row r="433" spans="3:134" ht="15" customHeight="1">
      <c r="C433" s="77" t="s">
        <v>54</v>
      </c>
      <c r="D433" s="700"/>
      <c r="E433" s="72"/>
      <c r="F433" s="72"/>
      <c r="G433" s="72"/>
      <c r="H433" s="72"/>
      <c r="I433" s="72"/>
      <c r="J433" s="72"/>
      <c r="K433" s="72"/>
      <c r="L433" s="72"/>
      <c r="M433" s="72"/>
      <c r="N433" s="72"/>
      <c r="O433" s="616"/>
      <c r="P433" s="72"/>
      <c r="Q433" s="146"/>
      <c r="R433" s="70">
        <f t="shared" si="546"/>
        <v>1.1000000000000001</v>
      </c>
      <c r="S433" s="847"/>
      <c r="T433" s="848"/>
      <c r="U433" s="847"/>
      <c r="V433" s="848"/>
      <c r="W433" s="847"/>
      <c r="X433" s="848"/>
      <c r="Y433" s="847"/>
      <c r="Z433" s="848"/>
      <c r="AA433" s="847"/>
      <c r="AB433" s="848"/>
      <c r="AC433" s="373"/>
      <c r="AD433" s="804"/>
      <c r="AE433" s="805"/>
      <c r="AF433" s="804"/>
      <c r="AG433" s="805"/>
      <c r="AH433" s="804"/>
      <c r="AI433" s="805"/>
      <c r="AJ433" s="804"/>
      <c r="AK433" s="805"/>
      <c r="AL433" s="804"/>
      <c r="AM433" s="805"/>
      <c r="AN433" s="362"/>
      <c r="AO433" s="812"/>
      <c r="AP433" s="813"/>
      <c r="AQ433" s="812"/>
      <c r="AR433" s="813"/>
      <c r="AS433" s="812"/>
      <c r="AT433" s="813"/>
      <c r="AU433" s="812"/>
      <c r="AV433" s="813"/>
      <c r="AW433" s="812"/>
      <c r="AX433" s="813"/>
      <c r="AY433" s="363"/>
      <c r="AZ433" s="820"/>
      <c r="BA433" s="821"/>
      <c r="BB433" s="820"/>
      <c r="BC433" s="821"/>
      <c r="BD433" s="820"/>
      <c r="BE433" s="821"/>
      <c r="BF433" s="820"/>
      <c r="BG433" s="821"/>
      <c r="BH433" s="820"/>
      <c r="BI433" s="821"/>
      <c r="BJ433" s="364"/>
      <c r="BK433" s="849"/>
      <c r="BL433" s="850"/>
      <c r="BM433" s="849"/>
      <c r="BN433" s="850"/>
      <c r="BO433" s="849"/>
      <c r="BP433" s="850"/>
      <c r="BQ433" s="849"/>
      <c r="BR433" s="850"/>
      <c r="BS433" s="849"/>
      <c r="BT433" s="850"/>
      <c r="BU433" s="365"/>
      <c r="BV433" s="973"/>
      <c r="BW433" s="974"/>
      <c r="BX433" s="973"/>
      <c r="BY433" s="974"/>
      <c r="BZ433" s="973"/>
      <c r="CA433" s="974"/>
      <c r="CB433" s="973"/>
      <c r="CC433" s="974"/>
      <c r="CD433" s="973"/>
      <c r="CE433" s="974"/>
      <c r="CF433" s="366"/>
      <c r="CG433" s="969"/>
      <c r="CH433" s="970"/>
      <c r="CI433" s="969"/>
      <c r="CJ433" s="970"/>
      <c r="CK433" s="969"/>
      <c r="CL433" s="970"/>
      <c r="CM433" s="969"/>
      <c r="CN433" s="970"/>
      <c r="CO433" s="969"/>
      <c r="CP433" s="970"/>
      <c r="CQ433" s="367"/>
      <c r="CR433" s="904">
        <f t="shared" si="553"/>
        <v>0</v>
      </c>
      <c r="CS433" s="905"/>
      <c r="CT433" s="904">
        <f t="shared" si="554"/>
        <v>0</v>
      </c>
      <c r="CU433" s="905"/>
      <c r="CV433" s="904">
        <f t="shared" si="555"/>
        <v>0</v>
      </c>
      <c r="CW433" s="905"/>
      <c r="CX433" s="904">
        <f t="shared" si="556"/>
        <v>0</v>
      </c>
      <c r="CY433" s="905"/>
      <c r="CZ433" s="904">
        <f t="shared" si="557"/>
        <v>0</v>
      </c>
      <c r="DA433" s="905"/>
      <c r="DB433" s="311">
        <f t="shared" si="558"/>
        <v>0</v>
      </c>
      <c r="DC433" s="971"/>
      <c r="DD433" s="972"/>
      <c r="DE433" s="971"/>
      <c r="DF433" s="972"/>
      <c r="DG433" s="971"/>
      <c r="DH433" s="972"/>
      <c r="DI433" s="971"/>
      <c r="DJ433" s="972"/>
      <c r="DK433" s="971"/>
      <c r="DL433" s="972"/>
      <c r="DM433" s="369"/>
      <c r="DN433" s="977"/>
      <c r="DO433" s="978"/>
      <c r="DP433" s="977"/>
      <c r="DQ433" s="978"/>
      <c r="DR433" s="977"/>
      <c r="DS433" s="978"/>
      <c r="DT433" s="977"/>
      <c r="DU433" s="978"/>
      <c r="DV433" s="977"/>
      <c r="DW433" s="978"/>
      <c r="DX433" s="370"/>
      <c r="DY433" s="339">
        <f t="shared" si="547"/>
        <v>0</v>
      </c>
      <c r="DZ433" s="339">
        <f t="shared" si="548"/>
        <v>0</v>
      </c>
      <c r="EA433" s="339">
        <f t="shared" si="549"/>
        <v>0</v>
      </c>
      <c r="EB433" s="339">
        <f t="shared" si="550"/>
        <v>0</v>
      </c>
      <c r="EC433" s="339">
        <f t="shared" si="551"/>
        <v>0</v>
      </c>
      <c r="ED433" s="327">
        <f t="shared" si="552"/>
        <v>0</v>
      </c>
    </row>
    <row r="434" spans="3:134" ht="15" customHeight="1">
      <c r="C434" s="77" t="s">
        <v>353</v>
      </c>
      <c r="D434" s="700" t="s">
        <v>378</v>
      </c>
      <c r="E434" s="72"/>
      <c r="F434" s="72"/>
      <c r="G434" s="72"/>
      <c r="H434" s="72"/>
      <c r="I434" s="72"/>
      <c r="J434" s="72"/>
      <c r="K434" s="72"/>
      <c r="L434" s="72"/>
      <c r="M434" s="72"/>
      <c r="N434" s="72"/>
      <c r="O434" s="616"/>
      <c r="P434" s="72"/>
      <c r="Q434" s="146"/>
      <c r="R434" s="70">
        <f t="shared" si="546"/>
        <v>1.1000000000000001</v>
      </c>
      <c r="S434" s="847"/>
      <c r="T434" s="848"/>
      <c r="U434" s="847"/>
      <c r="V434" s="848"/>
      <c r="W434" s="847"/>
      <c r="X434" s="848"/>
      <c r="Y434" s="847"/>
      <c r="Z434" s="848"/>
      <c r="AA434" s="847"/>
      <c r="AB434" s="848"/>
      <c r="AC434" s="373"/>
      <c r="AD434" s="804"/>
      <c r="AE434" s="805"/>
      <c r="AF434" s="804"/>
      <c r="AG434" s="805"/>
      <c r="AH434" s="804"/>
      <c r="AI434" s="805"/>
      <c r="AJ434" s="804"/>
      <c r="AK434" s="805"/>
      <c r="AL434" s="804"/>
      <c r="AM434" s="805"/>
      <c r="AN434" s="362"/>
      <c r="AO434" s="812"/>
      <c r="AP434" s="813"/>
      <c r="AQ434" s="812"/>
      <c r="AR434" s="813"/>
      <c r="AS434" s="812"/>
      <c r="AT434" s="813"/>
      <c r="AU434" s="812"/>
      <c r="AV434" s="813"/>
      <c r="AW434" s="812"/>
      <c r="AX434" s="813"/>
      <c r="AY434" s="363"/>
      <c r="AZ434" s="820"/>
      <c r="BA434" s="821"/>
      <c r="BB434" s="820"/>
      <c r="BC434" s="821"/>
      <c r="BD434" s="820"/>
      <c r="BE434" s="821"/>
      <c r="BF434" s="820"/>
      <c r="BG434" s="821"/>
      <c r="BH434" s="820"/>
      <c r="BI434" s="821"/>
      <c r="BJ434" s="364"/>
      <c r="BK434" s="849"/>
      <c r="BL434" s="850"/>
      <c r="BM434" s="849"/>
      <c r="BN434" s="850"/>
      <c r="BO434" s="849"/>
      <c r="BP434" s="850"/>
      <c r="BQ434" s="849"/>
      <c r="BR434" s="850"/>
      <c r="BS434" s="849"/>
      <c r="BT434" s="850"/>
      <c r="BU434" s="365"/>
      <c r="BV434" s="973"/>
      <c r="BW434" s="974"/>
      <c r="BX434" s="973"/>
      <c r="BY434" s="974"/>
      <c r="BZ434" s="973"/>
      <c r="CA434" s="974"/>
      <c r="CB434" s="973"/>
      <c r="CC434" s="974"/>
      <c r="CD434" s="973"/>
      <c r="CE434" s="974"/>
      <c r="CF434" s="366"/>
      <c r="CG434" s="969"/>
      <c r="CH434" s="970"/>
      <c r="CI434" s="969"/>
      <c r="CJ434" s="970"/>
      <c r="CK434" s="969"/>
      <c r="CL434" s="970"/>
      <c r="CM434" s="969"/>
      <c r="CN434" s="970"/>
      <c r="CO434" s="969"/>
      <c r="CP434" s="970"/>
      <c r="CQ434" s="367"/>
      <c r="CR434" s="904">
        <f t="shared" si="553"/>
        <v>0</v>
      </c>
      <c r="CS434" s="905"/>
      <c r="CT434" s="904">
        <f t="shared" si="554"/>
        <v>0</v>
      </c>
      <c r="CU434" s="905"/>
      <c r="CV434" s="904">
        <f t="shared" si="555"/>
        <v>0</v>
      </c>
      <c r="CW434" s="905"/>
      <c r="CX434" s="904">
        <f t="shared" si="556"/>
        <v>0</v>
      </c>
      <c r="CY434" s="905"/>
      <c r="CZ434" s="904">
        <f t="shared" si="557"/>
        <v>0</v>
      </c>
      <c r="DA434" s="905"/>
      <c r="DB434" s="311">
        <f t="shared" si="558"/>
        <v>0</v>
      </c>
      <c r="DC434" s="971"/>
      <c r="DD434" s="972"/>
      <c r="DE434" s="971"/>
      <c r="DF434" s="972"/>
      <c r="DG434" s="971"/>
      <c r="DH434" s="972"/>
      <c r="DI434" s="971"/>
      <c r="DJ434" s="972"/>
      <c r="DK434" s="971"/>
      <c r="DL434" s="972"/>
      <c r="DM434" s="369"/>
      <c r="DN434" s="977"/>
      <c r="DO434" s="978"/>
      <c r="DP434" s="977"/>
      <c r="DQ434" s="978"/>
      <c r="DR434" s="977"/>
      <c r="DS434" s="978"/>
      <c r="DT434" s="977"/>
      <c r="DU434" s="978"/>
      <c r="DV434" s="977"/>
      <c r="DW434" s="978"/>
      <c r="DX434" s="370"/>
      <c r="DY434" s="339">
        <f t="shared" si="547"/>
        <v>0</v>
      </c>
      <c r="DZ434" s="339">
        <f t="shared" si="548"/>
        <v>0</v>
      </c>
      <c r="EA434" s="339">
        <f t="shared" si="549"/>
        <v>0</v>
      </c>
      <c r="EB434" s="339">
        <f t="shared" si="550"/>
        <v>0</v>
      </c>
      <c r="EC434" s="339">
        <f t="shared" si="551"/>
        <v>0</v>
      </c>
      <c r="ED434" s="327">
        <f t="shared" si="552"/>
        <v>0</v>
      </c>
    </row>
    <row r="435" spans="3:134" ht="15" customHeight="1">
      <c r="C435" s="77" t="s">
        <v>264</v>
      </c>
      <c r="D435" s="700"/>
      <c r="E435" s="72"/>
      <c r="F435" s="72"/>
      <c r="G435" s="72"/>
      <c r="H435" s="72"/>
      <c r="I435" s="72"/>
      <c r="J435" s="72"/>
      <c r="K435" s="72"/>
      <c r="L435" s="72"/>
      <c r="M435" s="72"/>
      <c r="N435" s="72"/>
      <c r="O435" s="616"/>
      <c r="P435" s="72"/>
      <c r="Q435" s="146"/>
      <c r="R435" s="70">
        <f t="shared" si="546"/>
        <v>1</v>
      </c>
      <c r="S435" s="847"/>
      <c r="T435" s="848"/>
      <c r="U435" s="847"/>
      <c r="V435" s="848"/>
      <c r="W435" s="847"/>
      <c r="X435" s="848"/>
      <c r="Y435" s="847"/>
      <c r="Z435" s="848"/>
      <c r="AA435" s="847"/>
      <c r="AB435" s="848"/>
      <c r="AC435" s="373"/>
      <c r="AD435" s="804"/>
      <c r="AE435" s="805"/>
      <c r="AF435" s="804"/>
      <c r="AG435" s="805"/>
      <c r="AH435" s="804"/>
      <c r="AI435" s="805"/>
      <c r="AJ435" s="804"/>
      <c r="AK435" s="805"/>
      <c r="AL435" s="804"/>
      <c r="AM435" s="805"/>
      <c r="AN435" s="362"/>
      <c r="AO435" s="812"/>
      <c r="AP435" s="813"/>
      <c r="AQ435" s="812"/>
      <c r="AR435" s="813"/>
      <c r="AS435" s="812"/>
      <c r="AT435" s="813"/>
      <c r="AU435" s="812"/>
      <c r="AV435" s="813"/>
      <c r="AW435" s="812"/>
      <c r="AX435" s="813"/>
      <c r="AY435" s="363"/>
      <c r="AZ435" s="820"/>
      <c r="BA435" s="821"/>
      <c r="BB435" s="820"/>
      <c r="BC435" s="821"/>
      <c r="BD435" s="820"/>
      <c r="BE435" s="821"/>
      <c r="BF435" s="820"/>
      <c r="BG435" s="821"/>
      <c r="BH435" s="820"/>
      <c r="BI435" s="821"/>
      <c r="BJ435" s="364"/>
      <c r="BK435" s="849"/>
      <c r="BL435" s="850"/>
      <c r="BM435" s="849"/>
      <c r="BN435" s="850"/>
      <c r="BO435" s="849"/>
      <c r="BP435" s="850"/>
      <c r="BQ435" s="849"/>
      <c r="BR435" s="850"/>
      <c r="BS435" s="849"/>
      <c r="BT435" s="850"/>
      <c r="BU435" s="365"/>
      <c r="BV435" s="973"/>
      <c r="BW435" s="974"/>
      <c r="BX435" s="973"/>
      <c r="BY435" s="974"/>
      <c r="BZ435" s="973"/>
      <c r="CA435" s="974"/>
      <c r="CB435" s="973"/>
      <c r="CC435" s="974"/>
      <c r="CD435" s="973"/>
      <c r="CE435" s="974"/>
      <c r="CF435" s="366"/>
      <c r="CG435" s="969"/>
      <c r="CH435" s="970"/>
      <c r="CI435" s="969"/>
      <c r="CJ435" s="970"/>
      <c r="CK435" s="969"/>
      <c r="CL435" s="970"/>
      <c r="CM435" s="969"/>
      <c r="CN435" s="970"/>
      <c r="CO435" s="969"/>
      <c r="CP435" s="970"/>
      <c r="CQ435" s="367"/>
      <c r="CR435" s="904">
        <f t="shared" si="553"/>
        <v>0</v>
      </c>
      <c r="CS435" s="905"/>
      <c r="CT435" s="904">
        <f t="shared" si="554"/>
        <v>0</v>
      </c>
      <c r="CU435" s="905"/>
      <c r="CV435" s="904">
        <f t="shared" si="555"/>
        <v>0</v>
      </c>
      <c r="CW435" s="905"/>
      <c r="CX435" s="904">
        <f t="shared" si="556"/>
        <v>0</v>
      </c>
      <c r="CY435" s="905"/>
      <c r="CZ435" s="904">
        <f t="shared" si="557"/>
        <v>0</v>
      </c>
      <c r="DA435" s="905"/>
      <c r="DB435" s="311">
        <f t="shared" si="558"/>
        <v>0</v>
      </c>
      <c r="DC435" s="971"/>
      <c r="DD435" s="972"/>
      <c r="DE435" s="971"/>
      <c r="DF435" s="972"/>
      <c r="DG435" s="971"/>
      <c r="DH435" s="972"/>
      <c r="DI435" s="971"/>
      <c r="DJ435" s="972"/>
      <c r="DK435" s="971"/>
      <c r="DL435" s="972"/>
      <c r="DM435" s="369"/>
      <c r="DN435" s="977"/>
      <c r="DO435" s="978"/>
      <c r="DP435" s="977"/>
      <c r="DQ435" s="978"/>
      <c r="DR435" s="977"/>
      <c r="DS435" s="978"/>
      <c r="DT435" s="977"/>
      <c r="DU435" s="978"/>
      <c r="DV435" s="977"/>
      <c r="DW435" s="978"/>
      <c r="DX435" s="370"/>
      <c r="DY435" s="339">
        <f t="shared" si="547"/>
        <v>0</v>
      </c>
      <c r="DZ435" s="339">
        <f t="shared" si="548"/>
        <v>0</v>
      </c>
      <c r="EA435" s="339">
        <f t="shared" si="549"/>
        <v>0</v>
      </c>
      <c r="EB435" s="339">
        <f t="shared" si="550"/>
        <v>0</v>
      </c>
      <c r="EC435" s="339">
        <f t="shared" si="551"/>
        <v>0</v>
      </c>
      <c r="ED435" s="327">
        <f t="shared" si="552"/>
        <v>0</v>
      </c>
    </row>
    <row r="436" spans="3:134" ht="15" customHeight="1">
      <c r="C436" s="77" t="s">
        <v>28</v>
      </c>
      <c r="D436" s="700"/>
      <c r="E436" s="72"/>
      <c r="F436" s="72"/>
      <c r="G436" s="72"/>
      <c r="H436" s="72"/>
      <c r="I436" s="72"/>
      <c r="J436" s="72"/>
      <c r="K436" s="72"/>
      <c r="L436" s="72"/>
      <c r="M436" s="72"/>
      <c r="N436" s="72"/>
      <c r="O436" s="616"/>
      <c r="P436" s="72"/>
      <c r="Q436" s="146"/>
      <c r="R436" s="70">
        <f t="shared" si="546"/>
        <v>1</v>
      </c>
      <c r="S436" s="847"/>
      <c r="T436" s="848"/>
      <c r="U436" s="847"/>
      <c r="V436" s="848"/>
      <c r="W436" s="847"/>
      <c r="X436" s="848"/>
      <c r="Y436" s="847"/>
      <c r="Z436" s="848"/>
      <c r="AA436" s="847"/>
      <c r="AB436" s="848"/>
      <c r="AC436" s="373"/>
      <c r="AD436" s="804"/>
      <c r="AE436" s="805"/>
      <c r="AF436" s="804"/>
      <c r="AG436" s="805"/>
      <c r="AH436" s="804"/>
      <c r="AI436" s="805"/>
      <c r="AJ436" s="804"/>
      <c r="AK436" s="805"/>
      <c r="AL436" s="804"/>
      <c r="AM436" s="805"/>
      <c r="AN436" s="362"/>
      <c r="AO436" s="812"/>
      <c r="AP436" s="813"/>
      <c r="AQ436" s="812"/>
      <c r="AR436" s="813"/>
      <c r="AS436" s="812"/>
      <c r="AT436" s="813"/>
      <c r="AU436" s="812"/>
      <c r="AV436" s="813"/>
      <c r="AW436" s="812"/>
      <c r="AX436" s="813"/>
      <c r="AY436" s="363"/>
      <c r="AZ436" s="820"/>
      <c r="BA436" s="821"/>
      <c r="BB436" s="820"/>
      <c r="BC436" s="821"/>
      <c r="BD436" s="820"/>
      <c r="BE436" s="821"/>
      <c r="BF436" s="820"/>
      <c r="BG436" s="821"/>
      <c r="BH436" s="820"/>
      <c r="BI436" s="821"/>
      <c r="BJ436" s="364"/>
      <c r="BK436" s="849"/>
      <c r="BL436" s="850"/>
      <c r="BM436" s="849"/>
      <c r="BN436" s="850"/>
      <c r="BO436" s="849"/>
      <c r="BP436" s="850"/>
      <c r="BQ436" s="849"/>
      <c r="BR436" s="850"/>
      <c r="BS436" s="849"/>
      <c r="BT436" s="850"/>
      <c r="BU436" s="365"/>
      <c r="BV436" s="973"/>
      <c r="BW436" s="974"/>
      <c r="BX436" s="973"/>
      <c r="BY436" s="974"/>
      <c r="BZ436" s="973"/>
      <c r="CA436" s="974"/>
      <c r="CB436" s="973"/>
      <c r="CC436" s="974"/>
      <c r="CD436" s="973"/>
      <c r="CE436" s="974"/>
      <c r="CF436" s="366"/>
      <c r="CG436" s="969"/>
      <c r="CH436" s="970"/>
      <c r="CI436" s="969"/>
      <c r="CJ436" s="970"/>
      <c r="CK436" s="969"/>
      <c r="CL436" s="970"/>
      <c r="CM436" s="969"/>
      <c r="CN436" s="970"/>
      <c r="CO436" s="969"/>
      <c r="CP436" s="970"/>
      <c r="CQ436" s="367"/>
      <c r="CR436" s="904">
        <f t="shared" si="553"/>
        <v>0</v>
      </c>
      <c r="CS436" s="905"/>
      <c r="CT436" s="904">
        <f t="shared" si="554"/>
        <v>0</v>
      </c>
      <c r="CU436" s="905"/>
      <c r="CV436" s="904">
        <f t="shared" si="555"/>
        <v>0</v>
      </c>
      <c r="CW436" s="905"/>
      <c r="CX436" s="904">
        <f t="shared" si="556"/>
        <v>0</v>
      </c>
      <c r="CY436" s="905"/>
      <c r="CZ436" s="904">
        <f t="shared" si="557"/>
        <v>0</v>
      </c>
      <c r="DA436" s="905"/>
      <c r="DB436" s="311">
        <f t="shared" si="558"/>
        <v>0</v>
      </c>
      <c r="DC436" s="971"/>
      <c r="DD436" s="972"/>
      <c r="DE436" s="971"/>
      <c r="DF436" s="972"/>
      <c r="DG436" s="971"/>
      <c r="DH436" s="972"/>
      <c r="DI436" s="971"/>
      <c r="DJ436" s="972"/>
      <c r="DK436" s="971"/>
      <c r="DL436" s="972"/>
      <c r="DM436" s="369"/>
      <c r="DN436" s="977"/>
      <c r="DO436" s="978"/>
      <c r="DP436" s="977"/>
      <c r="DQ436" s="978"/>
      <c r="DR436" s="977"/>
      <c r="DS436" s="978"/>
      <c r="DT436" s="977"/>
      <c r="DU436" s="978"/>
      <c r="DV436" s="977"/>
      <c r="DW436" s="978"/>
      <c r="DX436" s="370"/>
      <c r="DY436" s="339">
        <f t="shared" si="547"/>
        <v>0</v>
      </c>
      <c r="DZ436" s="339">
        <f t="shared" si="548"/>
        <v>0</v>
      </c>
      <c r="EA436" s="339">
        <f t="shared" si="549"/>
        <v>0</v>
      </c>
      <c r="EB436" s="339">
        <f t="shared" si="550"/>
        <v>0</v>
      </c>
      <c r="EC436" s="339">
        <f t="shared" si="551"/>
        <v>0</v>
      </c>
      <c r="ED436" s="327">
        <f t="shared" si="552"/>
        <v>0</v>
      </c>
    </row>
    <row r="437" spans="3:134" ht="15" customHeight="1">
      <c r="C437" s="77" t="s">
        <v>54</v>
      </c>
      <c r="D437" s="700"/>
      <c r="E437" s="72"/>
      <c r="F437" s="72"/>
      <c r="G437" s="72"/>
      <c r="H437" s="72"/>
      <c r="I437" s="72"/>
      <c r="J437" s="72"/>
      <c r="K437" s="72"/>
      <c r="L437" s="72"/>
      <c r="M437" s="72"/>
      <c r="N437" s="72"/>
      <c r="O437" s="616"/>
      <c r="P437" s="72"/>
      <c r="Q437" s="146"/>
      <c r="R437" s="70">
        <f t="shared" si="546"/>
        <v>1.1000000000000001</v>
      </c>
      <c r="S437" s="847"/>
      <c r="T437" s="848"/>
      <c r="U437" s="847"/>
      <c r="V437" s="848"/>
      <c r="W437" s="847"/>
      <c r="X437" s="848"/>
      <c r="Y437" s="847"/>
      <c r="Z437" s="848"/>
      <c r="AA437" s="847"/>
      <c r="AB437" s="848"/>
      <c r="AC437" s="373"/>
      <c r="AD437" s="804"/>
      <c r="AE437" s="805"/>
      <c r="AF437" s="804"/>
      <c r="AG437" s="805"/>
      <c r="AH437" s="804"/>
      <c r="AI437" s="805"/>
      <c r="AJ437" s="804"/>
      <c r="AK437" s="805"/>
      <c r="AL437" s="804"/>
      <c r="AM437" s="805"/>
      <c r="AN437" s="362"/>
      <c r="AO437" s="812"/>
      <c r="AP437" s="813"/>
      <c r="AQ437" s="812"/>
      <c r="AR437" s="813"/>
      <c r="AS437" s="812"/>
      <c r="AT437" s="813"/>
      <c r="AU437" s="812"/>
      <c r="AV437" s="813"/>
      <c r="AW437" s="812"/>
      <c r="AX437" s="813"/>
      <c r="AY437" s="363"/>
      <c r="AZ437" s="820"/>
      <c r="BA437" s="821"/>
      <c r="BB437" s="820"/>
      <c r="BC437" s="821"/>
      <c r="BD437" s="820"/>
      <c r="BE437" s="821"/>
      <c r="BF437" s="820"/>
      <c r="BG437" s="821"/>
      <c r="BH437" s="820"/>
      <c r="BI437" s="821"/>
      <c r="BJ437" s="364"/>
      <c r="BK437" s="849"/>
      <c r="BL437" s="850"/>
      <c r="BM437" s="849"/>
      <c r="BN437" s="850"/>
      <c r="BO437" s="849"/>
      <c r="BP437" s="850"/>
      <c r="BQ437" s="849"/>
      <c r="BR437" s="850"/>
      <c r="BS437" s="849"/>
      <c r="BT437" s="850"/>
      <c r="BU437" s="365"/>
      <c r="BV437" s="973"/>
      <c r="BW437" s="974"/>
      <c r="BX437" s="973"/>
      <c r="BY437" s="974"/>
      <c r="BZ437" s="973"/>
      <c r="CA437" s="974"/>
      <c r="CB437" s="973"/>
      <c r="CC437" s="974"/>
      <c r="CD437" s="973"/>
      <c r="CE437" s="974"/>
      <c r="CF437" s="366"/>
      <c r="CG437" s="969"/>
      <c r="CH437" s="970"/>
      <c r="CI437" s="969"/>
      <c r="CJ437" s="970"/>
      <c r="CK437" s="969"/>
      <c r="CL437" s="970"/>
      <c r="CM437" s="969"/>
      <c r="CN437" s="970"/>
      <c r="CO437" s="969"/>
      <c r="CP437" s="970"/>
      <c r="CQ437" s="367"/>
      <c r="CR437" s="904">
        <f t="shared" si="553"/>
        <v>0</v>
      </c>
      <c r="CS437" s="905"/>
      <c r="CT437" s="904">
        <f t="shared" si="554"/>
        <v>0</v>
      </c>
      <c r="CU437" s="905"/>
      <c r="CV437" s="904">
        <f t="shared" si="555"/>
        <v>0</v>
      </c>
      <c r="CW437" s="905"/>
      <c r="CX437" s="904">
        <f t="shared" si="556"/>
        <v>0</v>
      </c>
      <c r="CY437" s="905"/>
      <c r="CZ437" s="904">
        <f t="shared" si="557"/>
        <v>0</v>
      </c>
      <c r="DA437" s="905"/>
      <c r="DB437" s="311">
        <f t="shared" si="558"/>
        <v>0</v>
      </c>
      <c r="DC437" s="971"/>
      <c r="DD437" s="972"/>
      <c r="DE437" s="971"/>
      <c r="DF437" s="972"/>
      <c r="DG437" s="971"/>
      <c r="DH437" s="972"/>
      <c r="DI437" s="971"/>
      <c r="DJ437" s="972"/>
      <c r="DK437" s="971"/>
      <c r="DL437" s="972"/>
      <c r="DM437" s="369"/>
      <c r="DN437" s="977"/>
      <c r="DO437" s="978"/>
      <c r="DP437" s="977"/>
      <c r="DQ437" s="978"/>
      <c r="DR437" s="977"/>
      <c r="DS437" s="978"/>
      <c r="DT437" s="977"/>
      <c r="DU437" s="978"/>
      <c r="DV437" s="977"/>
      <c r="DW437" s="978"/>
      <c r="DX437" s="370"/>
      <c r="DY437" s="339">
        <f t="shared" si="547"/>
        <v>0</v>
      </c>
      <c r="DZ437" s="339">
        <f t="shared" si="548"/>
        <v>0</v>
      </c>
      <c r="EA437" s="339">
        <f t="shared" si="549"/>
        <v>0</v>
      </c>
      <c r="EB437" s="339">
        <f t="shared" si="550"/>
        <v>0</v>
      </c>
      <c r="EC437" s="339">
        <f t="shared" si="551"/>
        <v>0</v>
      </c>
      <c r="ED437" s="327">
        <f t="shared" si="552"/>
        <v>0</v>
      </c>
    </row>
    <row r="438" spans="3:134" ht="15" customHeight="1">
      <c r="C438" s="77" t="s">
        <v>353</v>
      </c>
      <c r="D438" s="700" t="s">
        <v>378</v>
      </c>
      <c r="E438" s="72"/>
      <c r="F438" s="72"/>
      <c r="G438" s="72"/>
      <c r="H438" s="72"/>
      <c r="I438" s="72"/>
      <c r="J438" s="72"/>
      <c r="K438" s="72"/>
      <c r="L438" s="72"/>
      <c r="M438" s="72"/>
      <c r="N438" s="72"/>
      <c r="O438" s="616"/>
      <c r="P438" s="72"/>
      <c r="Q438" s="146"/>
      <c r="R438" s="70">
        <f t="shared" si="546"/>
        <v>1.1000000000000001</v>
      </c>
      <c r="S438" s="847"/>
      <c r="T438" s="848"/>
      <c r="U438" s="847"/>
      <c r="V438" s="848"/>
      <c r="W438" s="847"/>
      <c r="X438" s="848"/>
      <c r="Y438" s="847"/>
      <c r="Z438" s="848"/>
      <c r="AA438" s="847"/>
      <c r="AB438" s="848"/>
      <c r="AC438" s="373"/>
      <c r="AD438" s="804"/>
      <c r="AE438" s="805"/>
      <c r="AF438" s="804"/>
      <c r="AG438" s="805"/>
      <c r="AH438" s="804"/>
      <c r="AI438" s="805"/>
      <c r="AJ438" s="804"/>
      <c r="AK438" s="805"/>
      <c r="AL438" s="804"/>
      <c r="AM438" s="805"/>
      <c r="AN438" s="362"/>
      <c r="AO438" s="812"/>
      <c r="AP438" s="813"/>
      <c r="AQ438" s="812"/>
      <c r="AR438" s="813"/>
      <c r="AS438" s="812"/>
      <c r="AT438" s="813"/>
      <c r="AU438" s="812"/>
      <c r="AV438" s="813"/>
      <c r="AW438" s="812"/>
      <c r="AX438" s="813"/>
      <c r="AY438" s="363"/>
      <c r="AZ438" s="820"/>
      <c r="BA438" s="821"/>
      <c r="BB438" s="820"/>
      <c r="BC438" s="821"/>
      <c r="BD438" s="820"/>
      <c r="BE438" s="821"/>
      <c r="BF438" s="820"/>
      <c r="BG438" s="821"/>
      <c r="BH438" s="820"/>
      <c r="BI438" s="821"/>
      <c r="BJ438" s="364"/>
      <c r="BK438" s="849"/>
      <c r="BL438" s="850"/>
      <c r="BM438" s="849"/>
      <c r="BN438" s="850"/>
      <c r="BO438" s="849"/>
      <c r="BP438" s="850"/>
      <c r="BQ438" s="849"/>
      <c r="BR438" s="850"/>
      <c r="BS438" s="849"/>
      <c r="BT438" s="850"/>
      <c r="BU438" s="365"/>
      <c r="BV438" s="973"/>
      <c r="BW438" s="974"/>
      <c r="BX438" s="973"/>
      <c r="BY438" s="974"/>
      <c r="BZ438" s="973"/>
      <c r="CA438" s="974"/>
      <c r="CB438" s="973"/>
      <c r="CC438" s="974"/>
      <c r="CD438" s="973"/>
      <c r="CE438" s="974"/>
      <c r="CF438" s="366"/>
      <c r="CG438" s="969"/>
      <c r="CH438" s="970"/>
      <c r="CI438" s="969"/>
      <c r="CJ438" s="970"/>
      <c r="CK438" s="969"/>
      <c r="CL438" s="970"/>
      <c r="CM438" s="969"/>
      <c r="CN438" s="970"/>
      <c r="CO438" s="969"/>
      <c r="CP438" s="970"/>
      <c r="CQ438" s="367"/>
      <c r="CR438" s="904">
        <f t="shared" si="553"/>
        <v>0</v>
      </c>
      <c r="CS438" s="905"/>
      <c r="CT438" s="904">
        <f t="shared" si="554"/>
        <v>0</v>
      </c>
      <c r="CU438" s="905"/>
      <c r="CV438" s="904">
        <f t="shared" si="555"/>
        <v>0</v>
      </c>
      <c r="CW438" s="905"/>
      <c r="CX438" s="904">
        <f t="shared" si="556"/>
        <v>0</v>
      </c>
      <c r="CY438" s="905"/>
      <c r="CZ438" s="904">
        <f t="shared" si="557"/>
        <v>0</v>
      </c>
      <c r="DA438" s="905"/>
      <c r="DB438" s="311">
        <f t="shared" si="558"/>
        <v>0</v>
      </c>
      <c r="DC438" s="971"/>
      <c r="DD438" s="972"/>
      <c r="DE438" s="971"/>
      <c r="DF438" s="972"/>
      <c r="DG438" s="971"/>
      <c r="DH438" s="972"/>
      <c r="DI438" s="971"/>
      <c r="DJ438" s="972"/>
      <c r="DK438" s="971"/>
      <c r="DL438" s="972"/>
      <c r="DM438" s="369"/>
      <c r="DN438" s="977"/>
      <c r="DO438" s="978"/>
      <c r="DP438" s="977"/>
      <c r="DQ438" s="978"/>
      <c r="DR438" s="977"/>
      <c r="DS438" s="978"/>
      <c r="DT438" s="977"/>
      <c r="DU438" s="978"/>
      <c r="DV438" s="977"/>
      <c r="DW438" s="978"/>
      <c r="DX438" s="370"/>
      <c r="DY438" s="339">
        <f t="shared" si="547"/>
        <v>0</v>
      </c>
      <c r="DZ438" s="339">
        <f t="shared" si="548"/>
        <v>0</v>
      </c>
      <c r="EA438" s="339">
        <f t="shared" si="549"/>
        <v>0</v>
      </c>
      <c r="EB438" s="339">
        <f t="shared" si="550"/>
        <v>0</v>
      </c>
      <c r="EC438" s="339">
        <f t="shared" si="551"/>
        <v>0</v>
      </c>
      <c r="ED438" s="327">
        <f t="shared" si="552"/>
        <v>0</v>
      </c>
    </row>
    <row r="439" spans="3:134" ht="15" customHeight="1">
      <c r="C439" s="77" t="s">
        <v>264</v>
      </c>
      <c r="D439" s="700"/>
      <c r="E439" s="72"/>
      <c r="F439" s="72"/>
      <c r="G439" s="72"/>
      <c r="H439" s="72"/>
      <c r="I439" s="72"/>
      <c r="J439" s="72"/>
      <c r="K439" s="72"/>
      <c r="L439" s="72"/>
      <c r="M439" s="72"/>
      <c r="N439" s="72"/>
      <c r="O439" s="616"/>
      <c r="P439" s="72"/>
      <c r="Q439" s="146"/>
      <c r="R439" s="70">
        <f t="shared" si="546"/>
        <v>1</v>
      </c>
      <c r="S439" s="847"/>
      <c r="T439" s="848"/>
      <c r="U439" s="847"/>
      <c r="V439" s="848"/>
      <c r="W439" s="847"/>
      <c r="X439" s="848"/>
      <c r="Y439" s="847"/>
      <c r="Z439" s="848"/>
      <c r="AA439" s="847"/>
      <c r="AB439" s="848"/>
      <c r="AC439" s="373"/>
      <c r="AD439" s="804"/>
      <c r="AE439" s="805"/>
      <c r="AF439" s="804"/>
      <c r="AG439" s="805"/>
      <c r="AH439" s="804"/>
      <c r="AI439" s="805"/>
      <c r="AJ439" s="804"/>
      <c r="AK439" s="805"/>
      <c r="AL439" s="804"/>
      <c r="AM439" s="805"/>
      <c r="AN439" s="362"/>
      <c r="AO439" s="812"/>
      <c r="AP439" s="813"/>
      <c r="AQ439" s="812"/>
      <c r="AR439" s="813"/>
      <c r="AS439" s="812"/>
      <c r="AT439" s="813"/>
      <c r="AU439" s="812"/>
      <c r="AV439" s="813"/>
      <c r="AW439" s="812"/>
      <c r="AX439" s="813"/>
      <c r="AY439" s="363"/>
      <c r="AZ439" s="820"/>
      <c r="BA439" s="821"/>
      <c r="BB439" s="820"/>
      <c r="BC439" s="821"/>
      <c r="BD439" s="820"/>
      <c r="BE439" s="821"/>
      <c r="BF439" s="820"/>
      <c r="BG439" s="821"/>
      <c r="BH439" s="820"/>
      <c r="BI439" s="821"/>
      <c r="BJ439" s="364"/>
      <c r="BK439" s="849"/>
      <c r="BL439" s="850"/>
      <c r="BM439" s="849"/>
      <c r="BN439" s="850"/>
      <c r="BO439" s="849"/>
      <c r="BP439" s="850"/>
      <c r="BQ439" s="849"/>
      <c r="BR439" s="850"/>
      <c r="BS439" s="849"/>
      <c r="BT439" s="850"/>
      <c r="BU439" s="365"/>
      <c r="BV439" s="973"/>
      <c r="BW439" s="974"/>
      <c r="BX439" s="973"/>
      <c r="BY439" s="974"/>
      <c r="BZ439" s="973"/>
      <c r="CA439" s="974"/>
      <c r="CB439" s="973"/>
      <c r="CC439" s="974"/>
      <c r="CD439" s="973"/>
      <c r="CE439" s="974"/>
      <c r="CF439" s="366"/>
      <c r="CG439" s="969"/>
      <c r="CH439" s="970"/>
      <c r="CI439" s="969"/>
      <c r="CJ439" s="970"/>
      <c r="CK439" s="969"/>
      <c r="CL439" s="970"/>
      <c r="CM439" s="969"/>
      <c r="CN439" s="970"/>
      <c r="CO439" s="969"/>
      <c r="CP439" s="970"/>
      <c r="CQ439" s="367"/>
      <c r="CR439" s="904">
        <f t="shared" si="553"/>
        <v>0</v>
      </c>
      <c r="CS439" s="905"/>
      <c r="CT439" s="904">
        <f t="shared" si="554"/>
        <v>0</v>
      </c>
      <c r="CU439" s="905"/>
      <c r="CV439" s="904">
        <f t="shared" si="555"/>
        <v>0</v>
      </c>
      <c r="CW439" s="905"/>
      <c r="CX439" s="904">
        <f t="shared" si="556"/>
        <v>0</v>
      </c>
      <c r="CY439" s="905"/>
      <c r="CZ439" s="904">
        <f t="shared" si="557"/>
        <v>0</v>
      </c>
      <c r="DA439" s="905"/>
      <c r="DB439" s="311">
        <f t="shared" si="558"/>
        <v>0</v>
      </c>
      <c r="DC439" s="971"/>
      <c r="DD439" s="972"/>
      <c r="DE439" s="971"/>
      <c r="DF439" s="972"/>
      <c r="DG439" s="971"/>
      <c r="DH439" s="972"/>
      <c r="DI439" s="971"/>
      <c r="DJ439" s="972"/>
      <c r="DK439" s="971"/>
      <c r="DL439" s="972"/>
      <c r="DM439" s="369"/>
      <c r="DN439" s="977"/>
      <c r="DO439" s="978"/>
      <c r="DP439" s="977"/>
      <c r="DQ439" s="978"/>
      <c r="DR439" s="977"/>
      <c r="DS439" s="978"/>
      <c r="DT439" s="977"/>
      <c r="DU439" s="978"/>
      <c r="DV439" s="977"/>
      <c r="DW439" s="978"/>
      <c r="DX439" s="370"/>
      <c r="DY439" s="339">
        <f t="shared" si="547"/>
        <v>0</v>
      </c>
      <c r="DZ439" s="339">
        <f t="shared" si="548"/>
        <v>0</v>
      </c>
      <c r="EA439" s="339">
        <f t="shared" si="549"/>
        <v>0</v>
      </c>
      <c r="EB439" s="339">
        <f t="shared" si="550"/>
        <v>0</v>
      </c>
      <c r="EC439" s="339">
        <f t="shared" si="551"/>
        <v>0</v>
      </c>
      <c r="ED439" s="327">
        <f t="shared" si="552"/>
        <v>0</v>
      </c>
    </row>
    <row r="440" spans="3:134" ht="15" customHeight="1">
      <c r="C440" s="77" t="s">
        <v>28</v>
      </c>
      <c r="D440" s="700"/>
      <c r="E440" s="72"/>
      <c r="F440" s="72"/>
      <c r="G440" s="72"/>
      <c r="H440" s="72"/>
      <c r="I440" s="72"/>
      <c r="J440" s="72"/>
      <c r="K440" s="72"/>
      <c r="L440" s="72"/>
      <c r="M440" s="72"/>
      <c r="N440" s="72"/>
      <c r="O440" s="616"/>
      <c r="P440" s="72"/>
      <c r="Q440" s="146"/>
      <c r="R440" s="70">
        <f t="shared" si="546"/>
        <v>1</v>
      </c>
      <c r="S440" s="847"/>
      <c r="T440" s="848"/>
      <c r="U440" s="847"/>
      <c r="V440" s="848"/>
      <c r="W440" s="847"/>
      <c r="X440" s="848"/>
      <c r="Y440" s="847"/>
      <c r="Z440" s="848"/>
      <c r="AA440" s="847"/>
      <c r="AB440" s="848"/>
      <c r="AC440" s="373"/>
      <c r="AD440" s="804"/>
      <c r="AE440" s="805"/>
      <c r="AF440" s="804"/>
      <c r="AG440" s="805"/>
      <c r="AH440" s="804"/>
      <c r="AI440" s="805"/>
      <c r="AJ440" s="804"/>
      <c r="AK440" s="805"/>
      <c r="AL440" s="804"/>
      <c r="AM440" s="805"/>
      <c r="AN440" s="362"/>
      <c r="AO440" s="812"/>
      <c r="AP440" s="813"/>
      <c r="AQ440" s="812"/>
      <c r="AR440" s="813"/>
      <c r="AS440" s="812"/>
      <c r="AT440" s="813"/>
      <c r="AU440" s="812"/>
      <c r="AV440" s="813"/>
      <c r="AW440" s="812"/>
      <c r="AX440" s="813"/>
      <c r="AY440" s="363"/>
      <c r="AZ440" s="820"/>
      <c r="BA440" s="821"/>
      <c r="BB440" s="820"/>
      <c r="BC440" s="821"/>
      <c r="BD440" s="820"/>
      <c r="BE440" s="821"/>
      <c r="BF440" s="820"/>
      <c r="BG440" s="821"/>
      <c r="BH440" s="820"/>
      <c r="BI440" s="821"/>
      <c r="BJ440" s="364"/>
      <c r="BK440" s="849"/>
      <c r="BL440" s="850"/>
      <c r="BM440" s="849"/>
      <c r="BN440" s="850"/>
      <c r="BO440" s="849"/>
      <c r="BP440" s="850"/>
      <c r="BQ440" s="849"/>
      <c r="BR440" s="850"/>
      <c r="BS440" s="849"/>
      <c r="BT440" s="850"/>
      <c r="BU440" s="365"/>
      <c r="BV440" s="973"/>
      <c r="BW440" s="974"/>
      <c r="BX440" s="973"/>
      <c r="BY440" s="974"/>
      <c r="BZ440" s="973"/>
      <c r="CA440" s="974"/>
      <c r="CB440" s="973"/>
      <c r="CC440" s="974"/>
      <c r="CD440" s="973"/>
      <c r="CE440" s="974"/>
      <c r="CF440" s="366"/>
      <c r="CG440" s="969"/>
      <c r="CH440" s="970"/>
      <c r="CI440" s="969"/>
      <c r="CJ440" s="970"/>
      <c r="CK440" s="969"/>
      <c r="CL440" s="970"/>
      <c r="CM440" s="969"/>
      <c r="CN440" s="970"/>
      <c r="CO440" s="969"/>
      <c r="CP440" s="970"/>
      <c r="CQ440" s="367"/>
      <c r="CR440" s="904">
        <f t="shared" si="553"/>
        <v>0</v>
      </c>
      <c r="CS440" s="905"/>
      <c r="CT440" s="904">
        <f t="shared" si="554"/>
        <v>0</v>
      </c>
      <c r="CU440" s="905"/>
      <c r="CV440" s="904">
        <f t="shared" si="555"/>
        <v>0</v>
      </c>
      <c r="CW440" s="905"/>
      <c r="CX440" s="904">
        <f t="shared" si="556"/>
        <v>0</v>
      </c>
      <c r="CY440" s="905"/>
      <c r="CZ440" s="904">
        <f t="shared" si="557"/>
        <v>0</v>
      </c>
      <c r="DA440" s="905"/>
      <c r="DB440" s="311">
        <f t="shared" si="558"/>
        <v>0</v>
      </c>
      <c r="DC440" s="971"/>
      <c r="DD440" s="972"/>
      <c r="DE440" s="971"/>
      <c r="DF440" s="972"/>
      <c r="DG440" s="971"/>
      <c r="DH440" s="972"/>
      <c r="DI440" s="971"/>
      <c r="DJ440" s="972"/>
      <c r="DK440" s="971"/>
      <c r="DL440" s="972"/>
      <c r="DM440" s="369"/>
      <c r="DN440" s="977"/>
      <c r="DO440" s="978"/>
      <c r="DP440" s="977"/>
      <c r="DQ440" s="978"/>
      <c r="DR440" s="977"/>
      <c r="DS440" s="978"/>
      <c r="DT440" s="977"/>
      <c r="DU440" s="978"/>
      <c r="DV440" s="977"/>
      <c r="DW440" s="978"/>
      <c r="DX440" s="370"/>
      <c r="DY440" s="339">
        <f t="shared" si="547"/>
        <v>0</v>
      </c>
      <c r="DZ440" s="339">
        <f t="shared" si="548"/>
        <v>0</v>
      </c>
      <c r="EA440" s="339">
        <f t="shared" si="549"/>
        <v>0</v>
      </c>
      <c r="EB440" s="339">
        <f t="shared" si="550"/>
        <v>0</v>
      </c>
      <c r="EC440" s="339">
        <f t="shared" si="551"/>
        <v>0</v>
      </c>
      <c r="ED440" s="327">
        <f t="shared" si="552"/>
        <v>0</v>
      </c>
    </row>
    <row r="441" spans="3:134" ht="15" customHeight="1">
      <c r="C441" s="77" t="s">
        <v>54</v>
      </c>
      <c r="D441" s="700"/>
      <c r="E441" s="72"/>
      <c r="F441" s="72"/>
      <c r="G441" s="72"/>
      <c r="H441" s="72"/>
      <c r="I441" s="72"/>
      <c r="J441" s="72"/>
      <c r="K441" s="72"/>
      <c r="L441" s="72"/>
      <c r="M441" s="72"/>
      <c r="N441" s="72"/>
      <c r="O441" s="616"/>
      <c r="P441" s="72"/>
      <c r="Q441" s="146"/>
      <c r="R441" s="70">
        <f t="shared" si="546"/>
        <v>1.1000000000000001</v>
      </c>
      <c r="S441" s="847"/>
      <c r="T441" s="848"/>
      <c r="U441" s="847"/>
      <c r="V441" s="848"/>
      <c r="W441" s="847"/>
      <c r="X441" s="848"/>
      <c r="Y441" s="847"/>
      <c r="Z441" s="848"/>
      <c r="AA441" s="847"/>
      <c r="AB441" s="848"/>
      <c r="AC441" s="373"/>
      <c r="AD441" s="804"/>
      <c r="AE441" s="805"/>
      <c r="AF441" s="804"/>
      <c r="AG441" s="805"/>
      <c r="AH441" s="804"/>
      <c r="AI441" s="805"/>
      <c r="AJ441" s="804"/>
      <c r="AK441" s="805"/>
      <c r="AL441" s="804"/>
      <c r="AM441" s="805"/>
      <c r="AN441" s="362"/>
      <c r="AO441" s="812"/>
      <c r="AP441" s="813"/>
      <c r="AQ441" s="812"/>
      <c r="AR441" s="813"/>
      <c r="AS441" s="812"/>
      <c r="AT441" s="813"/>
      <c r="AU441" s="812"/>
      <c r="AV441" s="813"/>
      <c r="AW441" s="812"/>
      <c r="AX441" s="813"/>
      <c r="AY441" s="363"/>
      <c r="AZ441" s="820"/>
      <c r="BA441" s="821"/>
      <c r="BB441" s="820"/>
      <c r="BC441" s="821"/>
      <c r="BD441" s="820"/>
      <c r="BE441" s="821"/>
      <c r="BF441" s="820"/>
      <c r="BG441" s="821"/>
      <c r="BH441" s="820"/>
      <c r="BI441" s="821"/>
      <c r="BJ441" s="364"/>
      <c r="BK441" s="849"/>
      <c r="BL441" s="850"/>
      <c r="BM441" s="849"/>
      <c r="BN441" s="850"/>
      <c r="BO441" s="849"/>
      <c r="BP441" s="850"/>
      <c r="BQ441" s="849"/>
      <c r="BR441" s="850"/>
      <c r="BS441" s="849"/>
      <c r="BT441" s="850"/>
      <c r="BU441" s="365"/>
      <c r="BV441" s="973"/>
      <c r="BW441" s="974"/>
      <c r="BX441" s="973"/>
      <c r="BY441" s="974"/>
      <c r="BZ441" s="973"/>
      <c r="CA441" s="974"/>
      <c r="CB441" s="973"/>
      <c r="CC441" s="974"/>
      <c r="CD441" s="973"/>
      <c r="CE441" s="974"/>
      <c r="CF441" s="366"/>
      <c r="CG441" s="969"/>
      <c r="CH441" s="970"/>
      <c r="CI441" s="969"/>
      <c r="CJ441" s="970"/>
      <c r="CK441" s="969"/>
      <c r="CL441" s="970"/>
      <c r="CM441" s="969"/>
      <c r="CN441" s="970"/>
      <c r="CO441" s="969"/>
      <c r="CP441" s="970"/>
      <c r="CQ441" s="367"/>
      <c r="CR441" s="904">
        <f t="shared" si="553"/>
        <v>0</v>
      </c>
      <c r="CS441" s="905"/>
      <c r="CT441" s="904">
        <f t="shared" si="554"/>
        <v>0</v>
      </c>
      <c r="CU441" s="905"/>
      <c r="CV441" s="904">
        <f t="shared" si="555"/>
        <v>0</v>
      </c>
      <c r="CW441" s="905"/>
      <c r="CX441" s="904">
        <f t="shared" si="556"/>
        <v>0</v>
      </c>
      <c r="CY441" s="905"/>
      <c r="CZ441" s="904">
        <f t="shared" si="557"/>
        <v>0</v>
      </c>
      <c r="DA441" s="905"/>
      <c r="DB441" s="311">
        <f t="shared" si="558"/>
        <v>0</v>
      </c>
      <c r="DC441" s="971"/>
      <c r="DD441" s="972"/>
      <c r="DE441" s="971"/>
      <c r="DF441" s="972"/>
      <c r="DG441" s="971"/>
      <c r="DH441" s="972"/>
      <c r="DI441" s="971"/>
      <c r="DJ441" s="972"/>
      <c r="DK441" s="971"/>
      <c r="DL441" s="972"/>
      <c r="DM441" s="369"/>
      <c r="DN441" s="977"/>
      <c r="DO441" s="978"/>
      <c r="DP441" s="977"/>
      <c r="DQ441" s="978"/>
      <c r="DR441" s="977"/>
      <c r="DS441" s="978"/>
      <c r="DT441" s="977"/>
      <c r="DU441" s="978"/>
      <c r="DV441" s="977"/>
      <c r="DW441" s="978"/>
      <c r="DX441" s="370"/>
      <c r="DY441" s="339">
        <f t="shared" si="547"/>
        <v>0</v>
      </c>
      <c r="DZ441" s="339">
        <f t="shared" si="548"/>
        <v>0</v>
      </c>
      <c r="EA441" s="339">
        <f t="shared" si="549"/>
        <v>0</v>
      </c>
      <c r="EB441" s="339">
        <f t="shared" si="550"/>
        <v>0</v>
      </c>
      <c r="EC441" s="339">
        <f t="shared" si="551"/>
        <v>0</v>
      </c>
      <c r="ED441" s="327">
        <f t="shared" si="552"/>
        <v>0</v>
      </c>
    </row>
    <row r="442" spans="3:134" ht="15" customHeight="1">
      <c r="C442" s="77" t="s">
        <v>353</v>
      </c>
      <c r="D442" s="700" t="s">
        <v>378</v>
      </c>
      <c r="E442" s="72"/>
      <c r="F442" s="72"/>
      <c r="G442" s="72"/>
      <c r="H442" s="72"/>
      <c r="I442" s="72"/>
      <c r="J442" s="72"/>
      <c r="K442" s="72"/>
      <c r="L442" s="72"/>
      <c r="M442" s="72"/>
      <c r="N442" s="72"/>
      <c r="O442" s="616"/>
      <c r="P442" s="72"/>
      <c r="Q442" s="146"/>
      <c r="R442" s="70">
        <f t="shared" si="546"/>
        <v>1.1000000000000001</v>
      </c>
      <c r="S442" s="847"/>
      <c r="T442" s="848"/>
      <c r="U442" s="847"/>
      <c r="V442" s="848"/>
      <c r="W442" s="847"/>
      <c r="X442" s="848"/>
      <c r="Y442" s="847"/>
      <c r="Z442" s="848"/>
      <c r="AA442" s="847"/>
      <c r="AB442" s="848"/>
      <c r="AC442" s="373"/>
      <c r="AD442" s="804"/>
      <c r="AE442" s="805"/>
      <c r="AF442" s="804"/>
      <c r="AG442" s="805"/>
      <c r="AH442" s="804"/>
      <c r="AI442" s="805"/>
      <c r="AJ442" s="804"/>
      <c r="AK442" s="805"/>
      <c r="AL442" s="804"/>
      <c r="AM442" s="805"/>
      <c r="AN442" s="362"/>
      <c r="AO442" s="812"/>
      <c r="AP442" s="813"/>
      <c r="AQ442" s="812"/>
      <c r="AR442" s="813"/>
      <c r="AS442" s="812"/>
      <c r="AT442" s="813"/>
      <c r="AU442" s="812"/>
      <c r="AV442" s="813"/>
      <c r="AW442" s="812"/>
      <c r="AX442" s="813"/>
      <c r="AY442" s="363"/>
      <c r="AZ442" s="820"/>
      <c r="BA442" s="821"/>
      <c r="BB442" s="820"/>
      <c r="BC442" s="821"/>
      <c r="BD442" s="820"/>
      <c r="BE442" s="821"/>
      <c r="BF442" s="820"/>
      <c r="BG442" s="821"/>
      <c r="BH442" s="820"/>
      <c r="BI442" s="821"/>
      <c r="BJ442" s="364"/>
      <c r="BK442" s="849"/>
      <c r="BL442" s="850"/>
      <c r="BM442" s="849"/>
      <c r="BN442" s="850"/>
      <c r="BO442" s="849"/>
      <c r="BP442" s="850"/>
      <c r="BQ442" s="849"/>
      <c r="BR442" s="850"/>
      <c r="BS442" s="849"/>
      <c r="BT442" s="850"/>
      <c r="BU442" s="365"/>
      <c r="BV442" s="973"/>
      <c r="BW442" s="974"/>
      <c r="BX442" s="973"/>
      <c r="BY442" s="974"/>
      <c r="BZ442" s="973"/>
      <c r="CA442" s="974"/>
      <c r="CB442" s="973"/>
      <c r="CC442" s="974"/>
      <c r="CD442" s="973"/>
      <c r="CE442" s="974"/>
      <c r="CF442" s="366"/>
      <c r="CG442" s="969"/>
      <c r="CH442" s="970"/>
      <c r="CI442" s="969"/>
      <c r="CJ442" s="970"/>
      <c r="CK442" s="969"/>
      <c r="CL442" s="970"/>
      <c r="CM442" s="969"/>
      <c r="CN442" s="970"/>
      <c r="CO442" s="969"/>
      <c r="CP442" s="970"/>
      <c r="CQ442" s="367"/>
      <c r="CR442" s="904">
        <f t="shared" si="553"/>
        <v>0</v>
      </c>
      <c r="CS442" s="905"/>
      <c r="CT442" s="904">
        <f t="shared" si="554"/>
        <v>0</v>
      </c>
      <c r="CU442" s="905"/>
      <c r="CV442" s="904">
        <f t="shared" si="555"/>
        <v>0</v>
      </c>
      <c r="CW442" s="905"/>
      <c r="CX442" s="904">
        <f t="shared" si="556"/>
        <v>0</v>
      </c>
      <c r="CY442" s="905"/>
      <c r="CZ442" s="904">
        <f t="shared" si="557"/>
        <v>0</v>
      </c>
      <c r="DA442" s="905"/>
      <c r="DB442" s="311">
        <f t="shared" si="558"/>
        <v>0</v>
      </c>
      <c r="DC442" s="971"/>
      <c r="DD442" s="972"/>
      <c r="DE442" s="971"/>
      <c r="DF442" s="972"/>
      <c r="DG442" s="971"/>
      <c r="DH442" s="972"/>
      <c r="DI442" s="971"/>
      <c r="DJ442" s="972"/>
      <c r="DK442" s="971"/>
      <c r="DL442" s="972"/>
      <c r="DM442" s="369"/>
      <c r="DN442" s="977"/>
      <c r="DO442" s="978"/>
      <c r="DP442" s="977"/>
      <c r="DQ442" s="978"/>
      <c r="DR442" s="977"/>
      <c r="DS442" s="978"/>
      <c r="DT442" s="977"/>
      <c r="DU442" s="978"/>
      <c r="DV442" s="977"/>
      <c r="DW442" s="978"/>
      <c r="DX442" s="370"/>
      <c r="DY442" s="339">
        <f t="shared" si="547"/>
        <v>0</v>
      </c>
      <c r="DZ442" s="339">
        <f t="shared" si="548"/>
        <v>0</v>
      </c>
      <c r="EA442" s="339">
        <f t="shared" si="549"/>
        <v>0</v>
      </c>
      <c r="EB442" s="339">
        <f t="shared" si="550"/>
        <v>0</v>
      </c>
      <c r="EC442" s="339">
        <f t="shared" si="551"/>
        <v>0</v>
      </c>
      <c r="ED442" s="327">
        <f t="shared" si="552"/>
        <v>0</v>
      </c>
    </row>
    <row r="443" spans="3:134" ht="15" customHeight="1">
      <c r="C443" s="77" t="s">
        <v>264</v>
      </c>
      <c r="D443" s="700"/>
      <c r="E443" s="72"/>
      <c r="F443" s="72"/>
      <c r="G443" s="72"/>
      <c r="H443" s="72"/>
      <c r="I443" s="72"/>
      <c r="J443" s="72"/>
      <c r="K443" s="72"/>
      <c r="L443" s="72"/>
      <c r="M443" s="72"/>
      <c r="N443" s="72"/>
      <c r="O443" s="616"/>
      <c r="P443" s="72"/>
      <c r="Q443" s="146"/>
      <c r="R443" s="70">
        <f t="shared" si="546"/>
        <v>1</v>
      </c>
      <c r="S443" s="847"/>
      <c r="T443" s="848"/>
      <c r="U443" s="847"/>
      <c r="V443" s="848"/>
      <c r="W443" s="847"/>
      <c r="X443" s="848"/>
      <c r="Y443" s="847"/>
      <c r="Z443" s="848"/>
      <c r="AA443" s="847"/>
      <c r="AB443" s="848"/>
      <c r="AC443" s="373"/>
      <c r="AD443" s="804"/>
      <c r="AE443" s="805"/>
      <c r="AF443" s="804"/>
      <c r="AG443" s="805"/>
      <c r="AH443" s="804"/>
      <c r="AI443" s="805"/>
      <c r="AJ443" s="804"/>
      <c r="AK443" s="805"/>
      <c r="AL443" s="804"/>
      <c r="AM443" s="805"/>
      <c r="AN443" s="362"/>
      <c r="AO443" s="812"/>
      <c r="AP443" s="813"/>
      <c r="AQ443" s="812"/>
      <c r="AR443" s="813"/>
      <c r="AS443" s="812"/>
      <c r="AT443" s="813"/>
      <c r="AU443" s="812"/>
      <c r="AV443" s="813"/>
      <c r="AW443" s="812"/>
      <c r="AX443" s="813"/>
      <c r="AY443" s="363"/>
      <c r="AZ443" s="820"/>
      <c r="BA443" s="821"/>
      <c r="BB443" s="820"/>
      <c r="BC443" s="821"/>
      <c r="BD443" s="820"/>
      <c r="BE443" s="821"/>
      <c r="BF443" s="820"/>
      <c r="BG443" s="821"/>
      <c r="BH443" s="820"/>
      <c r="BI443" s="821"/>
      <c r="BJ443" s="364"/>
      <c r="BK443" s="849"/>
      <c r="BL443" s="850"/>
      <c r="BM443" s="849"/>
      <c r="BN443" s="850"/>
      <c r="BO443" s="849"/>
      <c r="BP443" s="850"/>
      <c r="BQ443" s="849"/>
      <c r="BR443" s="850"/>
      <c r="BS443" s="849"/>
      <c r="BT443" s="850"/>
      <c r="BU443" s="365"/>
      <c r="BV443" s="973"/>
      <c r="BW443" s="974"/>
      <c r="BX443" s="973"/>
      <c r="BY443" s="974"/>
      <c r="BZ443" s="973"/>
      <c r="CA443" s="974"/>
      <c r="CB443" s="973"/>
      <c r="CC443" s="974"/>
      <c r="CD443" s="973"/>
      <c r="CE443" s="974"/>
      <c r="CF443" s="366"/>
      <c r="CG443" s="969"/>
      <c r="CH443" s="970"/>
      <c r="CI443" s="969"/>
      <c r="CJ443" s="970"/>
      <c r="CK443" s="969"/>
      <c r="CL443" s="970"/>
      <c r="CM443" s="969"/>
      <c r="CN443" s="970"/>
      <c r="CO443" s="969"/>
      <c r="CP443" s="970"/>
      <c r="CQ443" s="367"/>
      <c r="CR443" s="904">
        <f t="shared" si="553"/>
        <v>0</v>
      </c>
      <c r="CS443" s="905"/>
      <c r="CT443" s="904">
        <f t="shared" si="554"/>
        <v>0</v>
      </c>
      <c r="CU443" s="905"/>
      <c r="CV443" s="904">
        <f t="shared" si="555"/>
        <v>0</v>
      </c>
      <c r="CW443" s="905"/>
      <c r="CX443" s="904">
        <f t="shared" si="556"/>
        <v>0</v>
      </c>
      <c r="CY443" s="905"/>
      <c r="CZ443" s="904">
        <f t="shared" si="557"/>
        <v>0</v>
      </c>
      <c r="DA443" s="905"/>
      <c r="DB443" s="311">
        <f t="shared" si="558"/>
        <v>0</v>
      </c>
      <c r="DC443" s="971"/>
      <c r="DD443" s="972"/>
      <c r="DE443" s="971"/>
      <c r="DF443" s="972"/>
      <c r="DG443" s="971"/>
      <c r="DH443" s="972"/>
      <c r="DI443" s="971"/>
      <c r="DJ443" s="972"/>
      <c r="DK443" s="971"/>
      <c r="DL443" s="972"/>
      <c r="DM443" s="369"/>
      <c r="DN443" s="977"/>
      <c r="DO443" s="978"/>
      <c r="DP443" s="977"/>
      <c r="DQ443" s="978"/>
      <c r="DR443" s="977"/>
      <c r="DS443" s="978"/>
      <c r="DT443" s="977"/>
      <c r="DU443" s="978"/>
      <c r="DV443" s="977"/>
      <c r="DW443" s="978"/>
      <c r="DX443" s="370"/>
      <c r="DY443" s="339">
        <f t="shared" si="547"/>
        <v>0</v>
      </c>
      <c r="DZ443" s="339">
        <f t="shared" si="548"/>
        <v>0</v>
      </c>
      <c r="EA443" s="339">
        <f t="shared" si="549"/>
        <v>0</v>
      </c>
      <c r="EB443" s="339">
        <f t="shared" si="550"/>
        <v>0</v>
      </c>
      <c r="EC443" s="339">
        <f t="shared" si="551"/>
        <v>0</v>
      </c>
      <c r="ED443" s="327">
        <f t="shared" si="552"/>
        <v>0</v>
      </c>
    </row>
    <row r="444" spans="3:134" ht="15" customHeight="1">
      <c r="C444" s="77" t="s">
        <v>28</v>
      </c>
      <c r="D444" s="700"/>
      <c r="E444" s="72"/>
      <c r="F444" s="72"/>
      <c r="G444" s="72"/>
      <c r="H444" s="72"/>
      <c r="I444" s="72"/>
      <c r="J444" s="72"/>
      <c r="K444" s="72"/>
      <c r="L444" s="72"/>
      <c r="M444" s="72"/>
      <c r="N444" s="72"/>
      <c r="O444" s="616"/>
      <c r="P444" s="72"/>
      <c r="Q444" s="146"/>
      <c r="R444" s="70">
        <f t="shared" si="546"/>
        <v>1</v>
      </c>
      <c r="S444" s="847"/>
      <c r="T444" s="848"/>
      <c r="U444" s="847"/>
      <c r="V444" s="848"/>
      <c r="W444" s="847"/>
      <c r="X444" s="848"/>
      <c r="Y444" s="847"/>
      <c r="Z444" s="848"/>
      <c r="AA444" s="847"/>
      <c r="AB444" s="848"/>
      <c r="AC444" s="373"/>
      <c r="AD444" s="804"/>
      <c r="AE444" s="805"/>
      <c r="AF444" s="804"/>
      <c r="AG444" s="805"/>
      <c r="AH444" s="804"/>
      <c r="AI444" s="805"/>
      <c r="AJ444" s="804"/>
      <c r="AK444" s="805"/>
      <c r="AL444" s="804"/>
      <c r="AM444" s="805"/>
      <c r="AN444" s="362"/>
      <c r="AO444" s="812"/>
      <c r="AP444" s="813"/>
      <c r="AQ444" s="812"/>
      <c r="AR444" s="813"/>
      <c r="AS444" s="812"/>
      <c r="AT444" s="813"/>
      <c r="AU444" s="812"/>
      <c r="AV444" s="813"/>
      <c r="AW444" s="812"/>
      <c r="AX444" s="813"/>
      <c r="AY444" s="363"/>
      <c r="AZ444" s="820"/>
      <c r="BA444" s="821"/>
      <c r="BB444" s="820"/>
      <c r="BC444" s="821"/>
      <c r="BD444" s="820"/>
      <c r="BE444" s="821"/>
      <c r="BF444" s="820"/>
      <c r="BG444" s="821"/>
      <c r="BH444" s="820"/>
      <c r="BI444" s="821"/>
      <c r="BJ444" s="364"/>
      <c r="BK444" s="849"/>
      <c r="BL444" s="850"/>
      <c r="BM444" s="849"/>
      <c r="BN444" s="850"/>
      <c r="BO444" s="849"/>
      <c r="BP444" s="850"/>
      <c r="BQ444" s="849"/>
      <c r="BR444" s="850"/>
      <c r="BS444" s="849"/>
      <c r="BT444" s="850"/>
      <c r="BU444" s="365"/>
      <c r="BV444" s="973"/>
      <c r="BW444" s="974"/>
      <c r="BX444" s="973"/>
      <c r="BY444" s="974"/>
      <c r="BZ444" s="973"/>
      <c r="CA444" s="974"/>
      <c r="CB444" s="973"/>
      <c r="CC444" s="974"/>
      <c r="CD444" s="973"/>
      <c r="CE444" s="974"/>
      <c r="CF444" s="366"/>
      <c r="CG444" s="969"/>
      <c r="CH444" s="970"/>
      <c r="CI444" s="969"/>
      <c r="CJ444" s="970"/>
      <c r="CK444" s="969"/>
      <c r="CL444" s="970"/>
      <c r="CM444" s="969"/>
      <c r="CN444" s="970"/>
      <c r="CO444" s="969"/>
      <c r="CP444" s="970"/>
      <c r="CQ444" s="367"/>
      <c r="CR444" s="904">
        <f t="shared" si="553"/>
        <v>0</v>
      </c>
      <c r="CS444" s="905"/>
      <c r="CT444" s="904">
        <f t="shared" si="554"/>
        <v>0</v>
      </c>
      <c r="CU444" s="905"/>
      <c r="CV444" s="904">
        <f t="shared" si="555"/>
        <v>0</v>
      </c>
      <c r="CW444" s="905"/>
      <c r="CX444" s="904">
        <f t="shared" si="556"/>
        <v>0</v>
      </c>
      <c r="CY444" s="905"/>
      <c r="CZ444" s="904">
        <f t="shared" si="557"/>
        <v>0</v>
      </c>
      <c r="DA444" s="905"/>
      <c r="DB444" s="311">
        <f t="shared" si="558"/>
        <v>0</v>
      </c>
      <c r="DC444" s="971"/>
      <c r="DD444" s="972"/>
      <c r="DE444" s="971"/>
      <c r="DF444" s="972"/>
      <c r="DG444" s="971"/>
      <c r="DH444" s="972"/>
      <c r="DI444" s="971"/>
      <c r="DJ444" s="972"/>
      <c r="DK444" s="971"/>
      <c r="DL444" s="972"/>
      <c r="DM444" s="369"/>
      <c r="DN444" s="977"/>
      <c r="DO444" s="978"/>
      <c r="DP444" s="977"/>
      <c r="DQ444" s="978"/>
      <c r="DR444" s="977"/>
      <c r="DS444" s="978"/>
      <c r="DT444" s="977"/>
      <c r="DU444" s="978"/>
      <c r="DV444" s="977"/>
      <c r="DW444" s="978"/>
      <c r="DX444" s="370"/>
      <c r="DY444" s="339">
        <f t="shared" si="547"/>
        <v>0</v>
      </c>
      <c r="DZ444" s="339">
        <f t="shared" si="548"/>
        <v>0</v>
      </c>
      <c r="EA444" s="339">
        <f t="shared" si="549"/>
        <v>0</v>
      </c>
      <c r="EB444" s="339">
        <f t="shared" si="550"/>
        <v>0</v>
      </c>
      <c r="EC444" s="339">
        <f t="shared" si="551"/>
        <v>0</v>
      </c>
      <c r="ED444" s="327">
        <f t="shared" si="552"/>
        <v>0</v>
      </c>
    </row>
    <row r="445" spans="3:134" ht="15" customHeight="1">
      <c r="C445" s="77" t="s">
        <v>54</v>
      </c>
      <c r="D445" s="700"/>
      <c r="E445" s="72"/>
      <c r="F445" s="72"/>
      <c r="G445" s="72"/>
      <c r="H445" s="72"/>
      <c r="I445" s="72"/>
      <c r="J445" s="72"/>
      <c r="K445" s="72"/>
      <c r="L445" s="72"/>
      <c r="M445" s="72"/>
      <c r="N445" s="72"/>
      <c r="O445" s="616"/>
      <c r="P445" s="72"/>
      <c r="Q445" s="146"/>
      <c r="R445" s="70">
        <f t="shared" si="546"/>
        <v>1.1000000000000001</v>
      </c>
      <c r="S445" s="847"/>
      <c r="T445" s="848"/>
      <c r="U445" s="847"/>
      <c r="V445" s="848"/>
      <c r="W445" s="847"/>
      <c r="X445" s="848"/>
      <c r="Y445" s="847"/>
      <c r="Z445" s="848"/>
      <c r="AA445" s="847"/>
      <c r="AB445" s="848"/>
      <c r="AC445" s="373"/>
      <c r="AD445" s="804"/>
      <c r="AE445" s="805"/>
      <c r="AF445" s="804"/>
      <c r="AG445" s="805"/>
      <c r="AH445" s="804"/>
      <c r="AI445" s="805"/>
      <c r="AJ445" s="804"/>
      <c r="AK445" s="805"/>
      <c r="AL445" s="804"/>
      <c r="AM445" s="805"/>
      <c r="AN445" s="362"/>
      <c r="AO445" s="812"/>
      <c r="AP445" s="813"/>
      <c r="AQ445" s="812"/>
      <c r="AR445" s="813"/>
      <c r="AS445" s="812"/>
      <c r="AT445" s="813"/>
      <c r="AU445" s="812"/>
      <c r="AV445" s="813"/>
      <c r="AW445" s="812"/>
      <c r="AX445" s="813"/>
      <c r="AY445" s="363"/>
      <c r="AZ445" s="820"/>
      <c r="BA445" s="821"/>
      <c r="BB445" s="820"/>
      <c r="BC445" s="821"/>
      <c r="BD445" s="820"/>
      <c r="BE445" s="821"/>
      <c r="BF445" s="820"/>
      <c r="BG445" s="821"/>
      <c r="BH445" s="820"/>
      <c r="BI445" s="821"/>
      <c r="BJ445" s="364"/>
      <c r="BK445" s="849"/>
      <c r="BL445" s="850"/>
      <c r="BM445" s="849"/>
      <c r="BN445" s="850"/>
      <c r="BO445" s="849"/>
      <c r="BP445" s="850"/>
      <c r="BQ445" s="849"/>
      <c r="BR445" s="850"/>
      <c r="BS445" s="849"/>
      <c r="BT445" s="850"/>
      <c r="BU445" s="365"/>
      <c r="BV445" s="973"/>
      <c r="BW445" s="974"/>
      <c r="BX445" s="973"/>
      <c r="BY445" s="974"/>
      <c r="BZ445" s="973"/>
      <c r="CA445" s="974"/>
      <c r="CB445" s="973"/>
      <c r="CC445" s="974"/>
      <c r="CD445" s="973"/>
      <c r="CE445" s="974"/>
      <c r="CF445" s="366"/>
      <c r="CG445" s="969"/>
      <c r="CH445" s="970"/>
      <c r="CI445" s="969"/>
      <c r="CJ445" s="970"/>
      <c r="CK445" s="969"/>
      <c r="CL445" s="970"/>
      <c r="CM445" s="969"/>
      <c r="CN445" s="970"/>
      <c r="CO445" s="969"/>
      <c r="CP445" s="970"/>
      <c r="CQ445" s="367"/>
      <c r="CR445" s="904">
        <f t="shared" si="553"/>
        <v>0</v>
      </c>
      <c r="CS445" s="905"/>
      <c r="CT445" s="904">
        <f t="shared" si="554"/>
        <v>0</v>
      </c>
      <c r="CU445" s="905"/>
      <c r="CV445" s="904">
        <f t="shared" si="555"/>
        <v>0</v>
      </c>
      <c r="CW445" s="905"/>
      <c r="CX445" s="904">
        <f t="shared" si="556"/>
        <v>0</v>
      </c>
      <c r="CY445" s="905"/>
      <c r="CZ445" s="904">
        <f t="shared" si="557"/>
        <v>0</v>
      </c>
      <c r="DA445" s="905"/>
      <c r="DB445" s="311">
        <f t="shared" si="558"/>
        <v>0</v>
      </c>
      <c r="DC445" s="971"/>
      <c r="DD445" s="972"/>
      <c r="DE445" s="971"/>
      <c r="DF445" s="972"/>
      <c r="DG445" s="971"/>
      <c r="DH445" s="972"/>
      <c r="DI445" s="971"/>
      <c r="DJ445" s="972"/>
      <c r="DK445" s="971"/>
      <c r="DL445" s="972"/>
      <c r="DM445" s="369"/>
      <c r="DN445" s="977"/>
      <c r="DO445" s="978"/>
      <c r="DP445" s="977"/>
      <c r="DQ445" s="978"/>
      <c r="DR445" s="977"/>
      <c r="DS445" s="978"/>
      <c r="DT445" s="977"/>
      <c r="DU445" s="978"/>
      <c r="DV445" s="977"/>
      <c r="DW445" s="978"/>
      <c r="DX445" s="370"/>
      <c r="DY445" s="339">
        <f t="shared" si="547"/>
        <v>0</v>
      </c>
      <c r="DZ445" s="339">
        <f t="shared" si="548"/>
        <v>0</v>
      </c>
      <c r="EA445" s="339">
        <f t="shared" si="549"/>
        <v>0</v>
      </c>
      <c r="EB445" s="339">
        <f t="shared" si="550"/>
        <v>0</v>
      </c>
      <c r="EC445" s="339">
        <f t="shared" si="551"/>
        <v>0</v>
      </c>
      <c r="ED445" s="327">
        <f t="shared" si="552"/>
        <v>0</v>
      </c>
    </row>
    <row r="446" spans="3:134" ht="15" customHeight="1">
      <c r="C446" s="77" t="s">
        <v>353</v>
      </c>
      <c r="D446" s="700" t="s">
        <v>378</v>
      </c>
      <c r="E446" s="72"/>
      <c r="F446" s="72"/>
      <c r="G446" s="72"/>
      <c r="H446" s="72"/>
      <c r="I446" s="72"/>
      <c r="J446" s="72"/>
      <c r="K446" s="72"/>
      <c r="L446" s="72"/>
      <c r="M446" s="72"/>
      <c r="N446" s="72"/>
      <c r="O446" s="616"/>
      <c r="P446" s="72"/>
      <c r="Q446" s="146"/>
      <c r="R446" s="70">
        <f t="shared" si="546"/>
        <v>1.1000000000000001</v>
      </c>
      <c r="S446" s="847"/>
      <c r="T446" s="848"/>
      <c r="U446" s="847"/>
      <c r="V446" s="848"/>
      <c r="W446" s="847"/>
      <c r="X446" s="848"/>
      <c r="Y446" s="847"/>
      <c r="Z446" s="848"/>
      <c r="AA446" s="847"/>
      <c r="AB446" s="848"/>
      <c r="AC446" s="373"/>
      <c r="AD446" s="804"/>
      <c r="AE446" s="805"/>
      <c r="AF446" s="804"/>
      <c r="AG446" s="805"/>
      <c r="AH446" s="804"/>
      <c r="AI446" s="805"/>
      <c r="AJ446" s="804"/>
      <c r="AK446" s="805"/>
      <c r="AL446" s="804"/>
      <c r="AM446" s="805"/>
      <c r="AN446" s="362"/>
      <c r="AO446" s="812"/>
      <c r="AP446" s="813"/>
      <c r="AQ446" s="812"/>
      <c r="AR446" s="813"/>
      <c r="AS446" s="812"/>
      <c r="AT446" s="813"/>
      <c r="AU446" s="812"/>
      <c r="AV446" s="813"/>
      <c r="AW446" s="812"/>
      <c r="AX446" s="813"/>
      <c r="AY446" s="363"/>
      <c r="AZ446" s="820"/>
      <c r="BA446" s="821"/>
      <c r="BB446" s="820"/>
      <c r="BC446" s="821"/>
      <c r="BD446" s="820"/>
      <c r="BE446" s="821"/>
      <c r="BF446" s="820"/>
      <c r="BG446" s="821"/>
      <c r="BH446" s="820"/>
      <c r="BI446" s="821"/>
      <c r="BJ446" s="364"/>
      <c r="BK446" s="849"/>
      <c r="BL446" s="850"/>
      <c r="BM446" s="849"/>
      <c r="BN446" s="850"/>
      <c r="BO446" s="849"/>
      <c r="BP446" s="850"/>
      <c r="BQ446" s="849"/>
      <c r="BR446" s="850"/>
      <c r="BS446" s="849"/>
      <c r="BT446" s="850"/>
      <c r="BU446" s="365"/>
      <c r="BV446" s="973"/>
      <c r="BW446" s="974"/>
      <c r="BX446" s="973"/>
      <c r="BY446" s="974"/>
      <c r="BZ446" s="973"/>
      <c r="CA446" s="974"/>
      <c r="CB446" s="973"/>
      <c r="CC446" s="974"/>
      <c r="CD446" s="973"/>
      <c r="CE446" s="974"/>
      <c r="CF446" s="366"/>
      <c r="CG446" s="969"/>
      <c r="CH446" s="970"/>
      <c r="CI446" s="969"/>
      <c r="CJ446" s="970"/>
      <c r="CK446" s="969"/>
      <c r="CL446" s="970"/>
      <c r="CM446" s="969"/>
      <c r="CN446" s="970"/>
      <c r="CO446" s="969"/>
      <c r="CP446" s="970"/>
      <c r="CQ446" s="367"/>
      <c r="CR446" s="904">
        <f t="shared" si="553"/>
        <v>0</v>
      </c>
      <c r="CS446" s="905"/>
      <c r="CT446" s="904">
        <f t="shared" si="554"/>
        <v>0</v>
      </c>
      <c r="CU446" s="905"/>
      <c r="CV446" s="904">
        <f t="shared" si="555"/>
        <v>0</v>
      </c>
      <c r="CW446" s="905"/>
      <c r="CX446" s="904">
        <f t="shared" si="556"/>
        <v>0</v>
      </c>
      <c r="CY446" s="905"/>
      <c r="CZ446" s="904">
        <f t="shared" si="557"/>
        <v>0</v>
      </c>
      <c r="DA446" s="905"/>
      <c r="DB446" s="311">
        <f t="shared" si="558"/>
        <v>0</v>
      </c>
      <c r="DC446" s="971"/>
      <c r="DD446" s="972"/>
      <c r="DE446" s="971"/>
      <c r="DF446" s="972"/>
      <c r="DG446" s="971"/>
      <c r="DH446" s="972"/>
      <c r="DI446" s="971"/>
      <c r="DJ446" s="972"/>
      <c r="DK446" s="971"/>
      <c r="DL446" s="972"/>
      <c r="DM446" s="369"/>
      <c r="DN446" s="977"/>
      <c r="DO446" s="978"/>
      <c r="DP446" s="977"/>
      <c r="DQ446" s="978"/>
      <c r="DR446" s="977"/>
      <c r="DS446" s="978"/>
      <c r="DT446" s="977"/>
      <c r="DU446" s="978"/>
      <c r="DV446" s="977"/>
      <c r="DW446" s="978"/>
      <c r="DX446" s="370"/>
      <c r="DY446" s="339">
        <f t="shared" si="547"/>
        <v>0</v>
      </c>
      <c r="DZ446" s="339">
        <f t="shared" si="548"/>
        <v>0</v>
      </c>
      <c r="EA446" s="339">
        <f t="shared" si="549"/>
        <v>0</v>
      </c>
      <c r="EB446" s="339">
        <f t="shared" si="550"/>
        <v>0</v>
      </c>
      <c r="EC446" s="339">
        <f t="shared" si="551"/>
        <v>0</v>
      </c>
      <c r="ED446" s="327">
        <f t="shared" si="552"/>
        <v>0</v>
      </c>
    </row>
    <row r="447" spans="3:134" ht="15" customHeight="1">
      <c r="C447" s="77" t="s">
        <v>264</v>
      </c>
      <c r="D447" s="700"/>
      <c r="E447" s="72"/>
      <c r="F447" s="72"/>
      <c r="G447" s="72"/>
      <c r="H447" s="72"/>
      <c r="I447" s="72"/>
      <c r="J447" s="72"/>
      <c r="K447" s="72"/>
      <c r="L447" s="72"/>
      <c r="M447" s="72"/>
      <c r="N447" s="72"/>
      <c r="O447" s="616"/>
      <c r="P447" s="72"/>
      <c r="Q447" s="146"/>
      <c r="R447" s="70">
        <f t="shared" si="546"/>
        <v>1</v>
      </c>
      <c r="S447" s="847"/>
      <c r="T447" s="848"/>
      <c r="U447" s="847"/>
      <c r="V447" s="848"/>
      <c r="W447" s="847"/>
      <c r="X447" s="848"/>
      <c r="Y447" s="847"/>
      <c r="Z447" s="848"/>
      <c r="AA447" s="847"/>
      <c r="AB447" s="848"/>
      <c r="AC447" s="373"/>
      <c r="AD447" s="804"/>
      <c r="AE447" s="805"/>
      <c r="AF447" s="804"/>
      <c r="AG447" s="805"/>
      <c r="AH447" s="804"/>
      <c r="AI447" s="805"/>
      <c r="AJ447" s="804"/>
      <c r="AK447" s="805"/>
      <c r="AL447" s="804"/>
      <c r="AM447" s="805"/>
      <c r="AN447" s="362"/>
      <c r="AO447" s="812"/>
      <c r="AP447" s="813"/>
      <c r="AQ447" s="812"/>
      <c r="AR447" s="813"/>
      <c r="AS447" s="812"/>
      <c r="AT447" s="813"/>
      <c r="AU447" s="812"/>
      <c r="AV447" s="813"/>
      <c r="AW447" s="812"/>
      <c r="AX447" s="813"/>
      <c r="AY447" s="363"/>
      <c r="AZ447" s="820"/>
      <c r="BA447" s="821"/>
      <c r="BB447" s="820"/>
      <c r="BC447" s="821"/>
      <c r="BD447" s="820"/>
      <c r="BE447" s="821"/>
      <c r="BF447" s="820"/>
      <c r="BG447" s="821"/>
      <c r="BH447" s="820"/>
      <c r="BI447" s="821"/>
      <c r="BJ447" s="364"/>
      <c r="BK447" s="849"/>
      <c r="BL447" s="850"/>
      <c r="BM447" s="849"/>
      <c r="BN447" s="850"/>
      <c r="BO447" s="849"/>
      <c r="BP447" s="850"/>
      <c r="BQ447" s="849"/>
      <c r="BR447" s="850"/>
      <c r="BS447" s="849"/>
      <c r="BT447" s="850"/>
      <c r="BU447" s="365"/>
      <c r="BV447" s="973"/>
      <c r="BW447" s="974"/>
      <c r="BX447" s="973"/>
      <c r="BY447" s="974"/>
      <c r="BZ447" s="973"/>
      <c r="CA447" s="974"/>
      <c r="CB447" s="973"/>
      <c r="CC447" s="974"/>
      <c r="CD447" s="973"/>
      <c r="CE447" s="974"/>
      <c r="CF447" s="366"/>
      <c r="CG447" s="969"/>
      <c r="CH447" s="970"/>
      <c r="CI447" s="969"/>
      <c r="CJ447" s="970"/>
      <c r="CK447" s="969"/>
      <c r="CL447" s="970"/>
      <c r="CM447" s="969"/>
      <c r="CN447" s="970"/>
      <c r="CO447" s="969"/>
      <c r="CP447" s="970"/>
      <c r="CQ447" s="367"/>
      <c r="CR447" s="904">
        <f t="shared" si="553"/>
        <v>0</v>
      </c>
      <c r="CS447" s="905"/>
      <c r="CT447" s="904">
        <f t="shared" si="554"/>
        <v>0</v>
      </c>
      <c r="CU447" s="905"/>
      <c r="CV447" s="904">
        <f t="shared" si="555"/>
        <v>0</v>
      </c>
      <c r="CW447" s="905"/>
      <c r="CX447" s="904">
        <f t="shared" si="556"/>
        <v>0</v>
      </c>
      <c r="CY447" s="905"/>
      <c r="CZ447" s="904">
        <f t="shared" si="557"/>
        <v>0</v>
      </c>
      <c r="DA447" s="905"/>
      <c r="DB447" s="311">
        <f t="shared" si="558"/>
        <v>0</v>
      </c>
      <c r="DC447" s="971"/>
      <c r="DD447" s="972"/>
      <c r="DE447" s="971"/>
      <c r="DF447" s="972"/>
      <c r="DG447" s="971"/>
      <c r="DH447" s="972"/>
      <c r="DI447" s="971"/>
      <c r="DJ447" s="972"/>
      <c r="DK447" s="971"/>
      <c r="DL447" s="972"/>
      <c r="DM447" s="369"/>
      <c r="DN447" s="977"/>
      <c r="DO447" s="978"/>
      <c r="DP447" s="977"/>
      <c r="DQ447" s="978"/>
      <c r="DR447" s="977"/>
      <c r="DS447" s="978"/>
      <c r="DT447" s="977"/>
      <c r="DU447" s="978"/>
      <c r="DV447" s="977"/>
      <c r="DW447" s="978"/>
      <c r="DX447" s="370"/>
      <c r="DY447" s="339">
        <f t="shared" si="547"/>
        <v>0</v>
      </c>
      <c r="DZ447" s="339">
        <f t="shared" si="548"/>
        <v>0</v>
      </c>
      <c r="EA447" s="339">
        <f t="shared" si="549"/>
        <v>0</v>
      </c>
      <c r="EB447" s="339">
        <f t="shared" si="550"/>
        <v>0</v>
      </c>
      <c r="EC447" s="339">
        <f t="shared" si="551"/>
        <v>0</v>
      </c>
      <c r="ED447" s="327">
        <f t="shared" si="552"/>
        <v>0</v>
      </c>
    </row>
    <row r="448" spans="3:134" ht="15" customHeight="1">
      <c r="C448" s="77" t="s">
        <v>28</v>
      </c>
      <c r="D448" s="700"/>
      <c r="E448" s="72"/>
      <c r="F448" s="72"/>
      <c r="G448" s="72"/>
      <c r="H448" s="72"/>
      <c r="I448" s="72"/>
      <c r="J448" s="72"/>
      <c r="K448" s="72"/>
      <c r="L448" s="72"/>
      <c r="M448" s="72"/>
      <c r="N448" s="72"/>
      <c r="O448" s="616"/>
      <c r="P448" s="72"/>
      <c r="Q448" s="146"/>
      <c r="R448" s="70">
        <f t="shared" si="546"/>
        <v>1</v>
      </c>
      <c r="S448" s="847"/>
      <c r="T448" s="848"/>
      <c r="U448" s="847"/>
      <c r="V448" s="848"/>
      <c r="W448" s="847"/>
      <c r="X448" s="848"/>
      <c r="Y448" s="847"/>
      <c r="Z448" s="848"/>
      <c r="AA448" s="847"/>
      <c r="AB448" s="848"/>
      <c r="AC448" s="373"/>
      <c r="AD448" s="804"/>
      <c r="AE448" s="805"/>
      <c r="AF448" s="804"/>
      <c r="AG448" s="805"/>
      <c r="AH448" s="804"/>
      <c r="AI448" s="805"/>
      <c r="AJ448" s="804"/>
      <c r="AK448" s="805"/>
      <c r="AL448" s="804"/>
      <c r="AM448" s="805"/>
      <c r="AN448" s="362"/>
      <c r="AO448" s="812"/>
      <c r="AP448" s="813"/>
      <c r="AQ448" s="812"/>
      <c r="AR448" s="813"/>
      <c r="AS448" s="812"/>
      <c r="AT448" s="813"/>
      <c r="AU448" s="812"/>
      <c r="AV448" s="813"/>
      <c r="AW448" s="812"/>
      <c r="AX448" s="813"/>
      <c r="AY448" s="363"/>
      <c r="AZ448" s="820"/>
      <c r="BA448" s="821"/>
      <c r="BB448" s="820"/>
      <c r="BC448" s="821"/>
      <c r="BD448" s="820"/>
      <c r="BE448" s="821"/>
      <c r="BF448" s="820"/>
      <c r="BG448" s="821"/>
      <c r="BH448" s="820"/>
      <c r="BI448" s="821"/>
      <c r="BJ448" s="364"/>
      <c r="BK448" s="849"/>
      <c r="BL448" s="850"/>
      <c r="BM448" s="849"/>
      <c r="BN448" s="850"/>
      <c r="BO448" s="849"/>
      <c r="BP448" s="850"/>
      <c r="BQ448" s="849"/>
      <c r="BR448" s="850"/>
      <c r="BS448" s="849"/>
      <c r="BT448" s="850"/>
      <c r="BU448" s="365"/>
      <c r="BV448" s="973"/>
      <c r="BW448" s="974"/>
      <c r="BX448" s="973"/>
      <c r="BY448" s="974"/>
      <c r="BZ448" s="973"/>
      <c r="CA448" s="974"/>
      <c r="CB448" s="973"/>
      <c r="CC448" s="974"/>
      <c r="CD448" s="973"/>
      <c r="CE448" s="974"/>
      <c r="CF448" s="366"/>
      <c r="CG448" s="969"/>
      <c r="CH448" s="970"/>
      <c r="CI448" s="969"/>
      <c r="CJ448" s="970"/>
      <c r="CK448" s="969"/>
      <c r="CL448" s="970"/>
      <c r="CM448" s="969"/>
      <c r="CN448" s="970"/>
      <c r="CO448" s="969"/>
      <c r="CP448" s="970"/>
      <c r="CQ448" s="367"/>
      <c r="CR448" s="904">
        <f t="shared" si="553"/>
        <v>0</v>
      </c>
      <c r="CS448" s="905"/>
      <c r="CT448" s="904">
        <f t="shared" si="554"/>
        <v>0</v>
      </c>
      <c r="CU448" s="905"/>
      <c r="CV448" s="904">
        <f t="shared" si="555"/>
        <v>0</v>
      </c>
      <c r="CW448" s="905"/>
      <c r="CX448" s="904">
        <f t="shared" si="556"/>
        <v>0</v>
      </c>
      <c r="CY448" s="905"/>
      <c r="CZ448" s="904">
        <f t="shared" si="557"/>
        <v>0</v>
      </c>
      <c r="DA448" s="905"/>
      <c r="DB448" s="311">
        <f t="shared" si="558"/>
        <v>0</v>
      </c>
      <c r="DC448" s="971"/>
      <c r="DD448" s="972"/>
      <c r="DE448" s="971"/>
      <c r="DF448" s="972"/>
      <c r="DG448" s="971"/>
      <c r="DH448" s="972"/>
      <c r="DI448" s="971"/>
      <c r="DJ448" s="972"/>
      <c r="DK448" s="971"/>
      <c r="DL448" s="972"/>
      <c r="DM448" s="369"/>
      <c r="DN448" s="977"/>
      <c r="DO448" s="978"/>
      <c r="DP448" s="977"/>
      <c r="DQ448" s="978"/>
      <c r="DR448" s="977"/>
      <c r="DS448" s="978"/>
      <c r="DT448" s="977"/>
      <c r="DU448" s="978"/>
      <c r="DV448" s="977"/>
      <c r="DW448" s="978"/>
      <c r="DX448" s="370"/>
      <c r="DY448" s="339">
        <f t="shared" si="547"/>
        <v>0</v>
      </c>
      <c r="DZ448" s="339">
        <f t="shared" si="548"/>
        <v>0</v>
      </c>
      <c r="EA448" s="339">
        <f t="shared" si="549"/>
        <v>0</v>
      </c>
      <c r="EB448" s="339">
        <f t="shared" si="550"/>
        <v>0</v>
      </c>
      <c r="EC448" s="339">
        <f t="shared" si="551"/>
        <v>0</v>
      </c>
      <c r="ED448" s="327">
        <f t="shared" si="552"/>
        <v>0</v>
      </c>
    </row>
    <row r="449" spans="1:134" ht="15" customHeight="1">
      <c r="C449" s="77" t="s">
        <v>54</v>
      </c>
      <c r="D449" s="700"/>
      <c r="E449" s="72"/>
      <c r="F449" s="72"/>
      <c r="G449" s="72"/>
      <c r="H449" s="72"/>
      <c r="I449" s="72"/>
      <c r="J449" s="72"/>
      <c r="K449" s="72"/>
      <c r="L449" s="72"/>
      <c r="M449" s="72"/>
      <c r="N449" s="72"/>
      <c r="O449" s="616"/>
      <c r="P449" s="72"/>
      <c r="Q449" s="146"/>
      <c r="R449" s="70">
        <f t="shared" si="546"/>
        <v>1.1000000000000001</v>
      </c>
      <c r="S449" s="847"/>
      <c r="T449" s="848"/>
      <c r="U449" s="847"/>
      <c r="V449" s="848"/>
      <c r="W449" s="847"/>
      <c r="X449" s="848"/>
      <c r="Y449" s="847"/>
      <c r="Z449" s="848"/>
      <c r="AA449" s="847"/>
      <c r="AB449" s="848"/>
      <c r="AC449" s="373"/>
      <c r="AD449" s="804"/>
      <c r="AE449" s="805"/>
      <c r="AF449" s="804"/>
      <c r="AG449" s="805"/>
      <c r="AH449" s="804"/>
      <c r="AI449" s="805"/>
      <c r="AJ449" s="804"/>
      <c r="AK449" s="805"/>
      <c r="AL449" s="804"/>
      <c r="AM449" s="805"/>
      <c r="AN449" s="362"/>
      <c r="AO449" s="812"/>
      <c r="AP449" s="813"/>
      <c r="AQ449" s="812"/>
      <c r="AR449" s="813"/>
      <c r="AS449" s="812"/>
      <c r="AT449" s="813"/>
      <c r="AU449" s="812"/>
      <c r="AV449" s="813"/>
      <c r="AW449" s="812"/>
      <c r="AX449" s="813"/>
      <c r="AY449" s="363"/>
      <c r="AZ449" s="820"/>
      <c r="BA449" s="821"/>
      <c r="BB449" s="820"/>
      <c r="BC449" s="821"/>
      <c r="BD449" s="820"/>
      <c r="BE449" s="821"/>
      <c r="BF449" s="820"/>
      <c r="BG449" s="821"/>
      <c r="BH449" s="820"/>
      <c r="BI449" s="821"/>
      <c r="BJ449" s="364"/>
      <c r="BK449" s="849"/>
      <c r="BL449" s="850"/>
      <c r="BM449" s="849"/>
      <c r="BN449" s="850"/>
      <c r="BO449" s="849"/>
      <c r="BP449" s="850"/>
      <c r="BQ449" s="849"/>
      <c r="BR449" s="850"/>
      <c r="BS449" s="849"/>
      <c r="BT449" s="850"/>
      <c r="BU449" s="365"/>
      <c r="BV449" s="973"/>
      <c r="BW449" s="974"/>
      <c r="BX449" s="973"/>
      <c r="BY449" s="974"/>
      <c r="BZ449" s="973"/>
      <c r="CA449" s="974"/>
      <c r="CB449" s="973"/>
      <c r="CC449" s="974"/>
      <c r="CD449" s="973"/>
      <c r="CE449" s="974"/>
      <c r="CF449" s="366"/>
      <c r="CG449" s="969"/>
      <c r="CH449" s="970"/>
      <c r="CI449" s="969"/>
      <c r="CJ449" s="970"/>
      <c r="CK449" s="969"/>
      <c r="CL449" s="970"/>
      <c r="CM449" s="969"/>
      <c r="CN449" s="970"/>
      <c r="CO449" s="969"/>
      <c r="CP449" s="970"/>
      <c r="CQ449" s="367"/>
      <c r="CR449" s="904">
        <f t="shared" si="553"/>
        <v>0</v>
      </c>
      <c r="CS449" s="905"/>
      <c r="CT449" s="904">
        <f t="shared" si="554"/>
        <v>0</v>
      </c>
      <c r="CU449" s="905"/>
      <c r="CV449" s="904">
        <f t="shared" si="555"/>
        <v>0</v>
      </c>
      <c r="CW449" s="905"/>
      <c r="CX449" s="904">
        <f t="shared" si="556"/>
        <v>0</v>
      </c>
      <c r="CY449" s="905"/>
      <c r="CZ449" s="904">
        <f t="shared" si="557"/>
        <v>0</v>
      </c>
      <c r="DA449" s="905"/>
      <c r="DB449" s="311">
        <f t="shared" si="558"/>
        <v>0</v>
      </c>
      <c r="DC449" s="971"/>
      <c r="DD449" s="972"/>
      <c r="DE449" s="971"/>
      <c r="DF449" s="972"/>
      <c r="DG449" s="971"/>
      <c r="DH449" s="972"/>
      <c r="DI449" s="971"/>
      <c r="DJ449" s="972"/>
      <c r="DK449" s="971"/>
      <c r="DL449" s="972"/>
      <c r="DM449" s="369"/>
      <c r="DN449" s="977"/>
      <c r="DO449" s="978"/>
      <c r="DP449" s="977"/>
      <c r="DQ449" s="978"/>
      <c r="DR449" s="977"/>
      <c r="DS449" s="978"/>
      <c r="DT449" s="977"/>
      <c r="DU449" s="978"/>
      <c r="DV449" s="977"/>
      <c r="DW449" s="978"/>
      <c r="DX449" s="370"/>
      <c r="DY449" s="339">
        <f t="shared" si="547"/>
        <v>0</v>
      </c>
      <c r="DZ449" s="339">
        <f t="shared" si="548"/>
        <v>0</v>
      </c>
      <c r="EA449" s="339">
        <f t="shared" si="549"/>
        <v>0</v>
      </c>
      <c r="EB449" s="339">
        <f t="shared" si="550"/>
        <v>0</v>
      </c>
      <c r="EC449" s="339">
        <f t="shared" si="551"/>
        <v>0</v>
      </c>
      <c r="ED449" s="327">
        <f t="shared" si="552"/>
        <v>0</v>
      </c>
    </row>
    <row r="450" spans="1:134" ht="15" customHeight="1">
      <c r="C450" s="144"/>
      <c r="D450" s="70"/>
      <c r="E450" s="48"/>
      <c r="F450" s="48"/>
      <c r="G450" s="48"/>
      <c r="H450" s="48"/>
      <c r="I450" s="48"/>
      <c r="J450" s="48"/>
      <c r="K450" s="48"/>
      <c r="L450" s="48"/>
      <c r="M450" s="48"/>
      <c r="N450" s="48"/>
      <c r="O450" s="648" t="s">
        <v>185</v>
      </c>
      <c r="P450" s="649"/>
      <c r="Q450" s="649"/>
      <c r="R450" s="650"/>
      <c r="S450" s="614"/>
      <c r="T450" s="615"/>
      <c r="U450" s="614"/>
      <c r="V450" s="615"/>
      <c r="W450" s="614"/>
      <c r="X450" s="615"/>
      <c r="Y450" s="614"/>
      <c r="Z450" s="615"/>
      <c r="AA450" s="614"/>
      <c r="AB450" s="615"/>
      <c r="AC450" s="149"/>
      <c r="AD450" s="614"/>
      <c r="AE450" s="615"/>
      <c r="AF450" s="614"/>
      <c r="AG450" s="615"/>
      <c r="AH450" s="614"/>
      <c r="AI450" s="615"/>
      <c r="AJ450" s="614"/>
      <c r="AK450" s="615"/>
      <c r="AL450" s="614"/>
      <c r="AM450" s="615"/>
      <c r="AN450" s="149"/>
      <c r="AO450" s="614"/>
      <c r="AP450" s="615"/>
      <c r="AQ450" s="614"/>
      <c r="AR450" s="615"/>
      <c r="AS450" s="614"/>
      <c r="AT450" s="615"/>
      <c r="AU450" s="614"/>
      <c r="AV450" s="615"/>
      <c r="AW450" s="614"/>
      <c r="AX450" s="615"/>
      <c r="AY450" s="149"/>
      <c r="AZ450" s="614"/>
      <c r="BA450" s="615"/>
      <c r="BB450" s="614"/>
      <c r="BC450" s="615"/>
      <c r="BD450" s="614"/>
      <c r="BE450" s="615"/>
      <c r="BF450" s="614"/>
      <c r="BG450" s="615"/>
      <c r="BH450" s="614"/>
      <c r="BI450" s="615"/>
      <c r="BJ450" s="149"/>
      <c r="BK450" s="614"/>
      <c r="BL450" s="615"/>
      <c r="BM450" s="614"/>
      <c r="BN450" s="615"/>
      <c r="BO450" s="614"/>
      <c r="BP450" s="615"/>
      <c r="BQ450" s="614"/>
      <c r="BR450" s="615"/>
      <c r="BS450" s="614"/>
      <c r="BT450" s="615"/>
      <c r="BU450" s="149"/>
      <c r="BV450" s="614"/>
      <c r="BW450" s="615"/>
      <c r="BX450" s="614"/>
      <c r="BY450" s="615"/>
      <c r="BZ450" s="614"/>
      <c r="CA450" s="615"/>
      <c r="CB450" s="614"/>
      <c r="CC450" s="615"/>
      <c r="CD450" s="614"/>
      <c r="CE450" s="615"/>
      <c r="CF450" s="149"/>
      <c r="CG450" s="614"/>
      <c r="CH450" s="615"/>
      <c r="CI450" s="614"/>
      <c r="CJ450" s="615"/>
      <c r="CK450" s="614"/>
      <c r="CL450" s="615"/>
      <c r="CM450" s="614"/>
      <c r="CN450" s="615"/>
      <c r="CO450" s="614"/>
      <c r="CP450" s="615"/>
      <c r="CQ450" s="149"/>
      <c r="CR450" s="614">
        <f>SUM(CR430:CR449)</f>
        <v>0</v>
      </c>
      <c r="CS450" s="615"/>
      <c r="CT450" s="614">
        <f>SUM(CT430:CT449)</f>
        <v>0</v>
      </c>
      <c r="CU450" s="615"/>
      <c r="CV450" s="614">
        <f>SUM(CV430:CV449)</f>
        <v>0</v>
      </c>
      <c r="CW450" s="615"/>
      <c r="CX450" s="614">
        <f>SUM(CX430:CX449)</f>
        <v>0</v>
      </c>
      <c r="CY450" s="615"/>
      <c r="CZ450" s="614">
        <f>SUM(CZ430:CZ449)</f>
        <v>0</v>
      </c>
      <c r="DA450" s="615"/>
      <c r="DB450" s="149">
        <f>SUM(CR450:DA450)</f>
        <v>0</v>
      </c>
      <c r="DC450" s="614"/>
      <c r="DD450" s="615"/>
      <c r="DE450" s="614"/>
      <c r="DF450" s="615"/>
      <c r="DG450" s="614"/>
      <c r="DH450" s="615"/>
      <c r="DI450" s="614"/>
      <c r="DJ450" s="615"/>
      <c r="DK450" s="614"/>
      <c r="DL450" s="615"/>
      <c r="DM450" s="149"/>
      <c r="DN450" s="614"/>
      <c r="DO450" s="615"/>
      <c r="DP450" s="614"/>
      <c r="DQ450" s="615"/>
      <c r="DR450" s="614"/>
      <c r="DS450" s="615"/>
      <c r="DT450" s="614"/>
      <c r="DU450" s="615"/>
      <c r="DV450" s="614"/>
      <c r="DW450" s="615"/>
      <c r="DX450" s="149"/>
      <c r="DY450" s="340">
        <f>SUM(DY430:DY449)</f>
        <v>0</v>
      </c>
      <c r="DZ450" s="340">
        <f>SUM(DZ430:DZ449)</f>
        <v>0</v>
      </c>
      <c r="EA450" s="340">
        <f>SUM(EA430:EA449)</f>
        <v>0</v>
      </c>
      <c r="EB450" s="340">
        <f>SUM(EB430:EB449)</f>
        <v>0</v>
      </c>
      <c r="EC450" s="340">
        <f>SUM(EC430:EC449)</f>
        <v>0</v>
      </c>
      <c r="ED450" s="340">
        <f t="shared" si="552"/>
        <v>0</v>
      </c>
    </row>
    <row r="451" spans="1:134" s="101" customFormat="1" ht="26.25" customHeight="1">
      <c r="A451" s="162">
        <v>2000</v>
      </c>
      <c r="B451" s="162"/>
      <c r="C451" s="979" t="str">
        <f>CONCATENATE(DC8," Travel")</f>
        <v>Dept #4 Match Budget Travel</v>
      </c>
      <c r="D451" s="980"/>
      <c r="E451" s="656" t="s">
        <v>221</v>
      </c>
      <c r="F451" s="656"/>
      <c r="G451" s="656"/>
      <c r="H451" s="656"/>
      <c r="I451" s="656"/>
      <c r="J451" s="656"/>
      <c r="K451" s="656"/>
      <c r="L451" s="656"/>
      <c r="M451" s="656"/>
      <c r="N451" s="656"/>
      <c r="O451" s="110"/>
      <c r="P451" s="110"/>
      <c r="Q451" s="110"/>
      <c r="R451" s="164"/>
      <c r="S451" s="170"/>
      <c r="T451" s="255"/>
      <c r="U451" s="170"/>
      <c r="V451" s="255"/>
      <c r="W451" s="170"/>
      <c r="X451" s="255"/>
      <c r="Y451" s="170"/>
      <c r="Z451" s="255"/>
      <c r="AA451" s="170"/>
      <c r="AB451" s="255"/>
      <c r="AC451" s="140"/>
      <c r="AD451" s="170"/>
      <c r="AE451" s="255"/>
      <c r="AF451" s="170"/>
      <c r="AG451" s="255"/>
      <c r="AH451" s="170"/>
      <c r="AI451" s="255"/>
      <c r="AJ451" s="170"/>
      <c r="AK451" s="255"/>
      <c r="AL451" s="170"/>
      <c r="AM451" s="255"/>
      <c r="AN451" s="140"/>
      <c r="AO451" s="170"/>
      <c r="AP451" s="255"/>
      <c r="AQ451" s="170"/>
      <c r="AR451" s="255"/>
      <c r="AS451" s="170"/>
      <c r="AT451" s="255"/>
      <c r="AU451" s="170"/>
      <c r="AV451" s="255"/>
      <c r="AW451" s="170"/>
      <c r="AX451" s="255"/>
      <c r="AY451" s="140"/>
      <c r="AZ451" s="170"/>
      <c r="BA451" s="255"/>
      <c r="BB451" s="170"/>
      <c r="BC451" s="255"/>
      <c r="BD451" s="170"/>
      <c r="BE451" s="255"/>
      <c r="BF451" s="170"/>
      <c r="BG451" s="255"/>
      <c r="BH451" s="170"/>
      <c r="BI451" s="255"/>
      <c r="BJ451" s="140"/>
      <c r="BK451" s="170"/>
      <c r="BL451" s="255"/>
      <c r="BM451" s="170"/>
      <c r="BN451" s="255"/>
      <c r="BO451" s="170"/>
      <c r="BP451" s="255"/>
      <c r="BQ451" s="170"/>
      <c r="BR451" s="255"/>
      <c r="BS451" s="170"/>
      <c r="BT451" s="255"/>
      <c r="BU451" s="140"/>
      <c r="BV451" s="170"/>
      <c r="BW451" s="255"/>
      <c r="BX451" s="170"/>
      <c r="BY451" s="255"/>
      <c r="BZ451" s="170"/>
      <c r="CA451" s="255"/>
      <c r="CB451" s="170"/>
      <c r="CC451" s="255"/>
      <c r="CD451" s="170"/>
      <c r="CE451" s="255"/>
      <c r="CF451" s="140"/>
      <c r="CG451" s="170"/>
      <c r="CH451" s="255"/>
      <c r="CI451" s="170"/>
      <c r="CJ451" s="255"/>
      <c r="CK451" s="170"/>
      <c r="CL451" s="255"/>
      <c r="CM451" s="170"/>
      <c r="CN451" s="255"/>
      <c r="CO451" s="170"/>
      <c r="CP451" s="255"/>
      <c r="CQ451" s="140"/>
      <c r="CR451" s="170"/>
      <c r="CS451" s="255"/>
      <c r="CT451" s="170"/>
      <c r="CU451" s="255"/>
      <c r="CV451" s="170"/>
      <c r="CW451" s="255"/>
      <c r="CX451" s="170"/>
      <c r="CY451" s="255"/>
      <c r="CZ451" s="170"/>
      <c r="DA451" s="255"/>
      <c r="DB451" s="140"/>
      <c r="DC451" s="170"/>
      <c r="DD451" s="255"/>
      <c r="DE451" s="170"/>
      <c r="DF451" s="255"/>
      <c r="DG451" s="170"/>
      <c r="DH451" s="255"/>
      <c r="DI451" s="170"/>
      <c r="DJ451" s="255"/>
      <c r="DK451" s="170"/>
      <c r="DL451" s="255"/>
      <c r="DM451" s="140"/>
      <c r="DN451" s="170"/>
      <c r="DO451" s="255"/>
      <c r="DP451" s="170"/>
      <c r="DQ451" s="255"/>
      <c r="DR451" s="170"/>
      <c r="DS451" s="255"/>
      <c r="DT451" s="170"/>
      <c r="DU451" s="255"/>
      <c r="DV451" s="170"/>
      <c r="DW451" s="255"/>
      <c r="DX451" s="140"/>
      <c r="DY451" s="208"/>
      <c r="DZ451" s="208"/>
      <c r="EA451" s="208"/>
      <c r="EB451" s="208"/>
      <c r="EC451" s="208"/>
      <c r="ED451" s="361"/>
    </row>
    <row r="452" spans="1:134" s="51" customFormat="1" ht="34.5" customHeight="1">
      <c r="A452" s="162"/>
      <c r="B452" s="78"/>
      <c r="C452" s="131" t="s">
        <v>53</v>
      </c>
      <c r="D452" s="79" t="s">
        <v>184</v>
      </c>
      <c r="E452" s="525" t="str">
        <f>DC9</f>
        <v>Year 1</v>
      </c>
      <c r="F452" s="525" t="str">
        <f>DE9</f>
        <v>Year 2</v>
      </c>
      <c r="G452" s="525" t="str">
        <f>DG9</f>
        <v>Year 3</v>
      </c>
      <c r="H452" s="525" t="str">
        <f>DI9</f>
        <v>Year 4</v>
      </c>
      <c r="I452" s="525" t="str">
        <f>DK9</f>
        <v>Year 5</v>
      </c>
      <c r="J452" s="83"/>
      <c r="K452" s="83"/>
      <c r="L452" s="83"/>
      <c r="M452" s="83"/>
      <c r="N452" s="83"/>
      <c r="O452" s="81" t="s">
        <v>376</v>
      </c>
      <c r="P452" s="81" t="s">
        <v>377</v>
      </c>
      <c r="Q452" s="81" t="s">
        <v>76</v>
      </c>
      <c r="R452" s="81" t="s">
        <v>355</v>
      </c>
      <c r="S452" s="170"/>
      <c r="T452" s="139"/>
      <c r="U452" s="171"/>
      <c r="V452" s="139"/>
      <c r="W452" s="171"/>
      <c r="X452" s="139"/>
      <c r="Y452" s="171"/>
      <c r="Z452" s="139"/>
      <c r="AA452" s="171"/>
      <c r="AB452" s="139"/>
      <c r="AC452" s="140"/>
      <c r="AD452" s="170"/>
      <c r="AE452" s="139"/>
      <c r="AF452" s="171"/>
      <c r="AG452" s="139"/>
      <c r="AH452" s="171"/>
      <c r="AI452" s="139"/>
      <c r="AJ452" s="171"/>
      <c r="AK452" s="139"/>
      <c r="AL452" s="171"/>
      <c r="AM452" s="139"/>
      <c r="AN452" s="140"/>
      <c r="AO452" s="170"/>
      <c r="AP452" s="139"/>
      <c r="AQ452" s="171"/>
      <c r="AR452" s="139"/>
      <c r="AS452" s="171"/>
      <c r="AT452" s="139"/>
      <c r="AU452" s="171"/>
      <c r="AV452" s="139"/>
      <c r="AW452" s="171"/>
      <c r="AX452" s="139"/>
      <c r="AY452" s="140"/>
      <c r="AZ452" s="170"/>
      <c r="BA452" s="139"/>
      <c r="BB452" s="171"/>
      <c r="BC452" s="139"/>
      <c r="BD452" s="171"/>
      <c r="BE452" s="139"/>
      <c r="BF452" s="171"/>
      <c r="BG452" s="139"/>
      <c r="BH452" s="171"/>
      <c r="BI452" s="139"/>
      <c r="BJ452" s="140"/>
      <c r="BK452" s="170"/>
      <c r="BL452" s="139"/>
      <c r="BM452" s="171"/>
      <c r="BN452" s="139"/>
      <c r="BO452" s="171"/>
      <c r="BP452" s="139"/>
      <c r="BQ452" s="171"/>
      <c r="BR452" s="139"/>
      <c r="BS452" s="171"/>
      <c r="BT452" s="139"/>
      <c r="BU452" s="140"/>
      <c r="BV452" s="170"/>
      <c r="BW452" s="139"/>
      <c r="BX452" s="171"/>
      <c r="BY452" s="139"/>
      <c r="BZ452" s="171"/>
      <c r="CA452" s="139"/>
      <c r="CB452" s="171"/>
      <c r="CC452" s="139"/>
      <c r="CD452" s="171"/>
      <c r="CE452" s="139"/>
      <c r="CF452" s="140"/>
      <c r="CG452" s="170"/>
      <c r="CH452" s="139"/>
      <c r="CI452" s="171"/>
      <c r="CJ452" s="139"/>
      <c r="CK452" s="171"/>
      <c r="CL452" s="139"/>
      <c r="CM452" s="171"/>
      <c r="CN452" s="139"/>
      <c r="CO452" s="171"/>
      <c r="CP452" s="139"/>
      <c r="CQ452" s="140"/>
      <c r="CR452" s="170"/>
      <c r="CS452" s="139"/>
      <c r="CT452" s="171"/>
      <c r="CU452" s="139"/>
      <c r="CV452" s="171"/>
      <c r="CW452" s="139"/>
      <c r="CX452" s="171"/>
      <c r="CY452" s="139"/>
      <c r="CZ452" s="171"/>
      <c r="DA452" s="139"/>
      <c r="DB452" s="140"/>
      <c r="DC452" s="170"/>
      <c r="DD452" s="139"/>
      <c r="DE452" s="171"/>
      <c r="DF452" s="139"/>
      <c r="DG452" s="171"/>
      <c r="DH452" s="139"/>
      <c r="DI452" s="171"/>
      <c r="DJ452" s="139"/>
      <c r="DK452" s="171"/>
      <c r="DL452" s="139"/>
      <c r="DM452" s="140"/>
      <c r="DN452" s="170"/>
      <c r="DO452" s="139"/>
      <c r="DP452" s="171"/>
      <c r="DQ452" s="139"/>
      <c r="DR452" s="171"/>
      <c r="DS452" s="139"/>
      <c r="DT452" s="171"/>
      <c r="DU452" s="139"/>
      <c r="DV452" s="171"/>
      <c r="DW452" s="139"/>
      <c r="DX452" s="140"/>
      <c r="DY452" s="287"/>
      <c r="DZ452" s="287"/>
      <c r="EA452" s="287"/>
      <c r="EB452" s="287"/>
      <c r="EC452" s="287"/>
      <c r="ED452" s="287"/>
    </row>
    <row r="453" spans="1:134" s="51" customFormat="1" ht="15" customHeight="1">
      <c r="A453" s="78"/>
      <c r="B453" s="78"/>
      <c r="C453" s="77" t="s">
        <v>353</v>
      </c>
      <c r="D453" s="700" t="s">
        <v>378</v>
      </c>
      <c r="E453" s="72"/>
      <c r="F453" s="72"/>
      <c r="G453" s="72"/>
      <c r="H453" s="72"/>
      <c r="I453" s="72"/>
      <c r="J453" s="72"/>
      <c r="K453" s="72"/>
      <c r="L453" s="72"/>
      <c r="M453" s="72"/>
      <c r="N453" s="72"/>
      <c r="O453" s="616"/>
      <c r="P453" s="72"/>
      <c r="Q453" s="146"/>
      <c r="R453" s="70">
        <f t="shared" ref="R453:R472" si="559">VLOOKUP(C453,TravelIncrease,2,0)</f>
        <v>1.1000000000000001</v>
      </c>
      <c r="S453" s="847"/>
      <c r="T453" s="848"/>
      <c r="U453" s="847"/>
      <c r="V453" s="848"/>
      <c r="W453" s="847"/>
      <c r="X453" s="848"/>
      <c r="Y453" s="847"/>
      <c r="Z453" s="848"/>
      <c r="AA453" s="847"/>
      <c r="AB453" s="848"/>
      <c r="AC453" s="373"/>
      <c r="AD453" s="804"/>
      <c r="AE453" s="805"/>
      <c r="AF453" s="804"/>
      <c r="AG453" s="805"/>
      <c r="AH453" s="804"/>
      <c r="AI453" s="805"/>
      <c r="AJ453" s="804"/>
      <c r="AK453" s="805"/>
      <c r="AL453" s="804"/>
      <c r="AM453" s="805"/>
      <c r="AN453" s="362"/>
      <c r="AO453" s="812"/>
      <c r="AP453" s="813"/>
      <c r="AQ453" s="812"/>
      <c r="AR453" s="813"/>
      <c r="AS453" s="812"/>
      <c r="AT453" s="813"/>
      <c r="AU453" s="812"/>
      <c r="AV453" s="813"/>
      <c r="AW453" s="812"/>
      <c r="AX453" s="813"/>
      <c r="AY453" s="363"/>
      <c r="AZ453" s="820"/>
      <c r="BA453" s="821"/>
      <c r="BB453" s="820"/>
      <c r="BC453" s="821"/>
      <c r="BD453" s="820"/>
      <c r="BE453" s="821"/>
      <c r="BF453" s="820"/>
      <c r="BG453" s="821"/>
      <c r="BH453" s="820"/>
      <c r="BI453" s="821"/>
      <c r="BJ453" s="364"/>
      <c r="BK453" s="849"/>
      <c r="BL453" s="850"/>
      <c r="BM453" s="849"/>
      <c r="BN453" s="850"/>
      <c r="BO453" s="849"/>
      <c r="BP453" s="850"/>
      <c r="BQ453" s="849"/>
      <c r="BR453" s="850"/>
      <c r="BS453" s="849"/>
      <c r="BT453" s="850"/>
      <c r="BU453" s="365"/>
      <c r="BV453" s="973"/>
      <c r="BW453" s="974"/>
      <c r="BX453" s="973"/>
      <c r="BY453" s="974"/>
      <c r="BZ453" s="973"/>
      <c r="CA453" s="974"/>
      <c r="CB453" s="973"/>
      <c r="CC453" s="974"/>
      <c r="CD453" s="973"/>
      <c r="CE453" s="974"/>
      <c r="CF453" s="366"/>
      <c r="CG453" s="969"/>
      <c r="CH453" s="970"/>
      <c r="CI453" s="969"/>
      <c r="CJ453" s="970"/>
      <c r="CK453" s="969"/>
      <c r="CL453" s="970"/>
      <c r="CM453" s="969"/>
      <c r="CN453" s="970"/>
      <c r="CO453" s="969"/>
      <c r="CP453" s="970"/>
      <c r="CQ453" s="367"/>
      <c r="CR453" s="967"/>
      <c r="CS453" s="968"/>
      <c r="CT453" s="967"/>
      <c r="CU453" s="968"/>
      <c r="CV453" s="967"/>
      <c r="CW453" s="968"/>
      <c r="CX453" s="967"/>
      <c r="CY453" s="968"/>
      <c r="CZ453" s="967"/>
      <c r="DA453" s="968"/>
      <c r="DB453" s="368"/>
      <c r="DC453" s="902">
        <f>$E453*$P453*$Q453</f>
        <v>0</v>
      </c>
      <c r="DD453" s="903"/>
      <c r="DE453" s="902">
        <f>$F453*$P453*$Q453*$R453</f>
        <v>0</v>
      </c>
      <c r="DF453" s="903"/>
      <c r="DG453" s="902">
        <f t="shared" ref="DG453:DG472" si="560">$G453*$P453*Q453*($R453^2)</f>
        <v>0</v>
      </c>
      <c r="DH453" s="903"/>
      <c r="DI453" s="902">
        <f>$H453*$P453*$Q453*($R453^3)</f>
        <v>0</v>
      </c>
      <c r="DJ453" s="903"/>
      <c r="DK453" s="902">
        <f>$I453*$P453*$Q453*($R453^4)</f>
        <v>0</v>
      </c>
      <c r="DL453" s="903"/>
      <c r="DM453" s="314">
        <f>SUM(DC453+DE453+DG453+DI453+DK453)</f>
        <v>0</v>
      </c>
      <c r="DN453" s="977"/>
      <c r="DO453" s="978"/>
      <c r="DP453" s="977"/>
      <c r="DQ453" s="978"/>
      <c r="DR453" s="977"/>
      <c r="DS453" s="978"/>
      <c r="DT453" s="977"/>
      <c r="DU453" s="978"/>
      <c r="DV453" s="977"/>
      <c r="DW453" s="978"/>
      <c r="DX453" s="370"/>
      <c r="DY453" s="339">
        <f t="shared" ref="DY453:DY472" si="561">DC453</f>
        <v>0</v>
      </c>
      <c r="DZ453" s="339">
        <f t="shared" ref="DZ453:DZ472" si="562">DE453</f>
        <v>0</v>
      </c>
      <c r="EA453" s="339">
        <f t="shared" ref="EA453:EA472" si="563">DG453</f>
        <v>0</v>
      </c>
      <c r="EB453" s="339">
        <f t="shared" ref="EB453:EB472" si="564">DI453</f>
        <v>0</v>
      </c>
      <c r="EC453" s="339">
        <f t="shared" ref="EC453:EC472" si="565">DK453</f>
        <v>0</v>
      </c>
      <c r="ED453" s="327">
        <f t="shared" ref="ED453:ED473" si="566">SUM(DY453:EC453)</f>
        <v>0</v>
      </c>
    </row>
    <row r="454" spans="1:134" s="51" customFormat="1" ht="15" customHeight="1">
      <c r="A454" s="78"/>
      <c r="B454" s="78"/>
      <c r="C454" s="77" t="s">
        <v>264</v>
      </c>
      <c r="D454" s="700"/>
      <c r="E454" s="72"/>
      <c r="F454" s="72"/>
      <c r="G454" s="72"/>
      <c r="H454" s="72"/>
      <c r="I454" s="72"/>
      <c r="J454" s="72"/>
      <c r="K454" s="72"/>
      <c r="L454" s="72"/>
      <c r="M454" s="72"/>
      <c r="N454" s="72"/>
      <c r="O454" s="616"/>
      <c r="P454" s="72"/>
      <c r="Q454" s="146"/>
      <c r="R454" s="70">
        <f t="shared" si="559"/>
        <v>1</v>
      </c>
      <c r="S454" s="847"/>
      <c r="T454" s="848"/>
      <c r="U454" s="847"/>
      <c r="V454" s="848"/>
      <c r="W454" s="847"/>
      <c r="X454" s="848"/>
      <c r="Y454" s="847"/>
      <c r="Z454" s="848"/>
      <c r="AA454" s="847"/>
      <c r="AB454" s="848"/>
      <c r="AC454" s="373"/>
      <c r="AD454" s="804"/>
      <c r="AE454" s="805"/>
      <c r="AF454" s="804"/>
      <c r="AG454" s="805"/>
      <c r="AH454" s="804"/>
      <c r="AI454" s="805"/>
      <c r="AJ454" s="804"/>
      <c r="AK454" s="805"/>
      <c r="AL454" s="804"/>
      <c r="AM454" s="805"/>
      <c r="AN454" s="362"/>
      <c r="AO454" s="812"/>
      <c r="AP454" s="813"/>
      <c r="AQ454" s="812"/>
      <c r="AR454" s="813"/>
      <c r="AS454" s="812"/>
      <c r="AT454" s="813"/>
      <c r="AU454" s="812"/>
      <c r="AV454" s="813"/>
      <c r="AW454" s="812"/>
      <c r="AX454" s="813"/>
      <c r="AY454" s="363"/>
      <c r="AZ454" s="820"/>
      <c r="BA454" s="821"/>
      <c r="BB454" s="820"/>
      <c r="BC454" s="821"/>
      <c r="BD454" s="820"/>
      <c r="BE454" s="821"/>
      <c r="BF454" s="820"/>
      <c r="BG454" s="821"/>
      <c r="BH454" s="820"/>
      <c r="BI454" s="821"/>
      <c r="BJ454" s="364"/>
      <c r="BK454" s="849"/>
      <c r="BL454" s="850"/>
      <c r="BM454" s="849"/>
      <c r="BN454" s="850"/>
      <c r="BO454" s="849"/>
      <c r="BP454" s="850"/>
      <c r="BQ454" s="849"/>
      <c r="BR454" s="850"/>
      <c r="BS454" s="849"/>
      <c r="BT454" s="850"/>
      <c r="BU454" s="365"/>
      <c r="BV454" s="973"/>
      <c r="BW454" s="974"/>
      <c r="BX454" s="973"/>
      <c r="BY454" s="974"/>
      <c r="BZ454" s="973"/>
      <c r="CA454" s="974"/>
      <c r="CB454" s="973"/>
      <c r="CC454" s="974"/>
      <c r="CD454" s="973"/>
      <c r="CE454" s="974"/>
      <c r="CF454" s="366"/>
      <c r="CG454" s="969"/>
      <c r="CH454" s="970"/>
      <c r="CI454" s="969"/>
      <c r="CJ454" s="970"/>
      <c r="CK454" s="969"/>
      <c r="CL454" s="970"/>
      <c r="CM454" s="969"/>
      <c r="CN454" s="970"/>
      <c r="CO454" s="969"/>
      <c r="CP454" s="970"/>
      <c r="CQ454" s="367"/>
      <c r="CR454" s="967"/>
      <c r="CS454" s="968"/>
      <c r="CT454" s="967"/>
      <c r="CU454" s="968"/>
      <c r="CV454" s="967"/>
      <c r="CW454" s="968"/>
      <c r="CX454" s="967"/>
      <c r="CY454" s="968"/>
      <c r="CZ454" s="967"/>
      <c r="DA454" s="968"/>
      <c r="DB454" s="368"/>
      <c r="DC454" s="902">
        <f t="shared" ref="DC454:DC472" si="567">$E454*$P454*$Q454</f>
        <v>0</v>
      </c>
      <c r="DD454" s="903"/>
      <c r="DE454" s="902">
        <f t="shared" ref="DE454:DE472" si="568">$F454*$P454*$Q454*$R454</f>
        <v>0</v>
      </c>
      <c r="DF454" s="903"/>
      <c r="DG454" s="902">
        <f t="shared" si="560"/>
        <v>0</v>
      </c>
      <c r="DH454" s="903"/>
      <c r="DI454" s="902">
        <f t="shared" ref="DI454:DI472" si="569">$H454*$P454*$Q454*($R454^3)</f>
        <v>0</v>
      </c>
      <c r="DJ454" s="903"/>
      <c r="DK454" s="902">
        <f t="shared" ref="DK454:DK472" si="570">$I454*$P454*$Q454*($R454^4)</f>
        <v>0</v>
      </c>
      <c r="DL454" s="903"/>
      <c r="DM454" s="314">
        <f t="shared" ref="DM454:DM472" si="571">SUM(DC454+DE454+DG454+DI454+DK454)</f>
        <v>0</v>
      </c>
      <c r="DN454" s="977"/>
      <c r="DO454" s="978"/>
      <c r="DP454" s="977"/>
      <c r="DQ454" s="978"/>
      <c r="DR454" s="977"/>
      <c r="DS454" s="978"/>
      <c r="DT454" s="977"/>
      <c r="DU454" s="978"/>
      <c r="DV454" s="977"/>
      <c r="DW454" s="978"/>
      <c r="DX454" s="370"/>
      <c r="DY454" s="339">
        <f t="shared" si="561"/>
        <v>0</v>
      </c>
      <c r="DZ454" s="339">
        <f t="shared" si="562"/>
        <v>0</v>
      </c>
      <c r="EA454" s="339">
        <f t="shared" si="563"/>
        <v>0</v>
      </c>
      <c r="EB454" s="339">
        <f t="shared" si="564"/>
        <v>0</v>
      </c>
      <c r="EC454" s="339">
        <f t="shared" si="565"/>
        <v>0</v>
      </c>
      <c r="ED454" s="327">
        <f t="shared" si="566"/>
        <v>0</v>
      </c>
    </row>
    <row r="455" spans="1:134" s="51" customFormat="1" ht="15" customHeight="1">
      <c r="A455" s="78"/>
      <c r="B455" s="78"/>
      <c r="C455" s="77" t="s">
        <v>28</v>
      </c>
      <c r="D455" s="700"/>
      <c r="E455" s="72"/>
      <c r="F455" s="72"/>
      <c r="G455" s="72"/>
      <c r="H455" s="72"/>
      <c r="I455" s="72"/>
      <c r="J455" s="72"/>
      <c r="K455" s="72"/>
      <c r="L455" s="72"/>
      <c r="M455" s="72"/>
      <c r="N455" s="72"/>
      <c r="O455" s="616"/>
      <c r="P455" s="72"/>
      <c r="Q455" s="146"/>
      <c r="R455" s="70">
        <f t="shared" si="559"/>
        <v>1</v>
      </c>
      <c r="S455" s="847"/>
      <c r="T455" s="848"/>
      <c r="U455" s="847"/>
      <c r="V455" s="848"/>
      <c r="W455" s="847"/>
      <c r="X455" s="848"/>
      <c r="Y455" s="847"/>
      <c r="Z455" s="848"/>
      <c r="AA455" s="847"/>
      <c r="AB455" s="848"/>
      <c r="AC455" s="373"/>
      <c r="AD455" s="804"/>
      <c r="AE455" s="805"/>
      <c r="AF455" s="804"/>
      <c r="AG455" s="805"/>
      <c r="AH455" s="804"/>
      <c r="AI455" s="805"/>
      <c r="AJ455" s="804"/>
      <c r="AK455" s="805"/>
      <c r="AL455" s="804"/>
      <c r="AM455" s="805"/>
      <c r="AN455" s="362"/>
      <c r="AO455" s="812"/>
      <c r="AP455" s="813"/>
      <c r="AQ455" s="812"/>
      <c r="AR455" s="813"/>
      <c r="AS455" s="812"/>
      <c r="AT455" s="813"/>
      <c r="AU455" s="812"/>
      <c r="AV455" s="813"/>
      <c r="AW455" s="812"/>
      <c r="AX455" s="813"/>
      <c r="AY455" s="363"/>
      <c r="AZ455" s="820"/>
      <c r="BA455" s="821"/>
      <c r="BB455" s="820"/>
      <c r="BC455" s="821"/>
      <c r="BD455" s="820"/>
      <c r="BE455" s="821"/>
      <c r="BF455" s="820"/>
      <c r="BG455" s="821"/>
      <c r="BH455" s="820"/>
      <c r="BI455" s="821"/>
      <c r="BJ455" s="364"/>
      <c r="BK455" s="849"/>
      <c r="BL455" s="850"/>
      <c r="BM455" s="849"/>
      <c r="BN455" s="850"/>
      <c r="BO455" s="849"/>
      <c r="BP455" s="850"/>
      <c r="BQ455" s="849"/>
      <c r="BR455" s="850"/>
      <c r="BS455" s="849"/>
      <c r="BT455" s="850"/>
      <c r="BU455" s="365"/>
      <c r="BV455" s="973"/>
      <c r="BW455" s="974"/>
      <c r="BX455" s="973"/>
      <c r="BY455" s="974"/>
      <c r="BZ455" s="973"/>
      <c r="CA455" s="974"/>
      <c r="CB455" s="973"/>
      <c r="CC455" s="974"/>
      <c r="CD455" s="973"/>
      <c r="CE455" s="974"/>
      <c r="CF455" s="366"/>
      <c r="CG455" s="969"/>
      <c r="CH455" s="970"/>
      <c r="CI455" s="969"/>
      <c r="CJ455" s="970"/>
      <c r="CK455" s="969"/>
      <c r="CL455" s="970"/>
      <c r="CM455" s="969"/>
      <c r="CN455" s="970"/>
      <c r="CO455" s="969"/>
      <c r="CP455" s="970"/>
      <c r="CQ455" s="367"/>
      <c r="CR455" s="967"/>
      <c r="CS455" s="968"/>
      <c r="CT455" s="967"/>
      <c r="CU455" s="968"/>
      <c r="CV455" s="967"/>
      <c r="CW455" s="968"/>
      <c r="CX455" s="967"/>
      <c r="CY455" s="968"/>
      <c r="CZ455" s="967"/>
      <c r="DA455" s="968"/>
      <c r="DB455" s="368"/>
      <c r="DC455" s="902">
        <f t="shared" si="567"/>
        <v>0</v>
      </c>
      <c r="DD455" s="903"/>
      <c r="DE455" s="902">
        <f t="shared" si="568"/>
        <v>0</v>
      </c>
      <c r="DF455" s="903"/>
      <c r="DG455" s="902">
        <f t="shared" si="560"/>
        <v>0</v>
      </c>
      <c r="DH455" s="903"/>
      <c r="DI455" s="902">
        <f t="shared" si="569"/>
        <v>0</v>
      </c>
      <c r="DJ455" s="903"/>
      <c r="DK455" s="902">
        <f t="shared" si="570"/>
        <v>0</v>
      </c>
      <c r="DL455" s="903"/>
      <c r="DM455" s="314">
        <f t="shared" si="571"/>
        <v>0</v>
      </c>
      <c r="DN455" s="977"/>
      <c r="DO455" s="978"/>
      <c r="DP455" s="977"/>
      <c r="DQ455" s="978"/>
      <c r="DR455" s="977"/>
      <c r="DS455" s="978"/>
      <c r="DT455" s="977"/>
      <c r="DU455" s="978"/>
      <c r="DV455" s="977"/>
      <c r="DW455" s="978"/>
      <c r="DX455" s="370"/>
      <c r="DY455" s="339">
        <f t="shared" si="561"/>
        <v>0</v>
      </c>
      <c r="DZ455" s="339">
        <f t="shared" si="562"/>
        <v>0</v>
      </c>
      <c r="EA455" s="339">
        <f t="shared" si="563"/>
        <v>0</v>
      </c>
      <c r="EB455" s="339">
        <f t="shared" si="564"/>
        <v>0</v>
      </c>
      <c r="EC455" s="339">
        <f t="shared" si="565"/>
        <v>0</v>
      </c>
      <c r="ED455" s="327">
        <f t="shared" si="566"/>
        <v>0</v>
      </c>
    </row>
    <row r="456" spans="1:134" s="51" customFormat="1" ht="15" customHeight="1">
      <c r="A456" s="78"/>
      <c r="B456" s="78"/>
      <c r="C456" s="77" t="s">
        <v>54</v>
      </c>
      <c r="D456" s="700"/>
      <c r="E456" s="72"/>
      <c r="F456" s="72"/>
      <c r="G456" s="72"/>
      <c r="H456" s="72"/>
      <c r="I456" s="72"/>
      <c r="J456" s="72"/>
      <c r="K456" s="72"/>
      <c r="L456" s="72"/>
      <c r="M456" s="72"/>
      <c r="N456" s="72"/>
      <c r="O456" s="616"/>
      <c r="P456" s="72"/>
      <c r="Q456" s="146"/>
      <c r="R456" s="70">
        <f t="shared" si="559"/>
        <v>1.1000000000000001</v>
      </c>
      <c r="S456" s="847"/>
      <c r="T456" s="848"/>
      <c r="U456" s="847"/>
      <c r="V456" s="848"/>
      <c r="W456" s="847"/>
      <c r="X456" s="848"/>
      <c r="Y456" s="847"/>
      <c r="Z456" s="848"/>
      <c r="AA456" s="847"/>
      <c r="AB456" s="848"/>
      <c r="AC456" s="373"/>
      <c r="AD456" s="804"/>
      <c r="AE456" s="805"/>
      <c r="AF456" s="804"/>
      <c r="AG456" s="805"/>
      <c r="AH456" s="804"/>
      <c r="AI456" s="805"/>
      <c r="AJ456" s="804"/>
      <c r="AK456" s="805"/>
      <c r="AL456" s="804"/>
      <c r="AM456" s="805"/>
      <c r="AN456" s="362"/>
      <c r="AO456" s="812"/>
      <c r="AP456" s="813"/>
      <c r="AQ456" s="812"/>
      <c r="AR456" s="813"/>
      <c r="AS456" s="812"/>
      <c r="AT456" s="813"/>
      <c r="AU456" s="812"/>
      <c r="AV456" s="813"/>
      <c r="AW456" s="812"/>
      <c r="AX456" s="813"/>
      <c r="AY456" s="363"/>
      <c r="AZ456" s="820"/>
      <c r="BA456" s="821"/>
      <c r="BB456" s="820"/>
      <c r="BC456" s="821"/>
      <c r="BD456" s="820"/>
      <c r="BE456" s="821"/>
      <c r="BF456" s="820"/>
      <c r="BG456" s="821"/>
      <c r="BH456" s="820"/>
      <c r="BI456" s="821"/>
      <c r="BJ456" s="364"/>
      <c r="BK456" s="849"/>
      <c r="BL456" s="850"/>
      <c r="BM456" s="849"/>
      <c r="BN456" s="850"/>
      <c r="BO456" s="849"/>
      <c r="BP456" s="850"/>
      <c r="BQ456" s="849"/>
      <c r="BR456" s="850"/>
      <c r="BS456" s="849"/>
      <c r="BT456" s="850"/>
      <c r="BU456" s="365"/>
      <c r="BV456" s="973"/>
      <c r="BW456" s="974"/>
      <c r="BX456" s="973"/>
      <c r="BY456" s="974"/>
      <c r="BZ456" s="973"/>
      <c r="CA456" s="974"/>
      <c r="CB456" s="973"/>
      <c r="CC456" s="974"/>
      <c r="CD456" s="973"/>
      <c r="CE456" s="974"/>
      <c r="CF456" s="366"/>
      <c r="CG456" s="969"/>
      <c r="CH456" s="970"/>
      <c r="CI456" s="969"/>
      <c r="CJ456" s="970"/>
      <c r="CK456" s="969"/>
      <c r="CL456" s="970"/>
      <c r="CM456" s="969"/>
      <c r="CN456" s="970"/>
      <c r="CO456" s="969"/>
      <c r="CP456" s="970"/>
      <c r="CQ456" s="367"/>
      <c r="CR456" s="967"/>
      <c r="CS456" s="968"/>
      <c r="CT456" s="967"/>
      <c r="CU456" s="968"/>
      <c r="CV456" s="967"/>
      <c r="CW456" s="968"/>
      <c r="CX456" s="967"/>
      <c r="CY456" s="968"/>
      <c r="CZ456" s="967"/>
      <c r="DA456" s="968"/>
      <c r="DB456" s="368"/>
      <c r="DC456" s="902">
        <f t="shared" si="567"/>
        <v>0</v>
      </c>
      <c r="DD456" s="903"/>
      <c r="DE456" s="902">
        <f t="shared" si="568"/>
        <v>0</v>
      </c>
      <c r="DF456" s="903"/>
      <c r="DG456" s="902">
        <f t="shared" si="560"/>
        <v>0</v>
      </c>
      <c r="DH456" s="903"/>
      <c r="DI456" s="902">
        <f t="shared" si="569"/>
        <v>0</v>
      </c>
      <c r="DJ456" s="903"/>
      <c r="DK456" s="902">
        <f t="shared" si="570"/>
        <v>0</v>
      </c>
      <c r="DL456" s="903"/>
      <c r="DM456" s="314">
        <f t="shared" si="571"/>
        <v>0</v>
      </c>
      <c r="DN456" s="977"/>
      <c r="DO456" s="978"/>
      <c r="DP456" s="977"/>
      <c r="DQ456" s="978"/>
      <c r="DR456" s="977"/>
      <c r="DS456" s="978"/>
      <c r="DT456" s="977"/>
      <c r="DU456" s="978"/>
      <c r="DV456" s="977"/>
      <c r="DW456" s="978"/>
      <c r="DX456" s="370"/>
      <c r="DY456" s="339">
        <f t="shared" si="561"/>
        <v>0</v>
      </c>
      <c r="DZ456" s="339">
        <f t="shared" si="562"/>
        <v>0</v>
      </c>
      <c r="EA456" s="339">
        <f t="shared" si="563"/>
        <v>0</v>
      </c>
      <c r="EB456" s="339">
        <f t="shared" si="564"/>
        <v>0</v>
      </c>
      <c r="EC456" s="339">
        <f t="shared" si="565"/>
        <v>0</v>
      </c>
      <c r="ED456" s="327">
        <f t="shared" si="566"/>
        <v>0</v>
      </c>
    </row>
    <row r="457" spans="1:134" s="51" customFormat="1" ht="15" customHeight="1">
      <c r="A457" s="78"/>
      <c r="B457" s="78"/>
      <c r="C457" s="77" t="s">
        <v>353</v>
      </c>
      <c r="D457" s="700" t="s">
        <v>378</v>
      </c>
      <c r="E457" s="72"/>
      <c r="F457" s="72"/>
      <c r="G457" s="72"/>
      <c r="H457" s="72"/>
      <c r="I457" s="72"/>
      <c r="J457" s="72"/>
      <c r="K457" s="72"/>
      <c r="L457" s="72"/>
      <c r="M457" s="72"/>
      <c r="N457" s="72"/>
      <c r="O457" s="616"/>
      <c r="P457" s="72"/>
      <c r="Q457" s="146"/>
      <c r="R457" s="70">
        <f t="shared" si="559"/>
        <v>1.1000000000000001</v>
      </c>
      <c r="S457" s="847"/>
      <c r="T457" s="848"/>
      <c r="U457" s="847"/>
      <c r="V457" s="848"/>
      <c r="W457" s="847"/>
      <c r="X457" s="848"/>
      <c r="Y457" s="847"/>
      <c r="Z457" s="848"/>
      <c r="AA457" s="847"/>
      <c r="AB457" s="848"/>
      <c r="AC457" s="373"/>
      <c r="AD457" s="804"/>
      <c r="AE457" s="805"/>
      <c r="AF457" s="804"/>
      <c r="AG457" s="805"/>
      <c r="AH457" s="804"/>
      <c r="AI457" s="805"/>
      <c r="AJ457" s="804"/>
      <c r="AK457" s="805"/>
      <c r="AL457" s="804"/>
      <c r="AM457" s="805"/>
      <c r="AN457" s="362"/>
      <c r="AO457" s="812"/>
      <c r="AP457" s="813"/>
      <c r="AQ457" s="812"/>
      <c r="AR457" s="813"/>
      <c r="AS457" s="812"/>
      <c r="AT457" s="813"/>
      <c r="AU457" s="812"/>
      <c r="AV457" s="813"/>
      <c r="AW457" s="812"/>
      <c r="AX457" s="813"/>
      <c r="AY457" s="363"/>
      <c r="AZ457" s="820"/>
      <c r="BA457" s="821"/>
      <c r="BB457" s="820"/>
      <c r="BC457" s="821"/>
      <c r="BD457" s="820"/>
      <c r="BE457" s="821"/>
      <c r="BF457" s="820"/>
      <c r="BG457" s="821"/>
      <c r="BH457" s="820"/>
      <c r="BI457" s="821"/>
      <c r="BJ457" s="364"/>
      <c r="BK457" s="849"/>
      <c r="BL457" s="850"/>
      <c r="BM457" s="849"/>
      <c r="BN457" s="850"/>
      <c r="BO457" s="849"/>
      <c r="BP457" s="850"/>
      <c r="BQ457" s="849"/>
      <c r="BR457" s="850"/>
      <c r="BS457" s="849"/>
      <c r="BT457" s="850"/>
      <c r="BU457" s="365"/>
      <c r="BV457" s="973"/>
      <c r="BW457" s="974"/>
      <c r="BX457" s="973"/>
      <c r="BY457" s="974"/>
      <c r="BZ457" s="973"/>
      <c r="CA457" s="974"/>
      <c r="CB457" s="973"/>
      <c r="CC457" s="974"/>
      <c r="CD457" s="973"/>
      <c r="CE457" s="974"/>
      <c r="CF457" s="366"/>
      <c r="CG457" s="969"/>
      <c r="CH457" s="970"/>
      <c r="CI457" s="969"/>
      <c r="CJ457" s="970"/>
      <c r="CK457" s="969"/>
      <c r="CL457" s="970"/>
      <c r="CM457" s="969"/>
      <c r="CN457" s="970"/>
      <c r="CO457" s="969"/>
      <c r="CP457" s="970"/>
      <c r="CQ457" s="367"/>
      <c r="CR457" s="967"/>
      <c r="CS457" s="968"/>
      <c r="CT457" s="967"/>
      <c r="CU457" s="968"/>
      <c r="CV457" s="967"/>
      <c r="CW457" s="968"/>
      <c r="CX457" s="967"/>
      <c r="CY457" s="968"/>
      <c r="CZ457" s="967"/>
      <c r="DA457" s="968"/>
      <c r="DB457" s="368"/>
      <c r="DC457" s="902">
        <f t="shared" si="567"/>
        <v>0</v>
      </c>
      <c r="DD457" s="903"/>
      <c r="DE457" s="902">
        <f t="shared" si="568"/>
        <v>0</v>
      </c>
      <c r="DF457" s="903"/>
      <c r="DG457" s="902">
        <f t="shared" si="560"/>
        <v>0</v>
      </c>
      <c r="DH457" s="903"/>
      <c r="DI457" s="902">
        <f t="shared" si="569"/>
        <v>0</v>
      </c>
      <c r="DJ457" s="903"/>
      <c r="DK457" s="902">
        <f t="shared" si="570"/>
        <v>0</v>
      </c>
      <c r="DL457" s="903"/>
      <c r="DM457" s="314">
        <f t="shared" si="571"/>
        <v>0</v>
      </c>
      <c r="DN457" s="977"/>
      <c r="DO457" s="978"/>
      <c r="DP457" s="977"/>
      <c r="DQ457" s="978"/>
      <c r="DR457" s="977"/>
      <c r="DS457" s="978"/>
      <c r="DT457" s="977"/>
      <c r="DU457" s="978"/>
      <c r="DV457" s="977"/>
      <c r="DW457" s="978"/>
      <c r="DX457" s="370"/>
      <c r="DY457" s="339">
        <f t="shared" si="561"/>
        <v>0</v>
      </c>
      <c r="DZ457" s="339">
        <f t="shared" si="562"/>
        <v>0</v>
      </c>
      <c r="EA457" s="339">
        <f t="shared" si="563"/>
        <v>0</v>
      </c>
      <c r="EB457" s="339">
        <f t="shared" si="564"/>
        <v>0</v>
      </c>
      <c r="EC457" s="339">
        <f t="shared" si="565"/>
        <v>0</v>
      </c>
      <c r="ED457" s="327">
        <f t="shared" si="566"/>
        <v>0</v>
      </c>
    </row>
    <row r="458" spans="1:134" s="51" customFormat="1" ht="15" customHeight="1">
      <c r="A458" s="78"/>
      <c r="B458" s="78"/>
      <c r="C458" s="77" t="s">
        <v>264</v>
      </c>
      <c r="D458" s="700"/>
      <c r="E458" s="72"/>
      <c r="F458" s="72"/>
      <c r="G458" s="72"/>
      <c r="H458" s="72"/>
      <c r="I458" s="72"/>
      <c r="J458" s="72"/>
      <c r="K458" s="72"/>
      <c r="L458" s="72"/>
      <c r="M458" s="72"/>
      <c r="N458" s="72"/>
      <c r="O458" s="616"/>
      <c r="P458" s="72"/>
      <c r="Q458" s="146"/>
      <c r="R458" s="70">
        <f t="shared" si="559"/>
        <v>1</v>
      </c>
      <c r="S458" s="847"/>
      <c r="T458" s="848"/>
      <c r="U458" s="847"/>
      <c r="V458" s="848"/>
      <c r="W458" s="847"/>
      <c r="X458" s="848"/>
      <c r="Y458" s="847"/>
      <c r="Z458" s="848"/>
      <c r="AA458" s="847"/>
      <c r="AB458" s="848"/>
      <c r="AC458" s="373"/>
      <c r="AD458" s="804"/>
      <c r="AE458" s="805"/>
      <c r="AF458" s="804"/>
      <c r="AG458" s="805"/>
      <c r="AH458" s="804"/>
      <c r="AI458" s="805"/>
      <c r="AJ458" s="804"/>
      <c r="AK458" s="805"/>
      <c r="AL458" s="804"/>
      <c r="AM458" s="805"/>
      <c r="AN458" s="362"/>
      <c r="AO458" s="812"/>
      <c r="AP458" s="813"/>
      <c r="AQ458" s="812"/>
      <c r="AR458" s="813"/>
      <c r="AS458" s="812"/>
      <c r="AT458" s="813"/>
      <c r="AU458" s="812"/>
      <c r="AV458" s="813"/>
      <c r="AW458" s="812"/>
      <c r="AX458" s="813"/>
      <c r="AY458" s="363"/>
      <c r="AZ458" s="820"/>
      <c r="BA458" s="821"/>
      <c r="BB458" s="820"/>
      <c r="BC458" s="821"/>
      <c r="BD458" s="820"/>
      <c r="BE458" s="821"/>
      <c r="BF458" s="820"/>
      <c r="BG458" s="821"/>
      <c r="BH458" s="820"/>
      <c r="BI458" s="821"/>
      <c r="BJ458" s="364"/>
      <c r="BK458" s="849"/>
      <c r="BL458" s="850"/>
      <c r="BM458" s="849"/>
      <c r="BN458" s="850"/>
      <c r="BO458" s="849"/>
      <c r="BP458" s="850"/>
      <c r="BQ458" s="849"/>
      <c r="BR458" s="850"/>
      <c r="BS458" s="849"/>
      <c r="BT458" s="850"/>
      <c r="BU458" s="365"/>
      <c r="BV458" s="973"/>
      <c r="BW458" s="974"/>
      <c r="BX458" s="973"/>
      <c r="BY458" s="974"/>
      <c r="BZ458" s="973"/>
      <c r="CA458" s="974"/>
      <c r="CB458" s="973"/>
      <c r="CC458" s="974"/>
      <c r="CD458" s="973"/>
      <c r="CE458" s="974"/>
      <c r="CF458" s="366"/>
      <c r="CG458" s="969"/>
      <c r="CH458" s="970"/>
      <c r="CI458" s="969"/>
      <c r="CJ458" s="970"/>
      <c r="CK458" s="969"/>
      <c r="CL458" s="970"/>
      <c r="CM458" s="969"/>
      <c r="CN458" s="970"/>
      <c r="CO458" s="969"/>
      <c r="CP458" s="970"/>
      <c r="CQ458" s="367"/>
      <c r="CR458" s="967"/>
      <c r="CS458" s="968"/>
      <c r="CT458" s="967"/>
      <c r="CU458" s="968"/>
      <c r="CV458" s="967"/>
      <c r="CW458" s="968"/>
      <c r="CX458" s="967"/>
      <c r="CY458" s="968"/>
      <c r="CZ458" s="967"/>
      <c r="DA458" s="968"/>
      <c r="DB458" s="368"/>
      <c r="DC458" s="902">
        <f t="shared" si="567"/>
        <v>0</v>
      </c>
      <c r="DD458" s="903"/>
      <c r="DE458" s="902">
        <f t="shared" si="568"/>
        <v>0</v>
      </c>
      <c r="DF458" s="903"/>
      <c r="DG458" s="902">
        <f t="shared" si="560"/>
        <v>0</v>
      </c>
      <c r="DH458" s="903"/>
      <c r="DI458" s="902">
        <f t="shared" si="569"/>
        <v>0</v>
      </c>
      <c r="DJ458" s="903"/>
      <c r="DK458" s="902">
        <f t="shared" si="570"/>
        <v>0</v>
      </c>
      <c r="DL458" s="903"/>
      <c r="DM458" s="314">
        <f t="shared" si="571"/>
        <v>0</v>
      </c>
      <c r="DN458" s="977"/>
      <c r="DO458" s="978"/>
      <c r="DP458" s="977"/>
      <c r="DQ458" s="978"/>
      <c r="DR458" s="977"/>
      <c r="DS458" s="978"/>
      <c r="DT458" s="977"/>
      <c r="DU458" s="978"/>
      <c r="DV458" s="977"/>
      <c r="DW458" s="978"/>
      <c r="DX458" s="370"/>
      <c r="DY458" s="339">
        <f t="shared" si="561"/>
        <v>0</v>
      </c>
      <c r="DZ458" s="339">
        <f t="shared" si="562"/>
        <v>0</v>
      </c>
      <c r="EA458" s="339">
        <f t="shared" si="563"/>
        <v>0</v>
      </c>
      <c r="EB458" s="339">
        <f t="shared" si="564"/>
        <v>0</v>
      </c>
      <c r="EC458" s="339">
        <f t="shared" si="565"/>
        <v>0</v>
      </c>
      <c r="ED458" s="327">
        <f t="shared" si="566"/>
        <v>0</v>
      </c>
    </row>
    <row r="459" spans="1:134" s="51" customFormat="1" ht="15" customHeight="1">
      <c r="A459" s="78"/>
      <c r="B459" s="78"/>
      <c r="C459" s="77" t="s">
        <v>28</v>
      </c>
      <c r="D459" s="700"/>
      <c r="E459" s="72"/>
      <c r="F459" s="72"/>
      <c r="G459" s="72"/>
      <c r="H459" s="72"/>
      <c r="I459" s="72"/>
      <c r="J459" s="72"/>
      <c r="K459" s="72"/>
      <c r="L459" s="72"/>
      <c r="M459" s="72"/>
      <c r="N459" s="72"/>
      <c r="O459" s="616"/>
      <c r="P459" s="72"/>
      <c r="Q459" s="146"/>
      <c r="R459" s="70">
        <f t="shared" si="559"/>
        <v>1</v>
      </c>
      <c r="S459" s="847"/>
      <c r="T459" s="848"/>
      <c r="U459" s="847"/>
      <c r="V459" s="848"/>
      <c r="W459" s="847"/>
      <c r="X459" s="848"/>
      <c r="Y459" s="847"/>
      <c r="Z459" s="848"/>
      <c r="AA459" s="847"/>
      <c r="AB459" s="848"/>
      <c r="AC459" s="373"/>
      <c r="AD459" s="804"/>
      <c r="AE459" s="805"/>
      <c r="AF459" s="804"/>
      <c r="AG459" s="805"/>
      <c r="AH459" s="804"/>
      <c r="AI459" s="805"/>
      <c r="AJ459" s="804"/>
      <c r="AK459" s="805"/>
      <c r="AL459" s="804"/>
      <c r="AM459" s="805"/>
      <c r="AN459" s="362"/>
      <c r="AO459" s="812"/>
      <c r="AP459" s="813"/>
      <c r="AQ459" s="812"/>
      <c r="AR459" s="813"/>
      <c r="AS459" s="812"/>
      <c r="AT459" s="813"/>
      <c r="AU459" s="812"/>
      <c r="AV459" s="813"/>
      <c r="AW459" s="812"/>
      <c r="AX459" s="813"/>
      <c r="AY459" s="363"/>
      <c r="AZ459" s="820"/>
      <c r="BA459" s="821"/>
      <c r="BB459" s="820"/>
      <c r="BC459" s="821"/>
      <c r="BD459" s="820"/>
      <c r="BE459" s="821"/>
      <c r="BF459" s="820"/>
      <c r="BG459" s="821"/>
      <c r="BH459" s="820"/>
      <c r="BI459" s="821"/>
      <c r="BJ459" s="364"/>
      <c r="BK459" s="849"/>
      <c r="BL459" s="850"/>
      <c r="BM459" s="849"/>
      <c r="BN459" s="850"/>
      <c r="BO459" s="849"/>
      <c r="BP459" s="850"/>
      <c r="BQ459" s="849"/>
      <c r="BR459" s="850"/>
      <c r="BS459" s="849"/>
      <c r="BT459" s="850"/>
      <c r="BU459" s="365"/>
      <c r="BV459" s="973"/>
      <c r="BW459" s="974"/>
      <c r="BX459" s="973"/>
      <c r="BY459" s="974"/>
      <c r="BZ459" s="973"/>
      <c r="CA459" s="974"/>
      <c r="CB459" s="973"/>
      <c r="CC459" s="974"/>
      <c r="CD459" s="973"/>
      <c r="CE459" s="974"/>
      <c r="CF459" s="366"/>
      <c r="CG459" s="969"/>
      <c r="CH459" s="970"/>
      <c r="CI459" s="969"/>
      <c r="CJ459" s="970"/>
      <c r="CK459" s="969"/>
      <c r="CL459" s="970"/>
      <c r="CM459" s="969"/>
      <c r="CN459" s="970"/>
      <c r="CO459" s="969"/>
      <c r="CP459" s="970"/>
      <c r="CQ459" s="367"/>
      <c r="CR459" s="967"/>
      <c r="CS459" s="968"/>
      <c r="CT459" s="967"/>
      <c r="CU459" s="968"/>
      <c r="CV459" s="967"/>
      <c r="CW459" s="968"/>
      <c r="CX459" s="967"/>
      <c r="CY459" s="968"/>
      <c r="CZ459" s="967"/>
      <c r="DA459" s="968"/>
      <c r="DB459" s="368"/>
      <c r="DC459" s="902">
        <f t="shared" si="567"/>
        <v>0</v>
      </c>
      <c r="DD459" s="903"/>
      <c r="DE459" s="902">
        <f t="shared" si="568"/>
        <v>0</v>
      </c>
      <c r="DF459" s="903"/>
      <c r="DG459" s="902">
        <f t="shared" si="560"/>
        <v>0</v>
      </c>
      <c r="DH459" s="903"/>
      <c r="DI459" s="902">
        <f t="shared" si="569"/>
        <v>0</v>
      </c>
      <c r="DJ459" s="903"/>
      <c r="DK459" s="902">
        <f t="shared" si="570"/>
        <v>0</v>
      </c>
      <c r="DL459" s="903"/>
      <c r="DM459" s="314">
        <f t="shared" si="571"/>
        <v>0</v>
      </c>
      <c r="DN459" s="977"/>
      <c r="DO459" s="978"/>
      <c r="DP459" s="977"/>
      <c r="DQ459" s="978"/>
      <c r="DR459" s="977"/>
      <c r="DS459" s="978"/>
      <c r="DT459" s="977"/>
      <c r="DU459" s="978"/>
      <c r="DV459" s="977"/>
      <c r="DW459" s="978"/>
      <c r="DX459" s="370"/>
      <c r="DY459" s="339">
        <f t="shared" si="561"/>
        <v>0</v>
      </c>
      <c r="DZ459" s="339">
        <f t="shared" si="562"/>
        <v>0</v>
      </c>
      <c r="EA459" s="339">
        <f t="shared" si="563"/>
        <v>0</v>
      </c>
      <c r="EB459" s="339">
        <f t="shared" si="564"/>
        <v>0</v>
      </c>
      <c r="EC459" s="339">
        <f t="shared" si="565"/>
        <v>0</v>
      </c>
      <c r="ED459" s="327">
        <f t="shared" si="566"/>
        <v>0</v>
      </c>
    </row>
    <row r="460" spans="1:134" s="51" customFormat="1" ht="15" customHeight="1">
      <c r="A460" s="78"/>
      <c r="B460" s="78"/>
      <c r="C460" s="77" t="s">
        <v>54</v>
      </c>
      <c r="D460" s="700"/>
      <c r="E460" s="72"/>
      <c r="F460" s="72"/>
      <c r="G460" s="72"/>
      <c r="H460" s="72"/>
      <c r="I460" s="72"/>
      <c r="J460" s="72"/>
      <c r="K460" s="72"/>
      <c r="L460" s="72"/>
      <c r="M460" s="72"/>
      <c r="N460" s="72"/>
      <c r="O460" s="616"/>
      <c r="P460" s="72"/>
      <c r="Q460" s="146"/>
      <c r="R460" s="70">
        <f t="shared" si="559"/>
        <v>1.1000000000000001</v>
      </c>
      <c r="S460" s="847"/>
      <c r="T460" s="848"/>
      <c r="U460" s="847"/>
      <c r="V460" s="848"/>
      <c r="W460" s="847"/>
      <c r="X460" s="848"/>
      <c r="Y460" s="847"/>
      <c r="Z460" s="848"/>
      <c r="AA460" s="847"/>
      <c r="AB460" s="848"/>
      <c r="AC460" s="373"/>
      <c r="AD460" s="804"/>
      <c r="AE460" s="805"/>
      <c r="AF460" s="804"/>
      <c r="AG460" s="805"/>
      <c r="AH460" s="804"/>
      <c r="AI460" s="805"/>
      <c r="AJ460" s="804"/>
      <c r="AK460" s="805"/>
      <c r="AL460" s="804"/>
      <c r="AM460" s="805"/>
      <c r="AN460" s="362"/>
      <c r="AO460" s="812"/>
      <c r="AP460" s="813"/>
      <c r="AQ460" s="812"/>
      <c r="AR460" s="813"/>
      <c r="AS460" s="812"/>
      <c r="AT460" s="813"/>
      <c r="AU460" s="812"/>
      <c r="AV460" s="813"/>
      <c r="AW460" s="812"/>
      <c r="AX460" s="813"/>
      <c r="AY460" s="363"/>
      <c r="AZ460" s="820"/>
      <c r="BA460" s="821"/>
      <c r="BB460" s="820"/>
      <c r="BC460" s="821"/>
      <c r="BD460" s="820"/>
      <c r="BE460" s="821"/>
      <c r="BF460" s="820"/>
      <c r="BG460" s="821"/>
      <c r="BH460" s="820"/>
      <c r="BI460" s="821"/>
      <c r="BJ460" s="364"/>
      <c r="BK460" s="849"/>
      <c r="BL460" s="850"/>
      <c r="BM460" s="849"/>
      <c r="BN460" s="850"/>
      <c r="BO460" s="849"/>
      <c r="BP460" s="850"/>
      <c r="BQ460" s="849"/>
      <c r="BR460" s="850"/>
      <c r="BS460" s="849"/>
      <c r="BT460" s="850"/>
      <c r="BU460" s="365"/>
      <c r="BV460" s="973"/>
      <c r="BW460" s="974"/>
      <c r="BX460" s="973"/>
      <c r="BY460" s="974"/>
      <c r="BZ460" s="973"/>
      <c r="CA460" s="974"/>
      <c r="CB460" s="973"/>
      <c r="CC460" s="974"/>
      <c r="CD460" s="973"/>
      <c r="CE460" s="974"/>
      <c r="CF460" s="366"/>
      <c r="CG460" s="969"/>
      <c r="CH460" s="970"/>
      <c r="CI460" s="969"/>
      <c r="CJ460" s="970"/>
      <c r="CK460" s="969"/>
      <c r="CL460" s="970"/>
      <c r="CM460" s="969"/>
      <c r="CN460" s="970"/>
      <c r="CO460" s="969"/>
      <c r="CP460" s="970"/>
      <c r="CQ460" s="367"/>
      <c r="CR460" s="967"/>
      <c r="CS460" s="968"/>
      <c r="CT460" s="967"/>
      <c r="CU460" s="968"/>
      <c r="CV460" s="967"/>
      <c r="CW460" s="968"/>
      <c r="CX460" s="967"/>
      <c r="CY460" s="968"/>
      <c r="CZ460" s="967"/>
      <c r="DA460" s="968"/>
      <c r="DB460" s="368"/>
      <c r="DC460" s="902">
        <f t="shared" si="567"/>
        <v>0</v>
      </c>
      <c r="DD460" s="903"/>
      <c r="DE460" s="902">
        <f t="shared" si="568"/>
        <v>0</v>
      </c>
      <c r="DF460" s="903"/>
      <c r="DG460" s="902">
        <f t="shared" si="560"/>
        <v>0</v>
      </c>
      <c r="DH460" s="903"/>
      <c r="DI460" s="902">
        <f t="shared" si="569"/>
        <v>0</v>
      </c>
      <c r="DJ460" s="903"/>
      <c r="DK460" s="902">
        <f t="shared" si="570"/>
        <v>0</v>
      </c>
      <c r="DL460" s="903"/>
      <c r="DM460" s="314">
        <f t="shared" si="571"/>
        <v>0</v>
      </c>
      <c r="DN460" s="977"/>
      <c r="DO460" s="978"/>
      <c r="DP460" s="977"/>
      <c r="DQ460" s="978"/>
      <c r="DR460" s="977"/>
      <c r="DS460" s="978"/>
      <c r="DT460" s="977"/>
      <c r="DU460" s="978"/>
      <c r="DV460" s="977"/>
      <c r="DW460" s="978"/>
      <c r="DX460" s="370"/>
      <c r="DY460" s="339">
        <f t="shared" si="561"/>
        <v>0</v>
      </c>
      <c r="DZ460" s="339">
        <f t="shared" si="562"/>
        <v>0</v>
      </c>
      <c r="EA460" s="339">
        <f t="shared" si="563"/>
        <v>0</v>
      </c>
      <c r="EB460" s="339">
        <f t="shared" si="564"/>
        <v>0</v>
      </c>
      <c r="EC460" s="339">
        <f t="shared" si="565"/>
        <v>0</v>
      </c>
      <c r="ED460" s="327">
        <f t="shared" si="566"/>
        <v>0</v>
      </c>
    </row>
    <row r="461" spans="1:134" s="51" customFormat="1" ht="15" customHeight="1">
      <c r="A461" s="78"/>
      <c r="B461" s="78"/>
      <c r="C461" s="77" t="s">
        <v>353</v>
      </c>
      <c r="D461" s="700" t="s">
        <v>378</v>
      </c>
      <c r="E461" s="72"/>
      <c r="F461" s="72"/>
      <c r="G461" s="72"/>
      <c r="H461" s="72"/>
      <c r="I461" s="72"/>
      <c r="J461" s="72"/>
      <c r="K461" s="72"/>
      <c r="L461" s="72"/>
      <c r="M461" s="72"/>
      <c r="N461" s="72"/>
      <c r="O461" s="616"/>
      <c r="P461" s="72"/>
      <c r="Q461" s="146"/>
      <c r="R461" s="70">
        <f t="shared" si="559"/>
        <v>1.1000000000000001</v>
      </c>
      <c r="S461" s="847"/>
      <c r="T461" s="848"/>
      <c r="U461" s="847"/>
      <c r="V461" s="848"/>
      <c r="W461" s="847"/>
      <c r="X461" s="848"/>
      <c r="Y461" s="847"/>
      <c r="Z461" s="848"/>
      <c r="AA461" s="847"/>
      <c r="AB461" s="848"/>
      <c r="AC461" s="373"/>
      <c r="AD461" s="804"/>
      <c r="AE461" s="805"/>
      <c r="AF461" s="804"/>
      <c r="AG461" s="805"/>
      <c r="AH461" s="804"/>
      <c r="AI461" s="805"/>
      <c r="AJ461" s="804"/>
      <c r="AK461" s="805"/>
      <c r="AL461" s="804"/>
      <c r="AM461" s="805"/>
      <c r="AN461" s="362"/>
      <c r="AO461" s="812"/>
      <c r="AP461" s="813"/>
      <c r="AQ461" s="812"/>
      <c r="AR461" s="813"/>
      <c r="AS461" s="812"/>
      <c r="AT461" s="813"/>
      <c r="AU461" s="812"/>
      <c r="AV461" s="813"/>
      <c r="AW461" s="812"/>
      <c r="AX461" s="813"/>
      <c r="AY461" s="363"/>
      <c r="AZ461" s="820"/>
      <c r="BA461" s="821"/>
      <c r="BB461" s="820"/>
      <c r="BC461" s="821"/>
      <c r="BD461" s="820"/>
      <c r="BE461" s="821"/>
      <c r="BF461" s="820"/>
      <c r="BG461" s="821"/>
      <c r="BH461" s="820"/>
      <c r="BI461" s="821"/>
      <c r="BJ461" s="364"/>
      <c r="BK461" s="849"/>
      <c r="BL461" s="850"/>
      <c r="BM461" s="849"/>
      <c r="BN461" s="850"/>
      <c r="BO461" s="849"/>
      <c r="BP461" s="850"/>
      <c r="BQ461" s="849"/>
      <c r="BR461" s="850"/>
      <c r="BS461" s="849"/>
      <c r="BT461" s="850"/>
      <c r="BU461" s="365"/>
      <c r="BV461" s="973"/>
      <c r="BW461" s="974"/>
      <c r="BX461" s="973"/>
      <c r="BY461" s="974"/>
      <c r="BZ461" s="973"/>
      <c r="CA461" s="974"/>
      <c r="CB461" s="973"/>
      <c r="CC461" s="974"/>
      <c r="CD461" s="973"/>
      <c r="CE461" s="974"/>
      <c r="CF461" s="366"/>
      <c r="CG461" s="969"/>
      <c r="CH461" s="970"/>
      <c r="CI461" s="969"/>
      <c r="CJ461" s="970"/>
      <c r="CK461" s="969"/>
      <c r="CL461" s="970"/>
      <c r="CM461" s="969"/>
      <c r="CN461" s="970"/>
      <c r="CO461" s="969"/>
      <c r="CP461" s="970"/>
      <c r="CQ461" s="367"/>
      <c r="CR461" s="967"/>
      <c r="CS461" s="968"/>
      <c r="CT461" s="967"/>
      <c r="CU461" s="968"/>
      <c r="CV461" s="967"/>
      <c r="CW461" s="968"/>
      <c r="CX461" s="967"/>
      <c r="CY461" s="968"/>
      <c r="CZ461" s="967"/>
      <c r="DA461" s="968"/>
      <c r="DB461" s="368"/>
      <c r="DC461" s="902">
        <f t="shared" si="567"/>
        <v>0</v>
      </c>
      <c r="DD461" s="903"/>
      <c r="DE461" s="902">
        <f t="shared" si="568"/>
        <v>0</v>
      </c>
      <c r="DF461" s="903"/>
      <c r="DG461" s="902">
        <f t="shared" si="560"/>
        <v>0</v>
      </c>
      <c r="DH461" s="903"/>
      <c r="DI461" s="902">
        <f t="shared" si="569"/>
        <v>0</v>
      </c>
      <c r="DJ461" s="903"/>
      <c r="DK461" s="902">
        <f t="shared" si="570"/>
        <v>0</v>
      </c>
      <c r="DL461" s="903"/>
      <c r="DM461" s="314">
        <f t="shared" si="571"/>
        <v>0</v>
      </c>
      <c r="DN461" s="977"/>
      <c r="DO461" s="978"/>
      <c r="DP461" s="977"/>
      <c r="DQ461" s="978"/>
      <c r="DR461" s="977"/>
      <c r="DS461" s="978"/>
      <c r="DT461" s="977"/>
      <c r="DU461" s="978"/>
      <c r="DV461" s="977"/>
      <c r="DW461" s="978"/>
      <c r="DX461" s="370"/>
      <c r="DY461" s="339">
        <f t="shared" si="561"/>
        <v>0</v>
      </c>
      <c r="DZ461" s="339">
        <f t="shared" si="562"/>
        <v>0</v>
      </c>
      <c r="EA461" s="339">
        <f t="shared" si="563"/>
        <v>0</v>
      </c>
      <c r="EB461" s="339">
        <f t="shared" si="564"/>
        <v>0</v>
      </c>
      <c r="EC461" s="339">
        <f t="shared" si="565"/>
        <v>0</v>
      </c>
      <c r="ED461" s="327">
        <f t="shared" si="566"/>
        <v>0</v>
      </c>
    </row>
    <row r="462" spans="1:134" s="51" customFormat="1" ht="15" customHeight="1">
      <c r="A462" s="78"/>
      <c r="B462" s="78"/>
      <c r="C462" s="77" t="s">
        <v>264</v>
      </c>
      <c r="D462" s="700"/>
      <c r="E462" s="72"/>
      <c r="F462" s="72"/>
      <c r="G462" s="72"/>
      <c r="H462" s="72"/>
      <c r="I462" s="72"/>
      <c r="J462" s="72"/>
      <c r="K462" s="72"/>
      <c r="L462" s="72"/>
      <c r="M462" s="72"/>
      <c r="N462" s="72"/>
      <c r="O462" s="616"/>
      <c r="P462" s="72"/>
      <c r="Q462" s="146"/>
      <c r="R462" s="70">
        <f t="shared" si="559"/>
        <v>1</v>
      </c>
      <c r="S462" s="847"/>
      <c r="T462" s="848"/>
      <c r="U462" s="847"/>
      <c r="V462" s="848"/>
      <c r="W462" s="847"/>
      <c r="X462" s="848"/>
      <c r="Y462" s="847"/>
      <c r="Z462" s="848"/>
      <c r="AA462" s="847"/>
      <c r="AB462" s="848"/>
      <c r="AC462" s="373"/>
      <c r="AD462" s="804"/>
      <c r="AE462" s="805"/>
      <c r="AF462" s="804"/>
      <c r="AG462" s="805"/>
      <c r="AH462" s="804"/>
      <c r="AI462" s="805"/>
      <c r="AJ462" s="804"/>
      <c r="AK462" s="805"/>
      <c r="AL462" s="804"/>
      <c r="AM462" s="805"/>
      <c r="AN462" s="362"/>
      <c r="AO462" s="812"/>
      <c r="AP462" s="813"/>
      <c r="AQ462" s="812"/>
      <c r="AR462" s="813"/>
      <c r="AS462" s="812"/>
      <c r="AT462" s="813"/>
      <c r="AU462" s="812"/>
      <c r="AV462" s="813"/>
      <c r="AW462" s="812"/>
      <c r="AX462" s="813"/>
      <c r="AY462" s="363"/>
      <c r="AZ462" s="820"/>
      <c r="BA462" s="821"/>
      <c r="BB462" s="820"/>
      <c r="BC462" s="821"/>
      <c r="BD462" s="820"/>
      <c r="BE462" s="821"/>
      <c r="BF462" s="820"/>
      <c r="BG462" s="821"/>
      <c r="BH462" s="820"/>
      <c r="BI462" s="821"/>
      <c r="BJ462" s="364"/>
      <c r="BK462" s="849"/>
      <c r="BL462" s="850"/>
      <c r="BM462" s="849"/>
      <c r="BN462" s="850"/>
      <c r="BO462" s="849"/>
      <c r="BP462" s="850"/>
      <c r="BQ462" s="849"/>
      <c r="BR462" s="850"/>
      <c r="BS462" s="849"/>
      <c r="BT462" s="850"/>
      <c r="BU462" s="365"/>
      <c r="BV462" s="973"/>
      <c r="BW462" s="974"/>
      <c r="BX462" s="973"/>
      <c r="BY462" s="974"/>
      <c r="BZ462" s="973"/>
      <c r="CA462" s="974"/>
      <c r="CB462" s="973"/>
      <c r="CC462" s="974"/>
      <c r="CD462" s="973"/>
      <c r="CE462" s="974"/>
      <c r="CF462" s="366"/>
      <c r="CG462" s="969"/>
      <c r="CH462" s="970"/>
      <c r="CI462" s="969"/>
      <c r="CJ462" s="970"/>
      <c r="CK462" s="969"/>
      <c r="CL462" s="970"/>
      <c r="CM462" s="969"/>
      <c r="CN462" s="970"/>
      <c r="CO462" s="969"/>
      <c r="CP462" s="970"/>
      <c r="CQ462" s="367"/>
      <c r="CR462" s="967"/>
      <c r="CS462" s="968"/>
      <c r="CT462" s="967"/>
      <c r="CU462" s="968"/>
      <c r="CV462" s="967"/>
      <c r="CW462" s="968"/>
      <c r="CX462" s="967"/>
      <c r="CY462" s="968"/>
      <c r="CZ462" s="967"/>
      <c r="DA462" s="968"/>
      <c r="DB462" s="368"/>
      <c r="DC462" s="902">
        <f t="shared" si="567"/>
        <v>0</v>
      </c>
      <c r="DD462" s="903"/>
      <c r="DE462" s="902">
        <f t="shared" si="568"/>
        <v>0</v>
      </c>
      <c r="DF462" s="903"/>
      <c r="DG462" s="902">
        <f t="shared" si="560"/>
        <v>0</v>
      </c>
      <c r="DH462" s="903"/>
      <c r="DI462" s="902">
        <f t="shared" si="569"/>
        <v>0</v>
      </c>
      <c r="DJ462" s="903"/>
      <c r="DK462" s="902">
        <f t="shared" si="570"/>
        <v>0</v>
      </c>
      <c r="DL462" s="903"/>
      <c r="DM462" s="314">
        <f t="shared" si="571"/>
        <v>0</v>
      </c>
      <c r="DN462" s="977"/>
      <c r="DO462" s="978"/>
      <c r="DP462" s="977"/>
      <c r="DQ462" s="978"/>
      <c r="DR462" s="977"/>
      <c r="DS462" s="978"/>
      <c r="DT462" s="977"/>
      <c r="DU462" s="978"/>
      <c r="DV462" s="977"/>
      <c r="DW462" s="978"/>
      <c r="DX462" s="370"/>
      <c r="DY462" s="339">
        <f t="shared" si="561"/>
        <v>0</v>
      </c>
      <c r="DZ462" s="339">
        <f t="shared" si="562"/>
        <v>0</v>
      </c>
      <c r="EA462" s="339">
        <f t="shared" si="563"/>
        <v>0</v>
      </c>
      <c r="EB462" s="339">
        <f t="shared" si="564"/>
        <v>0</v>
      </c>
      <c r="EC462" s="339">
        <f t="shared" si="565"/>
        <v>0</v>
      </c>
      <c r="ED462" s="327">
        <f t="shared" si="566"/>
        <v>0</v>
      </c>
    </row>
    <row r="463" spans="1:134" s="51" customFormat="1" ht="15" customHeight="1">
      <c r="A463" s="78"/>
      <c r="B463" s="78"/>
      <c r="C463" s="77" t="s">
        <v>28</v>
      </c>
      <c r="D463" s="700"/>
      <c r="E463" s="72"/>
      <c r="F463" s="72"/>
      <c r="G463" s="72"/>
      <c r="H463" s="72"/>
      <c r="I463" s="72"/>
      <c r="J463" s="72"/>
      <c r="K463" s="72"/>
      <c r="L463" s="72"/>
      <c r="M463" s="72"/>
      <c r="N463" s="72"/>
      <c r="O463" s="616"/>
      <c r="P463" s="72"/>
      <c r="Q463" s="146"/>
      <c r="R463" s="70">
        <f t="shared" si="559"/>
        <v>1</v>
      </c>
      <c r="S463" s="847"/>
      <c r="T463" s="848"/>
      <c r="U463" s="847"/>
      <c r="V463" s="848"/>
      <c r="W463" s="847"/>
      <c r="X463" s="848"/>
      <c r="Y463" s="847"/>
      <c r="Z463" s="848"/>
      <c r="AA463" s="847"/>
      <c r="AB463" s="848"/>
      <c r="AC463" s="373"/>
      <c r="AD463" s="804"/>
      <c r="AE463" s="805"/>
      <c r="AF463" s="804"/>
      <c r="AG463" s="805"/>
      <c r="AH463" s="804"/>
      <c r="AI463" s="805"/>
      <c r="AJ463" s="804"/>
      <c r="AK463" s="805"/>
      <c r="AL463" s="804"/>
      <c r="AM463" s="805"/>
      <c r="AN463" s="362"/>
      <c r="AO463" s="812"/>
      <c r="AP463" s="813"/>
      <c r="AQ463" s="812"/>
      <c r="AR463" s="813"/>
      <c r="AS463" s="812"/>
      <c r="AT463" s="813"/>
      <c r="AU463" s="812"/>
      <c r="AV463" s="813"/>
      <c r="AW463" s="812"/>
      <c r="AX463" s="813"/>
      <c r="AY463" s="363"/>
      <c r="AZ463" s="820"/>
      <c r="BA463" s="821"/>
      <c r="BB463" s="820"/>
      <c r="BC463" s="821"/>
      <c r="BD463" s="820"/>
      <c r="BE463" s="821"/>
      <c r="BF463" s="820"/>
      <c r="BG463" s="821"/>
      <c r="BH463" s="820"/>
      <c r="BI463" s="821"/>
      <c r="BJ463" s="364"/>
      <c r="BK463" s="849"/>
      <c r="BL463" s="850"/>
      <c r="BM463" s="849"/>
      <c r="BN463" s="850"/>
      <c r="BO463" s="849"/>
      <c r="BP463" s="850"/>
      <c r="BQ463" s="849"/>
      <c r="BR463" s="850"/>
      <c r="BS463" s="849"/>
      <c r="BT463" s="850"/>
      <c r="BU463" s="365"/>
      <c r="BV463" s="973"/>
      <c r="BW463" s="974"/>
      <c r="BX463" s="973"/>
      <c r="BY463" s="974"/>
      <c r="BZ463" s="973"/>
      <c r="CA463" s="974"/>
      <c r="CB463" s="973"/>
      <c r="CC463" s="974"/>
      <c r="CD463" s="973"/>
      <c r="CE463" s="974"/>
      <c r="CF463" s="366"/>
      <c r="CG463" s="969"/>
      <c r="CH463" s="970"/>
      <c r="CI463" s="969"/>
      <c r="CJ463" s="970"/>
      <c r="CK463" s="969"/>
      <c r="CL463" s="970"/>
      <c r="CM463" s="969"/>
      <c r="CN463" s="970"/>
      <c r="CO463" s="969"/>
      <c r="CP463" s="970"/>
      <c r="CQ463" s="367"/>
      <c r="CR463" s="967"/>
      <c r="CS463" s="968"/>
      <c r="CT463" s="967"/>
      <c r="CU463" s="968"/>
      <c r="CV463" s="967"/>
      <c r="CW463" s="968"/>
      <c r="CX463" s="967"/>
      <c r="CY463" s="968"/>
      <c r="CZ463" s="967"/>
      <c r="DA463" s="968"/>
      <c r="DB463" s="368"/>
      <c r="DC463" s="902">
        <f t="shared" si="567"/>
        <v>0</v>
      </c>
      <c r="DD463" s="903"/>
      <c r="DE463" s="902">
        <f t="shared" si="568"/>
        <v>0</v>
      </c>
      <c r="DF463" s="903"/>
      <c r="DG463" s="902">
        <f t="shared" si="560"/>
        <v>0</v>
      </c>
      <c r="DH463" s="903"/>
      <c r="DI463" s="902">
        <f t="shared" si="569"/>
        <v>0</v>
      </c>
      <c r="DJ463" s="903"/>
      <c r="DK463" s="902">
        <f t="shared" si="570"/>
        <v>0</v>
      </c>
      <c r="DL463" s="903"/>
      <c r="DM463" s="314">
        <f t="shared" si="571"/>
        <v>0</v>
      </c>
      <c r="DN463" s="977"/>
      <c r="DO463" s="978"/>
      <c r="DP463" s="977"/>
      <c r="DQ463" s="978"/>
      <c r="DR463" s="977"/>
      <c r="DS463" s="978"/>
      <c r="DT463" s="977"/>
      <c r="DU463" s="978"/>
      <c r="DV463" s="977"/>
      <c r="DW463" s="978"/>
      <c r="DX463" s="370"/>
      <c r="DY463" s="339">
        <f t="shared" si="561"/>
        <v>0</v>
      </c>
      <c r="DZ463" s="339">
        <f t="shared" si="562"/>
        <v>0</v>
      </c>
      <c r="EA463" s="339">
        <f t="shared" si="563"/>
        <v>0</v>
      </c>
      <c r="EB463" s="339">
        <f t="shared" si="564"/>
        <v>0</v>
      </c>
      <c r="EC463" s="339">
        <f t="shared" si="565"/>
        <v>0</v>
      </c>
      <c r="ED463" s="327">
        <f t="shared" si="566"/>
        <v>0</v>
      </c>
    </row>
    <row r="464" spans="1:134" s="51" customFormat="1" ht="15" customHeight="1">
      <c r="A464" s="78"/>
      <c r="B464" s="78"/>
      <c r="C464" s="77" t="s">
        <v>54</v>
      </c>
      <c r="D464" s="700"/>
      <c r="E464" s="72"/>
      <c r="F464" s="72"/>
      <c r="G464" s="72"/>
      <c r="H464" s="72"/>
      <c r="I464" s="72"/>
      <c r="J464" s="72"/>
      <c r="K464" s="72"/>
      <c r="L464" s="72"/>
      <c r="M464" s="72"/>
      <c r="N464" s="72"/>
      <c r="O464" s="616"/>
      <c r="P464" s="72"/>
      <c r="Q464" s="146"/>
      <c r="R464" s="70">
        <f t="shared" si="559"/>
        <v>1.1000000000000001</v>
      </c>
      <c r="S464" s="847"/>
      <c r="T464" s="848"/>
      <c r="U464" s="847"/>
      <c r="V464" s="848"/>
      <c r="W464" s="847"/>
      <c r="X464" s="848"/>
      <c r="Y464" s="847"/>
      <c r="Z464" s="848"/>
      <c r="AA464" s="847"/>
      <c r="AB464" s="848"/>
      <c r="AC464" s="373"/>
      <c r="AD464" s="804"/>
      <c r="AE464" s="805"/>
      <c r="AF464" s="804"/>
      <c r="AG464" s="805"/>
      <c r="AH464" s="804"/>
      <c r="AI464" s="805"/>
      <c r="AJ464" s="804"/>
      <c r="AK464" s="805"/>
      <c r="AL464" s="804"/>
      <c r="AM464" s="805"/>
      <c r="AN464" s="362"/>
      <c r="AO464" s="812"/>
      <c r="AP464" s="813"/>
      <c r="AQ464" s="812"/>
      <c r="AR464" s="813"/>
      <c r="AS464" s="812"/>
      <c r="AT464" s="813"/>
      <c r="AU464" s="812"/>
      <c r="AV464" s="813"/>
      <c r="AW464" s="812"/>
      <c r="AX464" s="813"/>
      <c r="AY464" s="363"/>
      <c r="AZ464" s="820"/>
      <c r="BA464" s="821"/>
      <c r="BB464" s="820"/>
      <c r="BC464" s="821"/>
      <c r="BD464" s="820"/>
      <c r="BE464" s="821"/>
      <c r="BF464" s="820"/>
      <c r="BG464" s="821"/>
      <c r="BH464" s="820"/>
      <c r="BI464" s="821"/>
      <c r="BJ464" s="364"/>
      <c r="BK464" s="849"/>
      <c r="BL464" s="850"/>
      <c r="BM464" s="849"/>
      <c r="BN464" s="850"/>
      <c r="BO464" s="849"/>
      <c r="BP464" s="850"/>
      <c r="BQ464" s="849"/>
      <c r="BR464" s="850"/>
      <c r="BS464" s="849"/>
      <c r="BT464" s="850"/>
      <c r="BU464" s="365"/>
      <c r="BV464" s="973"/>
      <c r="BW464" s="974"/>
      <c r="BX464" s="973"/>
      <c r="BY464" s="974"/>
      <c r="BZ464" s="973"/>
      <c r="CA464" s="974"/>
      <c r="CB464" s="973"/>
      <c r="CC464" s="974"/>
      <c r="CD464" s="973"/>
      <c r="CE464" s="974"/>
      <c r="CF464" s="366"/>
      <c r="CG464" s="969"/>
      <c r="CH464" s="970"/>
      <c r="CI464" s="969"/>
      <c r="CJ464" s="970"/>
      <c r="CK464" s="969"/>
      <c r="CL464" s="970"/>
      <c r="CM464" s="969"/>
      <c r="CN464" s="970"/>
      <c r="CO464" s="969"/>
      <c r="CP464" s="970"/>
      <c r="CQ464" s="367"/>
      <c r="CR464" s="967"/>
      <c r="CS464" s="968"/>
      <c r="CT464" s="967"/>
      <c r="CU464" s="968"/>
      <c r="CV464" s="967"/>
      <c r="CW464" s="968"/>
      <c r="CX464" s="967"/>
      <c r="CY464" s="968"/>
      <c r="CZ464" s="967"/>
      <c r="DA464" s="968"/>
      <c r="DB464" s="368"/>
      <c r="DC464" s="902">
        <f t="shared" si="567"/>
        <v>0</v>
      </c>
      <c r="DD464" s="903"/>
      <c r="DE464" s="902">
        <f t="shared" si="568"/>
        <v>0</v>
      </c>
      <c r="DF464" s="903"/>
      <c r="DG464" s="902">
        <f t="shared" si="560"/>
        <v>0</v>
      </c>
      <c r="DH464" s="903"/>
      <c r="DI464" s="902">
        <f t="shared" si="569"/>
        <v>0</v>
      </c>
      <c r="DJ464" s="903"/>
      <c r="DK464" s="902">
        <f t="shared" si="570"/>
        <v>0</v>
      </c>
      <c r="DL464" s="903"/>
      <c r="DM464" s="314">
        <f t="shared" si="571"/>
        <v>0</v>
      </c>
      <c r="DN464" s="977"/>
      <c r="DO464" s="978"/>
      <c r="DP464" s="977"/>
      <c r="DQ464" s="978"/>
      <c r="DR464" s="977"/>
      <c r="DS464" s="978"/>
      <c r="DT464" s="977"/>
      <c r="DU464" s="978"/>
      <c r="DV464" s="977"/>
      <c r="DW464" s="978"/>
      <c r="DX464" s="370"/>
      <c r="DY464" s="339">
        <f t="shared" si="561"/>
        <v>0</v>
      </c>
      <c r="DZ464" s="339">
        <f t="shared" si="562"/>
        <v>0</v>
      </c>
      <c r="EA464" s="339">
        <f t="shared" si="563"/>
        <v>0</v>
      </c>
      <c r="EB464" s="339">
        <f t="shared" si="564"/>
        <v>0</v>
      </c>
      <c r="EC464" s="339">
        <f t="shared" si="565"/>
        <v>0</v>
      </c>
      <c r="ED464" s="327">
        <f t="shared" si="566"/>
        <v>0</v>
      </c>
    </row>
    <row r="465" spans="1:134" s="51" customFormat="1" ht="15" customHeight="1">
      <c r="A465" s="78"/>
      <c r="B465" s="78"/>
      <c r="C465" s="77" t="s">
        <v>353</v>
      </c>
      <c r="D465" s="700" t="s">
        <v>378</v>
      </c>
      <c r="E465" s="72"/>
      <c r="F465" s="72"/>
      <c r="G465" s="72"/>
      <c r="H465" s="72"/>
      <c r="I465" s="72"/>
      <c r="J465" s="72"/>
      <c r="K465" s="72"/>
      <c r="L465" s="72"/>
      <c r="M465" s="72"/>
      <c r="N465" s="72"/>
      <c r="O465" s="616"/>
      <c r="P465" s="72"/>
      <c r="Q465" s="146"/>
      <c r="R465" s="70">
        <f t="shared" si="559"/>
        <v>1.1000000000000001</v>
      </c>
      <c r="S465" s="847"/>
      <c r="T465" s="848"/>
      <c r="U465" s="847"/>
      <c r="V465" s="848"/>
      <c r="W465" s="847"/>
      <c r="X465" s="848"/>
      <c r="Y465" s="847"/>
      <c r="Z465" s="848"/>
      <c r="AA465" s="847"/>
      <c r="AB465" s="848"/>
      <c r="AC465" s="373"/>
      <c r="AD465" s="804"/>
      <c r="AE465" s="805"/>
      <c r="AF465" s="804"/>
      <c r="AG465" s="805"/>
      <c r="AH465" s="804"/>
      <c r="AI465" s="805"/>
      <c r="AJ465" s="804"/>
      <c r="AK465" s="805"/>
      <c r="AL465" s="804"/>
      <c r="AM465" s="805"/>
      <c r="AN465" s="362"/>
      <c r="AO465" s="812"/>
      <c r="AP465" s="813"/>
      <c r="AQ465" s="812"/>
      <c r="AR465" s="813"/>
      <c r="AS465" s="812"/>
      <c r="AT465" s="813"/>
      <c r="AU465" s="812"/>
      <c r="AV465" s="813"/>
      <c r="AW465" s="812"/>
      <c r="AX465" s="813"/>
      <c r="AY465" s="363"/>
      <c r="AZ465" s="820"/>
      <c r="BA465" s="821"/>
      <c r="BB465" s="820"/>
      <c r="BC465" s="821"/>
      <c r="BD465" s="820"/>
      <c r="BE465" s="821"/>
      <c r="BF465" s="820"/>
      <c r="BG465" s="821"/>
      <c r="BH465" s="820"/>
      <c r="BI465" s="821"/>
      <c r="BJ465" s="364"/>
      <c r="BK465" s="849"/>
      <c r="BL465" s="850"/>
      <c r="BM465" s="849"/>
      <c r="BN465" s="850"/>
      <c r="BO465" s="849"/>
      <c r="BP465" s="850"/>
      <c r="BQ465" s="849"/>
      <c r="BR465" s="850"/>
      <c r="BS465" s="849"/>
      <c r="BT465" s="850"/>
      <c r="BU465" s="365"/>
      <c r="BV465" s="973"/>
      <c r="BW465" s="974"/>
      <c r="BX465" s="973"/>
      <c r="BY465" s="974"/>
      <c r="BZ465" s="973"/>
      <c r="CA465" s="974"/>
      <c r="CB465" s="973"/>
      <c r="CC465" s="974"/>
      <c r="CD465" s="973"/>
      <c r="CE465" s="974"/>
      <c r="CF465" s="366"/>
      <c r="CG465" s="969"/>
      <c r="CH465" s="970"/>
      <c r="CI465" s="969"/>
      <c r="CJ465" s="970"/>
      <c r="CK465" s="969"/>
      <c r="CL465" s="970"/>
      <c r="CM465" s="969"/>
      <c r="CN465" s="970"/>
      <c r="CO465" s="969"/>
      <c r="CP465" s="970"/>
      <c r="CQ465" s="367"/>
      <c r="CR465" s="967"/>
      <c r="CS465" s="968"/>
      <c r="CT465" s="967"/>
      <c r="CU465" s="968"/>
      <c r="CV465" s="967"/>
      <c r="CW465" s="968"/>
      <c r="CX465" s="967"/>
      <c r="CY465" s="968"/>
      <c r="CZ465" s="967"/>
      <c r="DA465" s="968"/>
      <c r="DB465" s="368"/>
      <c r="DC465" s="902">
        <f t="shared" si="567"/>
        <v>0</v>
      </c>
      <c r="DD465" s="903"/>
      <c r="DE465" s="902">
        <f t="shared" si="568"/>
        <v>0</v>
      </c>
      <c r="DF465" s="903"/>
      <c r="DG465" s="902">
        <f t="shared" si="560"/>
        <v>0</v>
      </c>
      <c r="DH465" s="903"/>
      <c r="DI465" s="902">
        <f t="shared" si="569"/>
        <v>0</v>
      </c>
      <c r="DJ465" s="903"/>
      <c r="DK465" s="902">
        <f t="shared" si="570"/>
        <v>0</v>
      </c>
      <c r="DL465" s="903"/>
      <c r="DM465" s="314">
        <f t="shared" si="571"/>
        <v>0</v>
      </c>
      <c r="DN465" s="977"/>
      <c r="DO465" s="978"/>
      <c r="DP465" s="977"/>
      <c r="DQ465" s="978"/>
      <c r="DR465" s="977"/>
      <c r="DS465" s="978"/>
      <c r="DT465" s="977"/>
      <c r="DU465" s="978"/>
      <c r="DV465" s="977"/>
      <c r="DW465" s="978"/>
      <c r="DX465" s="370"/>
      <c r="DY465" s="339">
        <f t="shared" si="561"/>
        <v>0</v>
      </c>
      <c r="DZ465" s="339">
        <f t="shared" si="562"/>
        <v>0</v>
      </c>
      <c r="EA465" s="339">
        <f t="shared" si="563"/>
        <v>0</v>
      </c>
      <c r="EB465" s="339">
        <f t="shared" si="564"/>
        <v>0</v>
      </c>
      <c r="EC465" s="339">
        <f t="shared" si="565"/>
        <v>0</v>
      </c>
      <c r="ED465" s="327">
        <f t="shared" si="566"/>
        <v>0</v>
      </c>
    </row>
    <row r="466" spans="1:134" s="51" customFormat="1" ht="15" customHeight="1">
      <c r="A466" s="78"/>
      <c r="B466" s="78"/>
      <c r="C466" s="77" t="s">
        <v>264</v>
      </c>
      <c r="D466" s="700"/>
      <c r="E466" s="72"/>
      <c r="F466" s="72"/>
      <c r="G466" s="72"/>
      <c r="H466" s="72"/>
      <c r="I466" s="72"/>
      <c r="J466" s="72"/>
      <c r="K466" s="72"/>
      <c r="L466" s="72"/>
      <c r="M466" s="72"/>
      <c r="N466" s="72"/>
      <c r="O466" s="616"/>
      <c r="P466" s="72"/>
      <c r="Q466" s="146"/>
      <c r="R466" s="70">
        <f t="shared" si="559"/>
        <v>1</v>
      </c>
      <c r="S466" s="847"/>
      <c r="T466" s="848"/>
      <c r="U466" s="847"/>
      <c r="V466" s="848"/>
      <c r="W466" s="847"/>
      <c r="X466" s="848"/>
      <c r="Y466" s="847"/>
      <c r="Z466" s="848"/>
      <c r="AA466" s="847"/>
      <c r="AB466" s="848"/>
      <c r="AC466" s="373"/>
      <c r="AD466" s="804"/>
      <c r="AE466" s="805"/>
      <c r="AF466" s="804"/>
      <c r="AG466" s="805"/>
      <c r="AH466" s="804"/>
      <c r="AI466" s="805"/>
      <c r="AJ466" s="804"/>
      <c r="AK466" s="805"/>
      <c r="AL466" s="804"/>
      <c r="AM466" s="805"/>
      <c r="AN466" s="362"/>
      <c r="AO466" s="812"/>
      <c r="AP466" s="813"/>
      <c r="AQ466" s="812"/>
      <c r="AR466" s="813"/>
      <c r="AS466" s="812"/>
      <c r="AT466" s="813"/>
      <c r="AU466" s="812"/>
      <c r="AV466" s="813"/>
      <c r="AW466" s="812"/>
      <c r="AX466" s="813"/>
      <c r="AY466" s="363"/>
      <c r="AZ466" s="820"/>
      <c r="BA466" s="821"/>
      <c r="BB466" s="820"/>
      <c r="BC466" s="821"/>
      <c r="BD466" s="820"/>
      <c r="BE466" s="821"/>
      <c r="BF466" s="820"/>
      <c r="BG466" s="821"/>
      <c r="BH466" s="820"/>
      <c r="BI466" s="821"/>
      <c r="BJ466" s="364"/>
      <c r="BK466" s="849"/>
      <c r="BL466" s="850"/>
      <c r="BM466" s="849"/>
      <c r="BN466" s="850"/>
      <c r="BO466" s="849"/>
      <c r="BP466" s="850"/>
      <c r="BQ466" s="849"/>
      <c r="BR466" s="850"/>
      <c r="BS466" s="849"/>
      <c r="BT466" s="850"/>
      <c r="BU466" s="365"/>
      <c r="BV466" s="973"/>
      <c r="BW466" s="974"/>
      <c r="BX466" s="973"/>
      <c r="BY466" s="974"/>
      <c r="BZ466" s="973"/>
      <c r="CA466" s="974"/>
      <c r="CB466" s="973"/>
      <c r="CC466" s="974"/>
      <c r="CD466" s="973"/>
      <c r="CE466" s="974"/>
      <c r="CF466" s="366"/>
      <c r="CG466" s="969"/>
      <c r="CH466" s="970"/>
      <c r="CI466" s="969"/>
      <c r="CJ466" s="970"/>
      <c r="CK466" s="969"/>
      <c r="CL466" s="970"/>
      <c r="CM466" s="969"/>
      <c r="CN466" s="970"/>
      <c r="CO466" s="969"/>
      <c r="CP466" s="970"/>
      <c r="CQ466" s="367"/>
      <c r="CR466" s="967"/>
      <c r="CS466" s="968"/>
      <c r="CT466" s="967"/>
      <c r="CU466" s="968"/>
      <c r="CV466" s="967"/>
      <c r="CW466" s="968"/>
      <c r="CX466" s="967"/>
      <c r="CY466" s="968"/>
      <c r="CZ466" s="967"/>
      <c r="DA466" s="968"/>
      <c r="DB466" s="368"/>
      <c r="DC466" s="902">
        <f t="shared" si="567"/>
        <v>0</v>
      </c>
      <c r="DD466" s="903"/>
      <c r="DE466" s="902">
        <f t="shared" si="568"/>
        <v>0</v>
      </c>
      <c r="DF466" s="903"/>
      <c r="DG466" s="902">
        <f t="shared" si="560"/>
        <v>0</v>
      </c>
      <c r="DH466" s="903"/>
      <c r="DI466" s="902">
        <f t="shared" si="569"/>
        <v>0</v>
      </c>
      <c r="DJ466" s="903"/>
      <c r="DK466" s="902">
        <f t="shared" si="570"/>
        <v>0</v>
      </c>
      <c r="DL466" s="903"/>
      <c r="DM466" s="314">
        <f t="shared" si="571"/>
        <v>0</v>
      </c>
      <c r="DN466" s="977"/>
      <c r="DO466" s="978"/>
      <c r="DP466" s="977"/>
      <c r="DQ466" s="978"/>
      <c r="DR466" s="977"/>
      <c r="DS466" s="978"/>
      <c r="DT466" s="977"/>
      <c r="DU466" s="978"/>
      <c r="DV466" s="977"/>
      <c r="DW466" s="978"/>
      <c r="DX466" s="370"/>
      <c r="DY466" s="339">
        <f t="shared" si="561"/>
        <v>0</v>
      </c>
      <c r="DZ466" s="339">
        <f t="shared" si="562"/>
        <v>0</v>
      </c>
      <c r="EA466" s="339">
        <f t="shared" si="563"/>
        <v>0</v>
      </c>
      <c r="EB466" s="339">
        <f t="shared" si="564"/>
        <v>0</v>
      </c>
      <c r="EC466" s="339">
        <f t="shared" si="565"/>
        <v>0</v>
      </c>
      <c r="ED466" s="327">
        <f t="shared" si="566"/>
        <v>0</v>
      </c>
    </row>
    <row r="467" spans="1:134" s="51" customFormat="1" ht="15" customHeight="1">
      <c r="A467" s="78"/>
      <c r="B467" s="78"/>
      <c r="C467" s="77" t="s">
        <v>28</v>
      </c>
      <c r="D467" s="700"/>
      <c r="E467" s="72"/>
      <c r="F467" s="72"/>
      <c r="G467" s="72"/>
      <c r="H467" s="72"/>
      <c r="I467" s="72"/>
      <c r="J467" s="72"/>
      <c r="K467" s="72"/>
      <c r="L467" s="72"/>
      <c r="M467" s="72"/>
      <c r="N467" s="72"/>
      <c r="O467" s="616"/>
      <c r="P467" s="72"/>
      <c r="Q467" s="146"/>
      <c r="R467" s="70">
        <f t="shared" si="559"/>
        <v>1</v>
      </c>
      <c r="S467" s="847"/>
      <c r="T467" s="848"/>
      <c r="U467" s="847"/>
      <c r="V467" s="848"/>
      <c r="W467" s="847"/>
      <c r="X467" s="848"/>
      <c r="Y467" s="847"/>
      <c r="Z467" s="848"/>
      <c r="AA467" s="847"/>
      <c r="AB467" s="848"/>
      <c r="AC467" s="373"/>
      <c r="AD467" s="804"/>
      <c r="AE467" s="805"/>
      <c r="AF467" s="804"/>
      <c r="AG467" s="805"/>
      <c r="AH467" s="804"/>
      <c r="AI467" s="805"/>
      <c r="AJ467" s="804"/>
      <c r="AK467" s="805"/>
      <c r="AL467" s="804"/>
      <c r="AM467" s="805"/>
      <c r="AN467" s="362"/>
      <c r="AO467" s="812"/>
      <c r="AP467" s="813"/>
      <c r="AQ467" s="812"/>
      <c r="AR467" s="813"/>
      <c r="AS467" s="812"/>
      <c r="AT467" s="813"/>
      <c r="AU467" s="812"/>
      <c r="AV467" s="813"/>
      <c r="AW467" s="812"/>
      <c r="AX467" s="813"/>
      <c r="AY467" s="363"/>
      <c r="AZ467" s="820"/>
      <c r="BA467" s="821"/>
      <c r="BB467" s="820"/>
      <c r="BC467" s="821"/>
      <c r="BD467" s="820"/>
      <c r="BE467" s="821"/>
      <c r="BF467" s="820"/>
      <c r="BG467" s="821"/>
      <c r="BH467" s="820"/>
      <c r="BI467" s="821"/>
      <c r="BJ467" s="364"/>
      <c r="BK467" s="849"/>
      <c r="BL467" s="850"/>
      <c r="BM467" s="849"/>
      <c r="BN467" s="850"/>
      <c r="BO467" s="849"/>
      <c r="BP467" s="850"/>
      <c r="BQ467" s="849"/>
      <c r="BR467" s="850"/>
      <c r="BS467" s="849"/>
      <c r="BT467" s="850"/>
      <c r="BU467" s="365"/>
      <c r="BV467" s="973"/>
      <c r="BW467" s="974"/>
      <c r="BX467" s="973"/>
      <c r="BY467" s="974"/>
      <c r="BZ467" s="973"/>
      <c r="CA467" s="974"/>
      <c r="CB467" s="973"/>
      <c r="CC467" s="974"/>
      <c r="CD467" s="973"/>
      <c r="CE467" s="974"/>
      <c r="CF467" s="366"/>
      <c r="CG467" s="969"/>
      <c r="CH467" s="970"/>
      <c r="CI467" s="969"/>
      <c r="CJ467" s="970"/>
      <c r="CK467" s="969"/>
      <c r="CL467" s="970"/>
      <c r="CM467" s="969"/>
      <c r="CN467" s="970"/>
      <c r="CO467" s="969"/>
      <c r="CP467" s="970"/>
      <c r="CQ467" s="367"/>
      <c r="CR467" s="967"/>
      <c r="CS467" s="968"/>
      <c r="CT467" s="967"/>
      <c r="CU467" s="968"/>
      <c r="CV467" s="967"/>
      <c r="CW467" s="968"/>
      <c r="CX467" s="967"/>
      <c r="CY467" s="968"/>
      <c r="CZ467" s="967"/>
      <c r="DA467" s="968"/>
      <c r="DB467" s="368"/>
      <c r="DC467" s="902">
        <f t="shared" si="567"/>
        <v>0</v>
      </c>
      <c r="DD467" s="903"/>
      <c r="DE467" s="902">
        <f t="shared" si="568"/>
        <v>0</v>
      </c>
      <c r="DF467" s="903"/>
      <c r="DG467" s="902">
        <f t="shared" si="560"/>
        <v>0</v>
      </c>
      <c r="DH467" s="903"/>
      <c r="DI467" s="902">
        <f t="shared" si="569"/>
        <v>0</v>
      </c>
      <c r="DJ467" s="903"/>
      <c r="DK467" s="902">
        <f t="shared" si="570"/>
        <v>0</v>
      </c>
      <c r="DL467" s="903"/>
      <c r="DM467" s="314">
        <f t="shared" si="571"/>
        <v>0</v>
      </c>
      <c r="DN467" s="977"/>
      <c r="DO467" s="978"/>
      <c r="DP467" s="977"/>
      <c r="DQ467" s="978"/>
      <c r="DR467" s="977"/>
      <c r="DS467" s="978"/>
      <c r="DT467" s="977"/>
      <c r="DU467" s="978"/>
      <c r="DV467" s="977"/>
      <c r="DW467" s="978"/>
      <c r="DX467" s="370"/>
      <c r="DY467" s="339">
        <f t="shared" si="561"/>
        <v>0</v>
      </c>
      <c r="DZ467" s="339">
        <f t="shared" si="562"/>
        <v>0</v>
      </c>
      <c r="EA467" s="339">
        <f t="shared" si="563"/>
        <v>0</v>
      </c>
      <c r="EB467" s="339">
        <f t="shared" si="564"/>
        <v>0</v>
      </c>
      <c r="EC467" s="339">
        <f t="shared" si="565"/>
        <v>0</v>
      </c>
      <c r="ED467" s="327">
        <f t="shared" si="566"/>
        <v>0</v>
      </c>
    </row>
    <row r="468" spans="1:134" s="51" customFormat="1" ht="15" customHeight="1">
      <c r="A468" s="78"/>
      <c r="B468" s="78"/>
      <c r="C468" s="77" t="s">
        <v>54</v>
      </c>
      <c r="D468" s="700"/>
      <c r="E468" s="72"/>
      <c r="F468" s="72"/>
      <c r="G468" s="72"/>
      <c r="H468" s="72"/>
      <c r="I468" s="72"/>
      <c r="J468" s="72"/>
      <c r="K468" s="72"/>
      <c r="L468" s="72"/>
      <c r="M468" s="72"/>
      <c r="N468" s="72"/>
      <c r="O468" s="616"/>
      <c r="P468" s="72"/>
      <c r="Q468" s="146"/>
      <c r="R468" s="70">
        <f t="shared" si="559"/>
        <v>1.1000000000000001</v>
      </c>
      <c r="S468" s="847"/>
      <c r="T468" s="848"/>
      <c r="U468" s="847"/>
      <c r="V468" s="848"/>
      <c r="W468" s="847"/>
      <c r="X468" s="848"/>
      <c r="Y468" s="847"/>
      <c r="Z468" s="848"/>
      <c r="AA468" s="847"/>
      <c r="AB468" s="848"/>
      <c r="AC468" s="373"/>
      <c r="AD468" s="804"/>
      <c r="AE468" s="805"/>
      <c r="AF468" s="804"/>
      <c r="AG468" s="805"/>
      <c r="AH468" s="804"/>
      <c r="AI468" s="805"/>
      <c r="AJ468" s="804"/>
      <c r="AK468" s="805"/>
      <c r="AL468" s="804"/>
      <c r="AM468" s="805"/>
      <c r="AN468" s="362"/>
      <c r="AO468" s="812"/>
      <c r="AP468" s="813"/>
      <c r="AQ468" s="812"/>
      <c r="AR468" s="813"/>
      <c r="AS468" s="812"/>
      <c r="AT468" s="813"/>
      <c r="AU468" s="812"/>
      <c r="AV468" s="813"/>
      <c r="AW468" s="812"/>
      <c r="AX468" s="813"/>
      <c r="AY468" s="363"/>
      <c r="AZ468" s="820"/>
      <c r="BA468" s="821"/>
      <c r="BB468" s="820"/>
      <c r="BC468" s="821"/>
      <c r="BD468" s="820"/>
      <c r="BE468" s="821"/>
      <c r="BF468" s="820"/>
      <c r="BG468" s="821"/>
      <c r="BH468" s="820"/>
      <c r="BI468" s="821"/>
      <c r="BJ468" s="364"/>
      <c r="BK468" s="849"/>
      <c r="BL468" s="850"/>
      <c r="BM468" s="849"/>
      <c r="BN468" s="850"/>
      <c r="BO468" s="849"/>
      <c r="BP468" s="850"/>
      <c r="BQ468" s="849"/>
      <c r="BR468" s="850"/>
      <c r="BS468" s="849"/>
      <c r="BT468" s="850"/>
      <c r="BU468" s="365"/>
      <c r="BV468" s="973"/>
      <c r="BW468" s="974"/>
      <c r="BX468" s="973"/>
      <c r="BY468" s="974"/>
      <c r="BZ468" s="973"/>
      <c r="CA468" s="974"/>
      <c r="CB468" s="973"/>
      <c r="CC468" s="974"/>
      <c r="CD468" s="973"/>
      <c r="CE468" s="974"/>
      <c r="CF468" s="366"/>
      <c r="CG468" s="969"/>
      <c r="CH468" s="970"/>
      <c r="CI468" s="969"/>
      <c r="CJ468" s="970"/>
      <c r="CK468" s="969"/>
      <c r="CL468" s="970"/>
      <c r="CM468" s="969"/>
      <c r="CN468" s="970"/>
      <c r="CO468" s="969"/>
      <c r="CP468" s="970"/>
      <c r="CQ468" s="367"/>
      <c r="CR468" s="967"/>
      <c r="CS468" s="968"/>
      <c r="CT468" s="967"/>
      <c r="CU468" s="968"/>
      <c r="CV468" s="967"/>
      <c r="CW468" s="968"/>
      <c r="CX468" s="967"/>
      <c r="CY468" s="968"/>
      <c r="CZ468" s="967"/>
      <c r="DA468" s="968"/>
      <c r="DB468" s="368"/>
      <c r="DC468" s="902">
        <f t="shared" si="567"/>
        <v>0</v>
      </c>
      <c r="DD468" s="903"/>
      <c r="DE468" s="902">
        <f t="shared" si="568"/>
        <v>0</v>
      </c>
      <c r="DF468" s="903"/>
      <c r="DG468" s="902">
        <f t="shared" si="560"/>
        <v>0</v>
      </c>
      <c r="DH468" s="903"/>
      <c r="DI468" s="902">
        <f t="shared" si="569"/>
        <v>0</v>
      </c>
      <c r="DJ468" s="903"/>
      <c r="DK468" s="902">
        <f t="shared" si="570"/>
        <v>0</v>
      </c>
      <c r="DL468" s="903"/>
      <c r="DM468" s="314">
        <f t="shared" si="571"/>
        <v>0</v>
      </c>
      <c r="DN468" s="977"/>
      <c r="DO468" s="978"/>
      <c r="DP468" s="977"/>
      <c r="DQ468" s="978"/>
      <c r="DR468" s="977"/>
      <c r="DS468" s="978"/>
      <c r="DT468" s="977"/>
      <c r="DU468" s="978"/>
      <c r="DV468" s="977"/>
      <c r="DW468" s="978"/>
      <c r="DX468" s="370"/>
      <c r="DY468" s="339">
        <f t="shared" si="561"/>
        <v>0</v>
      </c>
      <c r="DZ468" s="339">
        <f t="shared" si="562"/>
        <v>0</v>
      </c>
      <c r="EA468" s="339">
        <f t="shared" si="563"/>
        <v>0</v>
      </c>
      <c r="EB468" s="339">
        <f t="shared" si="564"/>
        <v>0</v>
      </c>
      <c r="EC468" s="339">
        <f t="shared" si="565"/>
        <v>0</v>
      </c>
      <c r="ED468" s="327">
        <f t="shared" si="566"/>
        <v>0</v>
      </c>
    </row>
    <row r="469" spans="1:134" s="51" customFormat="1" ht="15" customHeight="1">
      <c r="A469" s="78"/>
      <c r="B469" s="78"/>
      <c r="C469" s="77" t="s">
        <v>353</v>
      </c>
      <c r="D469" s="700" t="s">
        <v>378</v>
      </c>
      <c r="E469" s="72"/>
      <c r="F469" s="72"/>
      <c r="G469" s="72"/>
      <c r="H469" s="72"/>
      <c r="I469" s="72"/>
      <c r="J469" s="72"/>
      <c r="K469" s="72"/>
      <c r="L469" s="72"/>
      <c r="M469" s="72"/>
      <c r="N469" s="72"/>
      <c r="O469" s="616"/>
      <c r="P469" s="72"/>
      <c r="Q469" s="146"/>
      <c r="R469" s="70">
        <f t="shared" si="559"/>
        <v>1.1000000000000001</v>
      </c>
      <c r="S469" s="847"/>
      <c r="T469" s="848"/>
      <c r="U469" s="847"/>
      <c r="V469" s="848"/>
      <c r="W469" s="847"/>
      <c r="X469" s="848"/>
      <c r="Y469" s="847"/>
      <c r="Z469" s="848"/>
      <c r="AA469" s="847"/>
      <c r="AB469" s="848"/>
      <c r="AC469" s="373"/>
      <c r="AD469" s="804"/>
      <c r="AE469" s="805"/>
      <c r="AF469" s="804"/>
      <c r="AG469" s="805"/>
      <c r="AH469" s="804"/>
      <c r="AI469" s="805"/>
      <c r="AJ469" s="804"/>
      <c r="AK469" s="805"/>
      <c r="AL469" s="804"/>
      <c r="AM469" s="805"/>
      <c r="AN469" s="362"/>
      <c r="AO469" s="812"/>
      <c r="AP469" s="813"/>
      <c r="AQ469" s="812"/>
      <c r="AR469" s="813"/>
      <c r="AS469" s="812"/>
      <c r="AT469" s="813"/>
      <c r="AU469" s="812"/>
      <c r="AV469" s="813"/>
      <c r="AW469" s="812"/>
      <c r="AX469" s="813"/>
      <c r="AY469" s="363"/>
      <c r="AZ469" s="820"/>
      <c r="BA469" s="821"/>
      <c r="BB469" s="820"/>
      <c r="BC469" s="821"/>
      <c r="BD469" s="820"/>
      <c r="BE469" s="821"/>
      <c r="BF469" s="820"/>
      <c r="BG469" s="821"/>
      <c r="BH469" s="820"/>
      <c r="BI469" s="821"/>
      <c r="BJ469" s="364"/>
      <c r="BK469" s="849"/>
      <c r="BL469" s="850"/>
      <c r="BM469" s="849"/>
      <c r="BN469" s="850"/>
      <c r="BO469" s="849"/>
      <c r="BP469" s="850"/>
      <c r="BQ469" s="849"/>
      <c r="BR469" s="850"/>
      <c r="BS469" s="849"/>
      <c r="BT469" s="850"/>
      <c r="BU469" s="365"/>
      <c r="BV469" s="973"/>
      <c r="BW469" s="974"/>
      <c r="BX469" s="973"/>
      <c r="BY469" s="974"/>
      <c r="BZ469" s="973"/>
      <c r="CA469" s="974"/>
      <c r="CB469" s="973"/>
      <c r="CC469" s="974"/>
      <c r="CD469" s="973"/>
      <c r="CE469" s="974"/>
      <c r="CF469" s="366"/>
      <c r="CG469" s="969"/>
      <c r="CH469" s="970"/>
      <c r="CI469" s="969"/>
      <c r="CJ469" s="970"/>
      <c r="CK469" s="969"/>
      <c r="CL469" s="970"/>
      <c r="CM469" s="969"/>
      <c r="CN469" s="970"/>
      <c r="CO469" s="969"/>
      <c r="CP469" s="970"/>
      <c r="CQ469" s="367"/>
      <c r="CR469" s="967"/>
      <c r="CS469" s="968"/>
      <c r="CT469" s="967"/>
      <c r="CU469" s="968"/>
      <c r="CV469" s="967"/>
      <c r="CW469" s="968"/>
      <c r="CX469" s="967"/>
      <c r="CY469" s="968"/>
      <c r="CZ469" s="967"/>
      <c r="DA469" s="968"/>
      <c r="DB469" s="368"/>
      <c r="DC469" s="902">
        <f t="shared" si="567"/>
        <v>0</v>
      </c>
      <c r="DD469" s="903"/>
      <c r="DE469" s="902">
        <f t="shared" si="568"/>
        <v>0</v>
      </c>
      <c r="DF469" s="903"/>
      <c r="DG469" s="902">
        <f t="shared" si="560"/>
        <v>0</v>
      </c>
      <c r="DH469" s="903"/>
      <c r="DI469" s="902">
        <f t="shared" si="569"/>
        <v>0</v>
      </c>
      <c r="DJ469" s="903"/>
      <c r="DK469" s="902">
        <f t="shared" si="570"/>
        <v>0</v>
      </c>
      <c r="DL469" s="903"/>
      <c r="DM469" s="314">
        <f t="shared" si="571"/>
        <v>0</v>
      </c>
      <c r="DN469" s="977"/>
      <c r="DO469" s="978"/>
      <c r="DP469" s="977"/>
      <c r="DQ469" s="978"/>
      <c r="DR469" s="977"/>
      <c r="DS469" s="978"/>
      <c r="DT469" s="977"/>
      <c r="DU469" s="978"/>
      <c r="DV469" s="977"/>
      <c r="DW469" s="978"/>
      <c r="DX469" s="370"/>
      <c r="DY469" s="339">
        <f t="shared" si="561"/>
        <v>0</v>
      </c>
      <c r="DZ469" s="339">
        <f t="shared" si="562"/>
        <v>0</v>
      </c>
      <c r="EA469" s="339">
        <f t="shared" si="563"/>
        <v>0</v>
      </c>
      <c r="EB469" s="339">
        <f t="shared" si="564"/>
        <v>0</v>
      </c>
      <c r="EC469" s="339">
        <f t="shared" si="565"/>
        <v>0</v>
      </c>
      <c r="ED469" s="327">
        <f t="shared" si="566"/>
        <v>0</v>
      </c>
    </row>
    <row r="470" spans="1:134" s="51" customFormat="1" ht="15" customHeight="1">
      <c r="A470" s="78"/>
      <c r="B470" s="78"/>
      <c r="C470" s="77" t="s">
        <v>264</v>
      </c>
      <c r="D470" s="700"/>
      <c r="E470" s="72"/>
      <c r="F470" s="72"/>
      <c r="G470" s="72"/>
      <c r="H470" s="72"/>
      <c r="I470" s="72"/>
      <c r="J470" s="72"/>
      <c r="K470" s="72"/>
      <c r="L470" s="72"/>
      <c r="M470" s="72"/>
      <c r="N470" s="72"/>
      <c r="O470" s="616"/>
      <c r="P470" s="72"/>
      <c r="Q470" s="146"/>
      <c r="R470" s="70">
        <f t="shared" si="559"/>
        <v>1</v>
      </c>
      <c r="S470" s="847"/>
      <c r="T470" s="848"/>
      <c r="U470" s="847"/>
      <c r="V470" s="848"/>
      <c r="W470" s="847"/>
      <c r="X470" s="848"/>
      <c r="Y470" s="847"/>
      <c r="Z470" s="848"/>
      <c r="AA470" s="847"/>
      <c r="AB470" s="848"/>
      <c r="AC470" s="373"/>
      <c r="AD470" s="804"/>
      <c r="AE470" s="805"/>
      <c r="AF470" s="804"/>
      <c r="AG470" s="805"/>
      <c r="AH470" s="804"/>
      <c r="AI470" s="805"/>
      <c r="AJ470" s="804"/>
      <c r="AK470" s="805"/>
      <c r="AL470" s="804"/>
      <c r="AM470" s="805"/>
      <c r="AN470" s="362"/>
      <c r="AO470" s="812"/>
      <c r="AP470" s="813"/>
      <c r="AQ470" s="812"/>
      <c r="AR470" s="813"/>
      <c r="AS470" s="812"/>
      <c r="AT470" s="813"/>
      <c r="AU470" s="812"/>
      <c r="AV470" s="813"/>
      <c r="AW470" s="812"/>
      <c r="AX470" s="813"/>
      <c r="AY470" s="363"/>
      <c r="AZ470" s="820"/>
      <c r="BA470" s="821"/>
      <c r="BB470" s="820"/>
      <c r="BC470" s="821"/>
      <c r="BD470" s="820"/>
      <c r="BE470" s="821"/>
      <c r="BF470" s="820"/>
      <c r="BG470" s="821"/>
      <c r="BH470" s="820"/>
      <c r="BI470" s="821"/>
      <c r="BJ470" s="364"/>
      <c r="BK470" s="849"/>
      <c r="BL470" s="850"/>
      <c r="BM470" s="849"/>
      <c r="BN470" s="850"/>
      <c r="BO470" s="849"/>
      <c r="BP470" s="850"/>
      <c r="BQ470" s="849"/>
      <c r="BR470" s="850"/>
      <c r="BS470" s="849"/>
      <c r="BT470" s="850"/>
      <c r="BU470" s="365"/>
      <c r="BV470" s="973"/>
      <c r="BW470" s="974"/>
      <c r="BX470" s="973"/>
      <c r="BY470" s="974"/>
      <c r="BZ470" s="973"/>
      <c r="CA470" s="974"/>
      <c r="CB470" s="973"/>
      <c r="CC470" s="974"/>
      <c r="CD470" s="973"/>
      <c r="CE470" s="974"/>
      <c r="CF470" s="366"/>
      <c r="CG470" s="969"/>
      <c r="CH470" s="970"/>
      <c r="CI470" s="969"/>
      <c r="CJ470" s="970"/>
      <c r="CK470" s="969"/>
      <c r="CL470" s="970"/>
      <c r="CM470" s="969"/>
      <c r="CN470" s="970"/>
      <c r="CO470" s="969"/>
      <c r="CP470" s="970"/>
      <c r="CQ470" s="367"/>
      <c r="CR470" s="967"/>
      <c r="CS470" s="968"/>
      <c r="CT470" s="967"/>
      <c r="CU470" s="968"/>
      <c r="CV470" s="967"/>
      <c r="CW470" s="968"/>
      <c r="CX470" s="967"/>
      <c r="CY470" s="968"/>
      <c r="CZ470" s="967"/>
      <c r="DA470" s="968"/>
      <c r="DB470" s="368"/>
      <c r="DC470" s="902">
        <f t="shared" si="567"/>
        <v>0</v>
      </c>
      <c r="DD470" s="903"/>
      <c r="DE470" s="902">
        <f t="shared" si="568"/>
        <v>0</v>
      </c>
      <c r="DF470" s="903"/>
      <c r="DG470" s="902">
        <f t="shared" si="560"/>
        <v>0</v>
      </c>
      <c r="DH470" s="903"/>
      <c r="DI470" s="902">
        <f t="shared" si="569"/>
        <v>0</v>
      </c>
      <c r="DJ470" s="903"/>
      <c r="DK470" s="902">
        <f t="shared" si="570"/>
        <v>0</v>
      </c>
      <c r="DL470" s="903"/>
      <c r="DM470" s="314">
        <f t="shared" si="571"/>
        <v>0</v>
      </c>
      <c r="DN470" s="977"/>
      <c r="DO470" s="978"/>
      <c r="DP470" s="977"/>
      <c r="DQ470" s="978"/>
      <c r="DR470" s="977"/>
      <c r="DS470" s="978"/>
      <c r="DT470" s="977"/>
      <c r="DU470" s="978"/>
      <c r="DV470" s="977"/>
      <c r="DW470" s="978"/>
      <c r="DX470" s="370"/>
      <c r="DY470" s="339">
        <f t="shared" si="561"/>
        <v>0</v>
      </c>
      <c r="DZ470" s="339">
        <f t="shared" si="562"/>
        <v>0</v>
      </c>
      <c r="EA470" s="339">
        <f t="shared" si="563"/>
        <v>0</v>
      </c>
      <c r="EB470" s="339">
        <f t="shared" si="564"/>
        <v>0</v>
      </c>
      <c r="EC470" s="339">
        <f t="shared" si="565"/>
        <v>0</v>
      </c>
      <c r="ED470" s="327">
        <f t="shared" si="566"/>
        <v>0</v>
      </c>
    </row>
    <row r="471" spans="1:134" s="51" customFormat="1" ht="15" customHeight="1">
      <c r="A471" s="78"/>
      <c r="B471" s="78"/>
      <c r="C471" s="77" t="s">
        <v>28</v>
      </c>
      <c r="D471" s="700"/>
      <c r="E471" s="72"/>
      <c r="F471" s="72"/>
      <c r="G471" s="72"/>
      <c r="H471" s="72"/>
      <c r="I471" s="72"/>
      <c r="J471" s="72"/>
      <c r="K471" s="72"/>
      <c r="L471" s="72"/>
      <c r="M471" s="72"/>
      <c r="N471" s="72"/>
      <c r="O471" s="616"/>
      <c r="P471" s="72"/>
      <c r="Q471" s="146"/>
      <c r="R471" s="70">
        <f t="shared" si="559"/>
        <v>1</v>
      </c>
      <c r="S471" s="847"/>
      <c r="T471" s="848"/>
      <c r="U471" s="847"/>
      <c r="V471" s="848"/>
      <c r="W471" s="847"/>
      <c r="X471" s="848"/>
      <c r="Y471" s="847"/>
      <c r="Z471" s="848"/>
      <c r="AA471" s="847"/>
      <c r="AB471" s="848"/>
      <c r="AC471" s="373"/>
      <c r="AD471" s="804"/>
      <c r="AE471" s="805"/>
      <c r="AF471" s="804"/>
      <c r="AG471" s="805"/>
      <c r="AH471" s="804"/>
      <c r="AI471" s="805"/>
      <c r="AJ471" s="804"/>
      <c r="AK471" s="805"/>
      <c r="AL471" s="804"/>
      <c r="AM471" s="805"/>
      <c r="AN471" s="362"/>
      <c r="AO471" s="812"/>
      <c r="AP471" s="813"/>
      <c r="AQ471" s="812"/>
      <c r="AR471" s="813"/>
      <c r="AS471" s="812"/>
      <c r="AT471" s="813"/>
      <c r="AU471" s="812"/>
      <c r="AV471" s="813"/>
      <c r="AW471" s="812"/>
      <c r="AX471" s="813"/>
      <c r="AY471" s="363"/>
      <c r="AZ471" s="820"/>
      <c r="BA471" s="821"/>
      <c r="BB471" s="820"/>
      <c r="BC471" s="821"/>
      <c r="BD471" s="820"/>
      <c r="BE471" s="821"/>
      <c r="BF471" s="820"/>
      <c r="BG471" s="821"/>
      <c r="BH471" s="820"/>
      <c r="BI471" s="821"/>
      <c r="BJ471" s="364"/>
      <c r="BK471" s="849"/>
      <c r="BL471" s="850"/>
      <c r="BM471" s="849"/>
      <c r="BN471" s="850"/>
      <c r="BO471" s="849"/>
      <c r="BP471" s="850"/>
      <c r="BQ471" s="849"/>
      <c r="BR471" s="850"/>
      <c r="BS471" s="849"/>
      <c r="BT471" s="850"/>
      <c r="BU471" s="365"/>
      <c r="BV471" s="973"/>
      <c r="BW471" s="974"/>
      <c r="BX471" s="973"/>
      <c r="BY471" s="974"/>
      <c r="BZ471" s="973"/>
      <c r="CA471" s="974"/>
      <c r="CB471" s="973"/>
      <c r="CC471" s="974"/>
      <c r="CD471" s="973"/>
      <c r="CE471" s="974"/>
      <c r="CF471" s="366"/>
      <c r="CG471" s="969"/>
      <c r="CH471" s="970"/>
      <c r="CI471" s="969"/>
      <c r="CJ471" s="970"/>
      <c r="CK471" s="969"/>
      <c r="CL471" s="970"/>
      <c r="CM471" s="969"/>
      <c r="CN471" s="970"/>
      <c r="CO471" s="969"/>
      <c r="CP471" s="970"/>
      <c r="CQ471" s="367"/>
      <c r="CR471" s="967"/>
      <c r="CS471" s="968"/>
      <c r="CT471" s="967"/>
      <c r="CU471" s="968"/>
      <c r="CV471" s="967"/>
      <c r="CW471" s="968"/>
      <c r="CX471" s="967"/>
      <c r="CY471" s="968"/>
      <c r="CZ471" s="967"/>
      <c r="DA471" s="968"/>
      <c r="DB471" s="368"/>
      <c r="DC471" s="902">
        <f t="shared" si="567"/>
        <v>0</v>
      </c>
      <c r="DD471" s="903"/>
      <c r="DE471" s="902">
        <f t="shared" si="568"/>
        <v>0</v>
      </c>
      <c r="DF471" s="903"/>
      <c r="DG471" s="902">
        <f t="shared" si="560"/>
        <v>0</v>
      </c>
      <c r="DH471" s="903"/>
      <c r="DI471" s="902">
        <f t="shared" si="569"/>
        <v>0</v>
      </c>
      <c r="DJ471" s="903"/>
      <c r="DK471" s="902">
        <f t="shared" si="570"/>
        <v>0</v>
      </c>
      <c r="DL471" s="903"/>
      <c r="DM471" s="314">
        <f t="shared" si="571"/>
        <v>0</v>
      </c>
      <c r="DN471" s="977"/>
      <c r="DO471" s="978"/>
      <c r="DP471" s="977"/>
      <c r="DQ471" s="978"/>
      <c r="DR471" s="977"/>
      <c r="DS471" s="978"/>
      <c r="DT471" s="977"/>
      <c r="DU471" s="978"/>
      <c r="DV471" s="977"/>
      <c r="DW471" s="978"/>
      <c r="DX471" s="370"/>
      <c r="DY471" s="339">
        <f t="shared" si="561"/>
        <v>0</v>
      </c>
      <c r="DZ471" s="339">
        <f t="shared" si="562"/>
        <v>0</v>
      </c>
      <c r="EA471" s="339">
        <f t="shared" si="563"/>
        <v>0</v>
      </c>
      <c r="EB471" s="339">
        <f t="shared" si="564"/>
        <v>0</v>
      </c>
      <c r="EC471" s="339">
        <f t="shared" si="565"/>
        <v>0</v>
      </c>
      <c r="ED471" s="327">
        <f t="shared" si="566"/>
        <v>0</v>
      </c>
    </row>
    <row r="472" spans="1:134" s="51" customFormat="1" ht="15" customHeight="1">
      <c r="A472" s="78"/>
      <c r="B472" s="78"/>
      <c r="C472" s="77" t="s">
        <v>54</v>
      </c>
      <c r="D472" s="700"/>
      <c r="E472" s="72"/>
      <c r="F472" s="72"/>
      <c r="G472" s="72"/>
      <c r="H472" s="72"/>
      <c r="I472" s="72"/>
      <c r="J472" s="72"/>
      <c r="K472" s="72"/>
      <c r="L472" s="72"/>
      <c r="M472" s="72"/>
      <c r="N472" s="72"/>
      <c r="O472" s="616"/>
      <c r="P472" s="72"/>
      <c r="Q472" s="146"/>
      <c r="R472" s="70">
        <f t="shared" si="559"/>
        <v>1.1000000000000001</v>
      </c>
      <c r="S472" s="847"/>
      <c r="T472" s="848"/>
      <c r="U472" s="847"/>
      <c r="V472" s="848"/>
      <c r="W472" s="847"/>
      <c r="X472" s="848"/>
      <c r="Y472" s="847"/>
      <c r="Z472" s="848"/>
      <c r="AA472" s="847"/>
      <c r="AB472" s="848"/>
      <c r="AC472" s="373"/>
      <c r="AD472" s="804"/>
      <c r="AE472" s="805"/>
      <c r="AF472" s="804"/>
      <c r="AG472" s="805"/>
      <c r="AH472" s="804"/>
      <c r="AI472" s="805"/>
      <c r="AJ472" s="804"/>
      <c r="AK472" s="805"/>
      <c r="AL472" s="804"/>
      <c r="AM472" s="805"/>
      <c r="AN472" s="362"/>
      <c r="AO472" s="812"/>
      <c r="AP472" s="813"/>
      <c r="AQ472" s="812"/>
      <c r="AR472" s="813"/>
      <c r="AS472" s="812"/>
      <c r="AT472" s="813"/>
      <c r="AU472" s="812"/>
      <c r="AV472" s="813"/>
      <c r="AW472" s="812"/>
      <c r="AX472" s="813"/>
      <c r="AY472" s="363"/>
      <c r="AZ472" s="820"/>
      <c r="BA472" s="821"/>
      <c r="BB472" s="820"/>
      <c r="BC472" s="821"/>
      <c r="BD472" s="820"/>
      <c r="BE472" s="821"/>
      <c r="BF472" s="820"/>
      <c r="BG472" s="821"/>
      <c r="BH472" s="820"/>
      <c r="BI472" s="821"/>
      <c r="BJ472" s="364"/>
      <c r="BK472" s="849"/>
      <c r="BL472" s="850"/>
      <c r="BM472" s="849"/>
      <c r="BN472" s="850"/>
      <c r="BO472" s="849"/>
      <c r="BP472" s="850"/>
      <c r="BQ472" s="849"/>
      <c r="BR472" s="850"/>
      <c r="BS472" s="849"/>
      <c r="BT472" s="850"/>
      <c r="BU472" s="365"/>
      <c r="BV472" s="973"/>
      <c r="BW472" s="974"/>
      <c r="BX472" s="973"/>
      <c r="BY472" s="974"/>
      <c r="BZ472" s="973"/>
      <c r="CA472" s="974"/>
      <c r="CB472" s="973"/>
      <c r="CC472" s="974"/>
      <c r="CD472" s="973"/>
      <c r="CE472" s="974"/>
      <c r="CF472" s="366"/>
      <c r="CG472" s="969"/>
      <c r="CH472" s="970"/>
      <c r="CI472" s="969"/>
      <c r="CJ472" s="970"/>
      <c r="CK472" s="969"/>
      <c r="CL472" s="970"/>
      <c r="CM472" s="969"/>
      <c r="CN472" s="970"/>
      <c r="CO472" s="969"/>
      <c r="CP472" s="970"/>
      <c r="CQ472" s="367"/>
      <c r="CR472" s="967"/>
      <c r="CS472" s="968"/>
      <c r="CT472" s="967"/>
      <c r="CU472" s="968"/>
      <c r="CV472" s="967"/>
      <c r="CW472" s="968"/>
      <c r="CX472" s="967"/>
      <c r="CY472" s="968"/>
      <c r="CZ472" s="967"/>
      <c r="DA472" s="968"/>
      <c r="DB472" s="368"/>
      <c r="DC472" s="902">
        <f t="shared" si="567"/>
        <v>0</v>
      </c>
      <c r="DD472" s="903"/>
      <c r="DE472" s="902">
        <f t="shared" si="568"/>
        <v>0</v>
      </c>
      <c r="DF472" s="903"/>
      <c r="DG472" s="902">
        <f t="shared" si="560"/>
        <v>0</v>
      </c>
      <c r="DH472" s="903"/>
      <c r="DI472" s="902">
        <f t="shared" si="569"/>
        <v>0</v>
      </c>
      <c r="DJ472" s="903"/>
      <c r="DK472" s="902">
        <f t="shared" si="570"/>
        <v>0</v>
      </c>
      <c r="DL472" s="903"/>
      <c r="DM472" s="314">
        <f t="shared" si="571"/>
        <v>0</v>
      </c>
      <c r="DN472" s="977"/>
      <c r="DO472" s="978"/>
      <c r="DP472" s="977"/>
      <c r="DQ472" s="978"/>
      <c r="DR472" s="977"/>
      <c r="DS472" s="978"/>
      <c r="DT472" s="977"/>
      <c r="DU472" s="978"/>
      <c r="DV472" s="977"/>
      <c r="DW472" s="978"/>
      <c r="DX472" s="370"/>
      <c r="DY472" s="339">
        <f t="shared" si="561"/>
        <v>0</v>
      </c>
      <c r="DZ472" s="339">
        <f t="shared" si="562"/>
        <v>0</v>
      </c>
      <c r="EA472" s="339">
        <f t="shared" si="563"/>
        <v>0</v>
      </c>
      <c r="EB472" s="339">
        <f t="shared" si="564"/>
        <v>0</v>
      </c>
      <c r="EC472" s="339">
        <f t="shared" si="565"/>
        <v>0</v>
      </c>
      <c r="ED472" s="327">
        <f t="shared" si="566"/>
        <v>0</v>
      </c>
    </row>
    <row r="473" spans="1:134" s="51" customFormat="1" ht="15" customHeight="1">
      <c r="A473" s="78"/>
      <c r="B473" s="78"/>
      <c r="C473" s="144"/>
      <c r="D473" s="48"/>
      <c r="E473" s="88"/>
      <c r="F473" s="88"/>
      <c r="G473" s="88"/>
      <c r="H473" s="88"/>
      <c r="I473" s="88"/>
      <c r="J473" s="88"/>
      <c r="K473" s="88"/>
      <c r="L473" s="88"/>
      <c r="M473" s="88"/>
      <c r="N473" s="88"/>
      <c r="O473" s="648" t="s">
        <v>186</v>
      </c>
      <c r="P473" s="649"/>
      <c r="Q473" s="649"/>
      <c r="R473" s="650"/>
      <c r="S473" s="614"/>
      <c r="T473" s="615"/>
      <c r="U473" s="614"/>
      <c r="V473" s="615"/>
      <c r="W473" s="614"/>
      <c r="X473" s="615"/>
      <c r="Y473" s="614"/>
      <c r="Z473" s="615"/>
      <c r="AA473" s="614"/>
      <c r="AB473" s="615"/>
      <c r="AC473" s="130"/>
      <c r="AD473" s="614"/>
      <c r="AE473" s="615"/>
      <c r="AF473" s="614"/>
      <c r="AG473" s="615"/>
      <c r="AH473" s="614"/>
      <c r="AI473" s="615"/>
      <c r="AJ473" s="614"/>
      <c r="AK473" s="615"/>
      <c r="AL473" s="614"/>
      <c r="AM473" s="615"/>
      <c r="AN473" s="130"/>
      <c r="AO473" s="614"/>
      <c r="AP473" s="615"/>
      <c r="AQ473" s="614"/>
      <c r="AR473" s="615"/>
      <c r="AS473" s="614"/>
      <c r="AT473" s="615"/>
      <c r="AU473" s="614"/>
      <c r="AV473" s="615"/>
      <c r="AW473" s="614"/>
      <c r="AX473" s="615"/>
      <c r="AY473" s="130"/>
      <c r="AZ473" s="614"/>
      <c r="BA473" s="615"/>
      <c r="BB473" s="614"/>
      <c r="BC473" s="615"/>
      <c r="BD473" s="614"/>
      <c r="BE473" s="615"/>
      <c r="BF473" s="614"/>
      <c r="BG473" s="615"/>
      <c r="BH473" s="614"/>
      <c r="BI473" s="615"/>
      <c r="BJ473" s="130"/>
      <c r="BK473" s="614"/>
      <c r="BL473" s="615"/>
      <c r="BM473" s="614"/>
      <c r="BN473" s="615"/>
      <c r="BO473" s="614"/>
      <c r="BP473" s="615"/>
      <c r="BQ473" s="614"/>
      <c r="BR473" s="615"/>
      <c r="BS473" s="614"/>
      <c r="BT473" s="615"/>
      <c r="BU473" s="130"/>
      <c r="BV473" s="614"/>
      <c r="BW473" s="615"/>
      <c r="BX473" s="614"/>
      <c r="BY473" s="615"/>
      <c r="BZ473" s="614"/>
      <c r="CA473" s="615"/>
      <c r="CB473" s="614"/>
      <c r="CC473" s="615"/>
      <c r="CD473" s="614"/>
      <c r="CE473" s="615"/>
      <c r="CF473" s="130"/>
      <c r="CG473" s="614"/>
      <c r="CH473" s="615"/>
      <c r="CI473" s="614"/>
      <c r="CJ473" s="615"/>
      <c r="CK473" s="614"/>
      <c r="CL473" s="615"/>
      <c r="CM473" s="614"/>
      <c r="CN473" s="615"/>
      <c r="CO473" s="614"/>
      <c r="CP473" s="615"/>
      <c r="CQ473" s="130"/>
      <c r="CR473" s="614"/>
      <c r="CS473" s="615"/>
      <c r="CT473" s="614"/>
      <c r="CU473" s="615"/>
      <c r="CV473" s="614"/>
      <c r="CW473" s="615"/>
      <c r="CX473" s="614"/>
      <c r="CY473" s="615"/>
      <c r="CZ473" s="614"/>
      <c r="DA473" s="615"/>
      <c r="DB473" s="130"/>
      <c r="DC473" s="614">
        <f>SUM(DC453:DC472)</f>
        <v>0</v>
      </c>
      <c r="DD473" s="615"/>
      <c r="DE473" s="614">
        <f>SUM(DE453:DE472)</f>
        <v>0</v>
      </c>
      <c r="DF473" s="615"/>
      <c r="DG473" s="614">
        <f>SUM(DG453:DG472)</f>
        <v>0</v>
      </c>
      <c r="DH473" s="615"/>
      <c r="DI473" s="614">
        <f>SUM(DI453:DI472)</f>
        <v>0</v>
      </c>
      <c r="DJ473" s="615"/>
      <c r="DK473" s="614">
        <f>SUM(DK453:DK472)</f>
        <v>0</v>
      </c>
      <c r="DL473" s="615"/>
      <c r="DM473" s="130">
        <f>SUM(DC473:DL473)</f>
        <v>0</v>
      </c>
      <c r="DN473" s="614"/>
      <c r="DO473" s="615"/>
      <c r="DP473" s="614"/>
      <c r="DQ473" s="615"/>
      <c r="DR473" s="614"/>
      <c r="DS473" s="615"/>
      <c r="DT473" s="614"/>
      <c r="DU473" s="615"/>
      <c r="DV473" s="614"/>
      <c r="DW473" s="615"/>
      <c r="DX473" s="130"/>
      <c r="DY473" s="340">
        <f>SUM(DY453:DY472)</f>
        <v>0</v>
      </c>
      <c r="DZ473" s="340">
        <f>SUM(DZ453:DZ472)</f>
        <v>0</v>
      </c>
      <c r="EA473" s="340">
        <f>SUM(EA453:EA472)</f>
        <v>0</v>
      </c>
      <c r="EB473" s="340">
        <f>SUM(EB453:EB472)</f>
        <v>0</v>
      </c>
      <c r="EC473" s="340">
        <f>SUM(EC453:EC472)</f>
        <v>0</v>
      </c>
      <c r="ED473" s="340">
        <f t="shared" si="566"/>
        <v>0</v>
      </c>
    </row>
    <row r="474" spans="1:134" s="51" customFormat="1" ht="25.5" customHeight="1">
      <c r="A474" s="78"/>
      <c r="B474" s="78"/>
      <c r="C474" s="144"/>
      <c r="D474" s="48"/>
      <c r="E474" s="651" t="s">
        <v>221</v>
      </c>
      <c r="F474" s="651"/>
      <c r="G474" s="651"/>
      <c r="H474" s="651"/>
      <c r="I474" s="651"/>
      <c r="J474" s="651"/>
      <c r="K474" s="651"/>
      <c r="L474" s="651"/>
      <c r="M474" s="651"/>
      <c r="N474" s="651"/>
      <c r="O474" s="48"/>
      <c r="P474" s="48"/>
      <c r="Q474" s="371"/>
      <c r="R474" s="172"/>
      <c r="S474" s="173"/>
      <c r="T474" s="174"/>
      <c r="U474" s="173"/>
      <c r="V474" s="174"/>
      <c r="W474" s="173"/>
      <c r="X474" s="174"/>
      <c r="Y474" s="173"/>
      <c r="Z474" s="174"/>
      <c r="AA474" s="173"/>
      <c r="AB474" s="174"/>
      <c r="AC474" s="175"/>
      <c r="AD474" s="173"/>
      <c r="AE474" s="174"/>
      <c r="AF474" s="173"/>
      <c r="AG474" s="174"/>
      <c r="AH474" s="173"/>
      <c r="AI474" s="174"/>
      <c r="AJ474" s="173"/>
      <c r="AK474" s="174"/>
      <c r="AL474" s="173"/>
      <c r="AM474" s="174"/>
      <c r="AN474" s="175"/>
      <c r="AO474" s="173"/>
      <c r="AP474" s="174"/>
      <c r="AQ474" s="173"/>
      <c r="AR474" s="174"/>
      <c r="AS474" s="173"/>
      <c r="AT474" s="174"/>
      <c r="AU474" s="173"/>
      <c r="AV474" s="174"/>
      <c r="AW474" s="173"/>
      <c r="AX474" s="174"/>
      <c r="AY474" s="175"/>
      <c r="AZ474" s="173"/>
      <c r="BA474" s="174"/>
      <c r="BB474" s="173"/>
      <c r="BC474" s="174"/>
      <c r="BD474" s="173"/>
      <c r="BE474" s="174"/>
      <c r="BF474" s="173"/>
      <c r="BG474" s="174"/>
      <c r="BH474" s="173"/>
      <c r="BI474" s="174"/>
      <c r="BJ474" s="175"/>
      <c r="BK474" s="173"/>
      <c r="BL474" s="174"/>
      <c r="BM474" s="173"/>
      <c r="BN474" s="174"/>
      <c r="BO474" s="173"/>
      <c r="BP474" s="174"/>
      <c r="BQ474" s="173"/>
      <c r="BR474" s="174"/>
      <c r="BS474" s="173"/>
      <c r="BT474" s="174"/>
      <c r="BU474" s="175"/>
      <c r="BV474" s="173"/>
      <c r="BW474" s="174"/>
      <c r="BX474" s="173"/>
      <c r="BY474" s="174"/>
      <c r="BZ474" s="173"/>
      <c r="CA474" s="174"/>
      <c r="CB474" s="173"/>
      <c r="CC474" s="174"/>
      <c r="CD474" s="173"/>
      <c r="CE474" s="174"/>
      <c r="CF474" s="175"/>
      <c r="CG474" s="173"/>
      <c r="CH474" s="174"/>
      <c r="CI474" s="173"/>
      <c r="CJ474" s="174"/>
      <c r="CK474" s="173"/>
      <c r="CL474" s="174"/>
      <c r="CM474" s="173"/>
      <c r="CN474" s="174"/>
      <c r="CO474" s="173"/>
      <c r="CP474" s="174"/>
      <c r="CQ474" s="175"/>
      <c r="CR474" s="173"/>
      <c r="CS474" s="174"/>
      <c r="CT474" s="173"/>
      <c r="CU474" s="174"/>
      <c r="CV474" s="173"/>
      <c r="CW474" s="174"/>
      <c r="CX474" s="173"/>
      <c r="CY474" s="174"/>
      <c r="CZ474" s="173"/>
      <c r="DA474" s="174"/>
      <c r="DB474" s="175"/>
      <c r="DC474" s="173"/>
      <c r="DD474" s="174"/>
      <c r="DE474" s="173"/>
      <c r="DF474" s="174"/>
      <c r="DG474" s="173"/>
      <c r="DH474" s="174"/>
      <c r="DI474" s="173"/>
      <c r="DJ474" s="174"/>
      <c r="DK474" s="173"/>
      <c r="DL474" s="174"/>
      <c r="DM474" s="175"/>
      <c r="DN474" s="173"/>
      <c r="DO474" s="174"/>
      <c r="DP474" s="173"/>
      <c r="DQ474" s="174"/>
      <c r="DR474" s="173"/>
      <c r="DS474" s="174"/>
      <c r="DT474" s="173"/>
      <c r="DU474" s="174"/>
      <c r="DV474" s="173"/>
      <c r="DW474" s="174"/>
      <c r="DX474" s="175"/>
      <c r="DY474" s="372"/>
      <c r="DZ474" s="372"/>
      <c r="EA474" s="372"/>
      <c r="EB474" s="372"/>
      <c r="EC474" s="372"/>
      <c r="ED474" s="342"/>
    </row>
    <row r="475" spans="1:134" s="51" customFormat="1" ht="36" customHeight="1">
      <c r="A475" s="78"/>
      <c r="B475" s="78"/>
      <c r="C475" s="131" t="s">
        <v>77</v>
      </c>
      <c r="D475" s="79" t="s">
        <v>184</v>
      </c>
      <c r="E475" s="525" t="str">
        <f>DC9</f>
        <v>Year 1</v>
      </c>
      <c r="F475" s="525" t="str">
        <f>DE9</f>
        <v>Year 2</v>
      </c>
      <c r="G475" s="525" t="str">
        <f>DG9</f>
        <v>Year 3</v>
      </c>
      <c r="H475" s="525" t="str">
        <f>DI9</f>
        <v>Year 4</v>
      </c>
      <c r="I475" s="525" t="str">
        <f>DK9</f>
        <v>Year 5</v>
      </c>
      <c r="J475" s="83"/>
      <c r="K475" s="83"/>
      <c r="L475" s="83"/>
      <c r="M475" s="83"/>
      <c r="N475" s="83"/>
      <c r="O475" s="81" t="s">
        <v>376</v>
      </c>
      <c r="P475" s="81" t="s">
        <v>377</v>
      </c>
      <c r="Q475" s="81" t="s">
        <v>76</v>
      </c>
      <c r="R475" s="81" t="s">
        <v>355</v>
      </c>
      <c r="S475" s="170"/>
      <c r="T475" s="139"/>
      <c r="U475" s="170"/>
      <c r="V475" s="139"/>
      <c r="W475" s="170"/>
      <c r="X475" s="139"/>
      <c r="Y475" s="170"/>
      <c r="Z475" s="139"/>
      <c r="AA475" s="170"/>
      <c r="AB475" s="139"/>
      <c r="AC475" s="140"/>
      <c r="AD475" s="170"/>
      <c r="AE475" s="139"/>
      <c r="AF475" s="170"/>
      <c r="AG475" s="139"/>
      <c r="AH475" s="170"/>
      <c r="AI475" s="139"/>
      <c r="AJ475" s="170"/>
      <c r="AK475" s="139"/>
      <c r="AL475" s="170"/>
      <c r="AM475" s="139"/>
      <c r="AN475" s="140"/>
      <c r="AO475" s="170"/>
      <c r="AP475" s="139"/>
      <c r="AQ475" s="170"/>
      <c r="AR475" s="139"/>
      <c r="AS475" s="170"/>
      <c r="AT475" s="139"/>
      <c r="AU475" s="170"/>
      <c r="AV475" s="139"/>
      <c r="AW475" s="170"/>
      <c r="AX475" s="139"/>
      <c r="AY475" s="140"/>
      <c r="AZ475" s="170"/>
      <c r="BA475" s="139"/>
      <c r="BB475" s="170"/>
      <c r="BC475" s="139"/>
      <c r="BD475" s="170"/>
      <c r="BE475" s="139"/>
      <c r="BF475" s="170"/>
      <c r="BG475" s="139"/>
      <c r="BH475" s="170"/>
      <c r="BI475" s="139"/>
      <c r="BJ475" s="140"/>
      <c r="BK475" s="170"/>
      <c r="BL475" s="139"/>
      <c r="BM475" s="170"/>
      <c r="BN475" s="139"/>
      <c r="BO475" s="170"/>
      <c r="BP475" s="139"/>
      <c r="BQ475" s="170"/>
      <c r="BR475" s="139"/>
      <c r="BS475" s="170"/>
      <c r="BT475" s="139"/>
      <c r="BU475" s="140"/>
      <c r="BV475" s="170"/>
      <c r="BW475" s="139"/>
      <c r="BX475" s="170"/>
      <c r="BY475" s="139"/>
      <c r="BZ475" s="170"/>
      <c r="CA475" s="139"/>
      <c r="CB475" s="170"/>
      <c r="CC475" s="139"/>
      <c r="CD475" s="170"/>
      <c r="CE475" s="139"/>
      <c r="CF475" s="140"/>
      <c r="CG475" s="170"/>
      <c r="CH475" s="139"/>
      <c r="CI475" s="170"/>
      <c r="CJ475" s="139"/>
      <c r="CK475" s="170"/>
      <c r="CL475" s="139"/>
      <c r="CM475" s="170"/>
      <c r="CN475" s="139"/>
      <c r="CO475" s="170"/>
      <c r="CP475" s="139"/>
      <c r="CQ475" s="140"/>
      <c r="CR475" s="170"/>
      <c r="CS475" s="139"/>
      <c r="CT475" s="170"/>
      <c r="CU475" s="139"/>
      <c r="CV475" s="170"/>
      <c r="CW475" s="139"/>
      <c r="CX475" s="170"/>
      <c r="CY475" s="139"/>
      <c r="CZ475" s="170"/>
      <c r="DA475" s="139"/>
      <c r="DB475" s="140"/>
      <c r="DC475" s="170"/>
      <c r="DD475" s="139"/>
      <c r="DE475" s="170"/>
      <c r="DF475" s="139"/>
      <c r="DG475" s="170"/>
      <c r="DH475" s="139"/>
      <c r="DI475" s="170"/>
      <c r="DJ475" s="139"/>
      <c r="DK475" s="170"/>
      <c r="DL475" s="139"/>
      <c r="DM475" s="140"/>
      <c r="DN475" s="170"/>
      <c r="DO475" s="139"/>
      <c r="DP475" s="170"/>
      <c r="DQ475" s="139"/>
      <c r="DR475" s="170"/>
      <c r="DS475" s="139"/>
      <c r="DT475" s="170"/>
      <c r="DU475" s="139"/>
      <c r="DV475" s="170"/>
      <c r="DW475" s="139"/>
      <c r="DX475" s="140"/>
      <c r="DY475" s="372"/>
      <c r="DZ475" s="372"/>
      <c r="EA475" s="372"/>
      <c r="EB475" s="372"/>
      <c r="EC475" s="372"/>
      <c r="ED475" s="342"/>
    </row>
    <row r="476" spans="1:134" ht="15" customHeight="1">
      <c r="C476" s="77" t="s">
        <v>353</v>
      </c>
      <c r="D476" s="700" t="s">
        <v>378</v>
      </c>
      <c r="E476" s="72"/>
      <c r="F476" s="72"/>
      <c r="G476" s="72"/>
      <c r="H476" s="72"/>
      <c r="I476" s="72"/>
      <c r="J476" s="72"/>
      <c r="K476" s="72"/>
      <c r="L476" s="72"/>
      <c r="M476" s="72"/>
      <c r="N476" s="72"/>
      <c r="O476" s="616"/>
      <c r="P476" s="72"/>
      <c r="Q476" s="146"/>
      <c r="R476" s="70">
        <f t="shared" ref="R476:R495" si="572">VLOOKUP(C476,TravelIncrease,2,0)</f>
        <v>1.1000000000000001</v>
      </c>
      <c r="S476" s="847"/>
      <c r="T476" s="848"/>
      <c r="U476" s="847"/>
      <c r="V476" s="848"/>
      <c r="W476" s="847"/>
      <c r="X476" s="848"/>
      <c r="Y476" s="847"/>
      <c r="Z476" s="848"/>
      <c r="AA476" s="847"/>
      <c r="AB476" s="848"/>
      <c r="AC476" s="373"/>
      <c r="AD476" s="804"/>
      <c r="AE476" s="805"/>
      <c r="AF476" s="804"/>
      <c r="AG476" s="805"/>
      <c r="AH476" s="804"/>
      <c r="AI476" s="805"/>
      <c r="AJ476" s="804"/>
      <c r="AK476" s="805"/>
      <c r="AL476" s="804"/>
      <c r="AM476" s="805"/>
      <c r="AN476" s="362"/>
      <c r="AO476" s="812"/>
      <c r="AP476" s="813"/>
      <c r="AQ476" s="812"/>
      <c r="AR476" s="813"/>
      <c r="AS476" s="812"/>
      <c r="AT476" s="813"/>
      <c r="AU476" s="812"/>
      <c r="AV476" s="813"/>
      <c r="AW476" s="812"/>
      <c r="AX476" s="813"/>
      <c r="AY476" s="363"/>
      <c r="AZ476" s="820"/>
      <c r="BA476" s="821"/>
      <c r="BB476" s="820"/>
      <c r="BC476" s="821"/>
      <c r="BD476" s="820"/>
      <c r="BE476" s="821"/>
      <c r="BF476" s="820"/>
      <c r="BG476" s="821"/>
      <c r="BH476" s="820"/>
      <c r="BI476" s="821"/>
      <c r="BJ476" s="364"/>
      <c r="BK476" s="849"/>
      <c r="BL476" s="850"/>
      <c r="BM476" s="849"/>
      <c r="BN476" s="850"/>
      <c r="BO476" s="849"/>
      <c r="BP476" s="850"/>
      <c r="BQ476" s="849"/>
      <c r="BR476" s="850"/>
      <c r="BS476" s="849"/>
      <c r="BT476" s="850"/>
      <c r="BU476" s="365"/>
      <c r="BV476" s="973"/>
      <c r="BW476" s="974"/>
      <c r="BX476" s="973"/>
      <c r="BY476" s="974"/>
      <c r="BZ476" s="973"/>
      <c r="CA476" s="974"/>
      <c r="CB476" s="973"/>
      <c r="CC476" s="974"/>
      <c r="CD476" s="973"/>
      <c r="CE476" s="974"/>
      <c r="CF476" s="366"/>
      <c r="CG476" s="969"/>
      <c r="CH476" s="970"/>
      <c r="CI476" s="969"/>
      <c r="CJ476" s="970"/>
      <c r="CK476" s="969"/>
      <c r="CL476" s="970"/>
      <c r="CM476" s="969"/>
      <c r="CN476" s="970"/>
      <c r="CO476" s="969"/>
      <c r="CP476" s="970"/>
      <c r="CQ476" s="367"/>
      <c r="CR476" s="967"/>
      <c r="CS476" s="968"/>
      <c r="CT476" s="967"/>
      <c r="CU476" s="968"/>
      <c r="CV476" s="967"/>
      <c r="CW476" s="968"/>
      <c r="CX476" s="967"/>
      <c r="CY476" s="968"/>
      <c r="CZ476" s="967"/>
      <c r="DA476" s="968"/>
      <c r="DB476" s="368"/>
      <c r="DC476" s="902">
        <f>$E476*$P476*$Q476</f>
        <v>0</v>
      </c>
      <c r="DD476" s="903"/>
      <c r="DE476" s="902">
        <f>$F476*$P476*$Q476*$R476</f>
        <v>0</v>
      </c>
      <c r="DF476" s="903"/>
      <c r="DG476" s="902">
        <f>$G476*$P476*$Q476*($R476^2)</f>
        <v>0</v>
      </c>
      <c r="DH476" s="903"/>
      <c r="DI476" s="902">
        <f>$H476*$P476*$Q476*($R476^3)</f>
        <v>0</v>
      </c>
      <c r="DJ476" s="903"/>
      <c r="DK476" s="902">
        <f>$I476*$P476*$Q476*($R476^4)</f>
        <v>0</v>
      </c>
      <c r="DL476" s="903"/>
      <c r="DM476" s="314">
        <f>SUM(DC476+DE476+DG476+DI476+DK476)</f>
        <v>0</v>
      </c>
      <c r="DN476" s="977"/>
      <c r="DO476" s="978"/>
      <c r="DP476" s="977"/>
      <c r="DQ476" s="978"/>
      <c r="DR476" s="977"/>
      <c r="DS476" s="978"/>
      <c r="DT476" s="977"/>
      <c r="DU476" s="978"/>
      <c r="DV476" s="977"/>
      <c r="DW476" s="978"/>
      <c r="DX476" s="370"/>
      <c r="DY476" s="339">
        <f t="shared" ref="DY476:DY495" si="573">DC476</f>
        <v>0</v>
      </c>
      <c r="DZ476" s="339">
        <f t="shared" ref="DZ476:DZ495" si="574">DE476</f>
        <v>0</v>
      </c>
      <c r="EA476" s="339">
        <f t="shared" ref="EA476:EA495" si="575">DG476</f>
        <v>0</v>
      </c>
      <c r="EB476" s="339">
        <f t="shared" ref="EB476:EB495" si="576">DI476</f>
        <v>0</v>
      </c>
      <c r="EC476" s="339">
        <f t="shared" ref="EC476:EC495" si="577">DK476</f>
        <v>0</v>
      </c>
      <c r="ED476" s="327">
        <f t="shared" ref="ED476:ED496" si="578">SUM(DY476:EC476)</f>
        <v>0</v>
      </c>
    </row>
    <row r="477" spans="1:134" ht="15" customHeight="1">
      <c r="C477" s="77" t="s">
        <v>264</v>
      </c>
      <c r="D477" s="700"/>
      <c r="E477" s="72"/>
      <c r="F477" s="72"/>
      <c r="G477" s="72"/>
      <c r="H477" s="72"/>
      <c r="I477" s="72"/>
      <c r="J477" s="72"/>
      <c r="K477" s="72"/>
      <c r="L477" s="72"/>
      <c r="M477" s="72"/>
      <c r="N477" s="72"/>
      <c r="O477" s="616"/>
      <c r="P477" s="72"/>
      <c r="Q477" s="146"/>
      <c r="R477" s="70">
        <f t="shared" si="572"/>
        <v>1</v>
      </c>
      <c r="S477" s="847"/>
      <c r="T477" s="848"/>
      <c r="U477" s="847"/>
      <c r="V477" s="848"/>
      <c r="W477" s="847"/>
      <c r="X477" s="848"/>
      <c r="Y477" s="847"/>
      <c r="Z477" s="848"/>
      <c r="AA477" s="847"/>
      <c r="AB477" s="848"/>
      <c r="AC477" s="373"/>
      <c r="AD477" s="804"/>
      <c r="AE477" s="805"/>
      <c r="AF477" s="804"/>
      <c r="AG477" s="805"/>
      <c r="AH477" s="804"/>
      <c r="AI477" s="805"/>
      <c r="AJ477" s="804"/>
      <c r="AK477" s="805"/>
      <c r="AL477" s="804"/>
      <c r="AM477" s="805"/>
      <c r="AN477" s="362"/>
      <c r="AO477" s="812"/>
      <c r="AP477" s="813"/>
      <c r="AQ477" s="812"/>
      <c r="AR477" s="813"/>
      <c r="AS477" s="812"/>
      <c r="AT477" s="813"/>
      <c r="AU477" s="812"/>
      <c r="AV477" s="813"/>
      <c r="AW477" s="812"/>
      <c r="AX477" s="813"/>
      <c r="AY477" s="363"/>
      <c r="AZ477" s="820"/>
      <c r="BA477" s="821"/>
      <c r="BB477" s="820"/>
      <c r="BC477" s="821"/>
      <c r="BD477" s="820"/>
      <c r="BE477" s="821"/>
      <c r="BF477" s="820"/>
      <c r="BG477" s="821"/>
      <c r="BH477" s="820"/>
      <c r="BI477" s="821"/>
      <c r="BJ477" s="364"/>
      <c r="BK477" s="849"/>
      <c r="BL477" s="850"/>
      <c r="BM477" s="849"/>
      <c r="BN477" s="850"/>
      <c r="BO477" s="849"/>
      <c r="BP477" s="850"/>
      <c r="BQ477" s="849"/>
      <c r="BR477" s="850"/>
      <c r="BS477" s="849"/>
      <c r="BT477" s="850"/>
      <c r="BU477" s="365"/>
      <c r="BV477" s="973"/>
      <c r="BW477" s="974"/>
      <c r="BX477" s="973"/>
      <c r="BY477" s="974"/>
      <c r="BZ477" s="973"/>
      <c r="CA477" s="974"/>
      <c r="CB477" s="973"/>
      <c r="CC477" s="974"/>
      <c r="CD477" s="973"/>
      <c r="CE477" s="974"/>
      <c r="CF477" s="366"/>
      <c r="CG477" s="969"/>
      <c r="CH477" s="970"/>
      <c r="CI477" s="969"/>
      <c r="CJ477" s="970"/>
      <c r="CK477" s="969"/>
      <c r="CL477" s="970"/>
      <c r="CM477" s="969"/>
      <c r="CN477" s="970"/>
      <c r="CO477" s="969"/>
      <c r="CP477" s="970"/>
      <c r="CQ477" s="367"/>
      <c r="CR477" s="967"/>
      <c r="CS477" s="968"/>
      <c r="CT477" s="967"/>
      <c r="CU477" s="968"/>
      <c r="CV477" s="967"/>
      <c r="CW477" s="968"/>
      <c r="CX477" s="967"/>
      <c r="CY477" s="968"/>
      <c r="CZ477" s="967"/>
      <c r="DA477" s="968"/>
      <c r="DB477" s="368"/>
      <c r="DC477" s="902">
        <f t="shared" ref="DC477:DC495" si="579">$E477*$P477*$Q477</f>
        <v>0</v>
      </c>
      <c r="DD477" s="903"/>
      <c r="DE477" s="902">
        <f t="shared" ref="DE477:DE495" si="580">$F477*$P477*$Q477*$R477</f>
        <v>0</v>
      </c>
      <c r="DF477" s="903"/>
      <c r="DG477" s="902">
        <f t="shared" ref="DG477:DG495" si="581">$G477*$P477*$Q477*($R477^2)</f>
        <v>0</v>
      </c>
      <c r="DH477" s="903"/>
      <c r="DI477" s="902">
        <f t="shared" ref="DI477:DI495" si="582">$H477*$P477*$Q477*($R477^3)</f>
        <v>0</v>
      </c>
      <c r="DJ477" s="903"/>
      <c r="DK477" s="902">
        <f t="shared" ref="DK477:DK495" si="583">$I477*$P477*$Q477*($R477^4)</f>
        <v>0</v>
      </c>
      <c r="DL477" s="903"/>
      <c r="DM477" s="314">
        <f t="shared" ref="DM477:DM495" si="584">SUM(DC477+DE477+DG477+DI477+DK477)</f>
        <v>0</v>
      </c>
      <c r="DN477" s="977"/>
      <c r="DO477" s="978"/>
      <c r="DP477" s="977"/>
      <c r="DQ477" s="978"/>
      <c r="DR477" s="977"/>
      <c r="DS477" s="978"/>
      <c r="DT477" s="977"/>
      <c r="DU477" s="978"/>
      <c r="DV477" s="977"/>
      <c r="DW477" s="978"/>
      <c r="DX477" s="370"/>
      <c r="DY477" s="339">
        <f t="shared" si="573"/>
        <v>0</v>
      </c>
      <c r="DZ477" s="339">
        <f t="shared" si="574"/>
        <v>0</v>
      </c>
      <c r="EA477" s="339">
        <f t="shared" si="575"/>
        <v>0</v>
      </c>
      <c r="EB477" s="339">
        <f t="shared" si="576"/>
        <v>0</v>
      </c>
      <c r="EC477" s="339">
        <f t="shared" si="577"/>
        <v>0</v>
      </c>
      <c r="ED477" s="327">
        <f t="shared" si="578"/>
        <v>0</v>
      </c>
    </row>
    <row r="478" spans="1:134" ht="15" customHeight="1">
      <c r="C478" s="77" t="s">
        <v>28</v>
      </c>
      <c r="D478" s="700"/>
      <c r="E478" s="72"/>
      <c r="F478" s="72"/>
      <c r="G478" s="72"/>
      <c r="H478" s="72"/>
      <c r="I478" s="72"/>
      <c r="J478" s="72"/>
      <c r="K478" s="72"/>
      <c r="L478" s="72"/>
      <c r="M478" s="72"/>
      <c r="N478" s="72"/>
      <c r="O478" s="616"/>
      <c r="P478" s="72"/>
      <c r="Q478" s="146"/>
      <c r="R478" s="70">
        <f t="shared" si="572"/>
        <v>1</v>
      </c>
      <c r="S478" s="847"/>
      <c r="T478" s="848"/>
      <c r="U478" s="847"/>
      <c r="V478" s="848"/>
      <c r="W478" s="847"/>
      <c r="X478" s="848"/>
      <c r="Y478" s="847"/>
      <c r="Z478" s="848"/>
      <c r="AA478" s="847"/>
      <c r="AB478" s="848"/>
      <c r="AC478" s="373"/>
      <c r="AD478" s="804"/>
      <c r="AE478" s="805"/>
      <c r="AF478" s="804"/>
      <c r="AG478" s="805"/>
      <c r="AH478" s="804"/>
      <c r="AI478" s="805"/>
      <c r="AJ478" s="804"/>
      <c r="AK478" s="805"/>
      <c r="AL478" s="804"/>
      <c r="AM478" s="805"/>
      <c r="AN478" s="362"/>
      <c r="AO478" s="812"/>
      <c r="AP478" s="813"/>
      <c r="AQ478" s="812"/>
      <c r="AR478" s="813"/>
      <c r="AS478" s="812"/>
      <c r="AT478" s="813"/>
      <c r="AU478" s="812"/>
      <c r="AV478" s="813"/>
      <c r="AW478" s="812"/>
      <c r="AX478" s="813"/>
      <c r="AY478" s="363"/>
      <c r="AZ478" s="820"/>
      <c r="BA478" s="821"/>
      <c r="BB478" s="820"/>
      <c r="BC478" s="821"/>
      <c r="BD478" s="820"/>
      <c r="BE478" s="821"/>
      <c r="BF478" s="820"/>
      <c r="BG478" s="821"/>
      <c r="BH478" s="820"/>
      <c r="BI478" s="821"/>
      <c r="BJ478" s="364"/>
      <c r="BK478" s="849"/>
      <c r="BL478" s="850"/>
      <c r="BM478" s="849"/>
      <c r="BN478" s="850"/>
      <c r="BO478" s="849"/>
      <c r="BP478" s="850"/>
      <c r="BQ478" s="849"/>
      <c r="BR478" s="850"/>
      <c r="BS478" s="849"/>
      <c r="BT478" s="850"/>
      <c r="BU478" s="365"/>
      <c r="BV478" s="973"/>
      <c r="BW478" s="974"/>
      <c r="BX478" s="973"/>
      <c r="BY478" s="974"/>
      <c r="BZ478" s="973"/>
      <c r="CA478" s="974"/>
      <c r="CB478" s="973"/>
      <c r="CC478" s="974"/>
      <c r="CD478" s="973"/>
      <c r="CE478" s="974"/>
      <c r="CF478" s="366"/>
      <c r="CG478" s="969"/>
      <c r="CH478" s="970"/>
      <c r="CI478" s="969"/>
      <c r="CJ478" s="970"/>
      <c r="CK478" s="969"/>
      <c r="CL478" s="970"/>
      <c r="CM478" s="969"/>
      <c r="CN478" s="970"/>
      <c r="CO478" s="969"/>
      <c r="CP478" s="970"/>
      <c r="CQ478" s="367"/>
      <c r="CR478" s="967"/>
      <c r="CS478" s="968"/>
      <c r="CT478" s="967"/>
      <c r="CU478" s="968"/>
      <c r="CV478" s="967"/>
      <c r="CW478" s="968"/>
      <c r="CX478" s="967"/>
      <c r="CY478" s="968"/>
      <c r="CZ478" s="967"/>
      <c r="DA478" s="968"/>
      <c r="DB478" s="368"/>
      <c r="DC478" s="902">
        <f t="shared" si="579"/>
        <v>0</v>
      </c>
      <c r="DD478" s="903"/>
      <c r="DE478" s="902">
        <f t="shared" si="580"/>
        <v>0</v>
      </c>
      <c r="DF478" s="903"/>
      <c r="DG478" s="902">
        <f t="shared" si="581"/>
        <v>0</v>
      </c>
      <c r="DH478" s="903"/>
      <c r="DI478" s="902">
        <f t="shared" si="582"/>
        <v>0</v>
      </c>
      <c r="DJ478" s="903"/>
      <c r="DK478" s="902">
        <f t="shared" si="583"/>
        <v>0</v>
      </c>
      <c r="DL478" s="903"/>
      <c r="DM478" s="314">
        <f t="shared" si="584"/>
        <v>0</v>
      </c>
      <c r="DN478" s="977"/>
      <c r="DO478" s="978"/>
      <c r="DP478" s="977"/>
      <c r="DQ478" s="978"/>
      <c r="DR478" s="977"/>
      <c r="DS478" s="978"/>
      <c r="DT478" s="977"/>
      <c r="DU478" s="978"/>
      <c r="DV478" s="977"/>
      <c r="DW478" s="978"/>
      <c r="DX478" s="370"/>
      <c r="DY478" s="339">
        <f t="shared" si="573"/>
        <v>0</v>
      </c>
      <c r="DZ478" s="339">
        <f t="shared" si="574"/>
        <v>0</v>
      </c>
      <c r="EA478" s="339">
        <f t="shared" si="575"/>
        <v>0</v>
      </c>
      <c r="EB478" s="339">
        <f t="shared" si="576"/>
        <v>0</v>
      </c>
      <c r="EC478" s="339">
        <f t="shared" si="577"/>
        <v>0</v>
      </c>
      <c r="ED478" s="327">
        <f t="shared" si="578"/>
        <v>0</v>
      </c>
    </row>
    <row r="479" spans="1:134" ht="15" customHeight="1">
      <c r="C479" s="77" t="s">
        <v>54</v>
      </c>
      <c r="D479" s="700"/>
      <c r="E479" s="72"/>
      <c r="F479" s="72"/>
      <c r="G479" s="72"/>
      <c r="H479" s="72"/>
      <c r="I479" s="72"/>
      <c r="J479" s="72"/>
      <c r="K479" s="72"/>
      <c r="L479" s="72"/>
      <c r="M479" s="72"/>
      <c r="N479" s="72"/>
      <c r="O479" s="616"/>
      <c r="P479" s="72"/>
      <c r="Q479" s="146"/>
      <c r="R479" s="70">
        <f t="shared" si="572"/>
        <v>1.1000000000000001</v>
      </c>
      <c r="S479" s="847"/>
      <c r="T479" s="848"/>
      <c r="U479" s="847"/>
      <c r="V479" s="848"/>
      <c r="W479" s="847"/>
      <c r="X479" s="848"/>
      <c r="Y479" s="847"/>
      <c r="Z479" s="848"/>
      <c r="AA479" s="847"/>
      <c r="AB479" s="848"/>
      <c r="AC479" s="373"/>
      <c r="AD479" s="804"/>
      <c r="AE479" s="805"/>
      <c r="AF479" s="804"/>
      <c r="AG479" s="805"/>
      <c r="AH479" s="804"/>
      <c r="AI479" s="805"/>
      <c r="AJ479" s="804"/>
      <c r="AK479" s="805"/>
      <c r="AL479" s="804"/>
      <c r="AM479" s="805"/>
      <c r="AN479" s="362"/>
      <c r="AO479" s="812"/>
      <c r="AP479" s="813"/>
      <c r="AQ479" s="812"/>
      <c r="AR479" s="813"/>
      <c r="AS479" s="812"/>
      <c r="AT479" s="813"/>
      <c r="AU479" s="812"/>
      <c r="AV479" s="813"/>
      <c r="AW479" s="812"/>
      <c r="AX479" s="813"/>
      <c r="AY479" s="363"/>
      <c r="AZ479" s="820"/>
      <c r="BA479" s="821"/>
      <c r="BB479" s="820"/>
      <c r="BC479" s="821"/>
      <c r="BD479" s="820"/>
      <c r="BE479" s="821"/>
      <c r="BF479" s="820"/>
      <c r="BG479" s="821"/>
      <c r="BH479" s="820"/>
      <c r="BI479" s="821"/>
      <c r="BJ479" s="364"/>
      <c r="BK479" s="849"/>
      <c r="BL479" s="850"/>
      <c r="BM479" s="849"/>
      <c r="BN479" s="850"/>
      <c r="BO479" s="849"/>
      <c r="BP479" s="850"/>
      <c r="BQ479" s="849"/>
      <c r="BR479" s="850"/>
      <c r="BS479" s="849"/>
      <c r="BT479" s="850"/>
      <c r="BU479" s="365"/>
      <c r="BV479" s="973"/>
      <c r="BW479" s="974"/>
      <c r="BX479" s="973"/>
      <c r="BY479" s="974"/>
      <c r="BZ479" s="973"/>
      <c r="CA479" s="974"/>
      <c r="CB479" s="973"/>
      <c r="CC479" s="974"/>
      <c r="CD479" s="973"/>
      <c r="CE479" s="974"/>
      <c r="CF479" s="366"/>
      <c r="CG479" s="969"/>
      <c r="CH479" s="970"/>
      <c r="CI479" s="969"/>
      <c r="CJ479" s="970"/>
      <c r="CK479" s="969"/>
      <c r="CL479" s="970"/>
      <c r="CM479" s="969"/>
      <c r="CN479" s="970"/>
      <c r="CO479" s="969"/>
      <c r="CP479" s="970"/>
      <c r="CQ479" s="367"/>
      <c r="CR479" s="967"/>
      <c r="CS479" s="968"/>
      <c r="CT479" s="967"/>
      <c r="CU479" s="968"/>
      <c r="CV479" s="967"/>
      <c r="CW479" s="968"/>
      <c r="CX479" s="967"/>
      <c r="CY479" s="968"/>
      <c r="CZ479" s="967"/>
      <c r="DA479" s="968"/>
      <c r="DB479" s="368"/>
      <c r="DC479" s="902">
        <f t="shared" si="579"/>
        <v>0</v>
      </c>
      <c r="DD479" s="903"/>
      <c r="DE479" s="902">
        <f t="shared" si="580"/>
        <v>0</v>
      </c>
      <c r="DF479" s="903"/>
      <c r="DG479" s="902">
        <f t="shared" si="581"/>
        <v>0</v>
      </c>
      <c r="DH479" s="903"/>
      <c r="DI479" s="902">
        <f t="shared" si="582"/>
        <v>0</v>
      </c>
      <c r="DJ479" s="903"/>
      <c r="DK479" s="902">
        <f t="shared" si="583"/>
        <v>0</v>
      </c>
      <c r="DL479" s="903"/>
      <c r="DM479" s="314">
        <f t="shared" si="584"/>
        <v>0</v>
      </c>
      <c r="DN479" s="977"/>
      <c r="DO479" s="978"/>
      <c r="DP479" s="977"/>
      <c r="DQ479" s="978"/>
      <c r="DR479" s="977"/>
      <c r="DS479" s="978"/>
      <c r="DT479" s="977"/>
      <c r="DU479" s="978"/>
      <c r="DV479" s="977"/>
      <c r="DW479" s="978"/>
      <c r="DX479" s="370"/>
      <c r="DY479" s="339">
        <f t="shared" si="573"/>
        <v>0</v>
      </c>
      <c r="DZ479" s="339">
        <f t="shared" si="574"/>
        <v>0</v>
      </c>
      <c r="EA479" s="339">
        <f t="shared" si="575"/>
        <v>0</v>
      </c>
      <c r="EB479" s="339">
        <f t="shared" si="576"/>
        <v>0</v>
      </c>
      <c r="EC479" s="339">
        <f t="shared" si="577"/>
        <v>0</v>
      </c>
      <c r="ED479" s="327">
        <f t="shared" si="578"/>
        <v>0</v>
      </c>
    </row>
    <row r="480" spans="1:134" ht="15" customHeight="1">
      <c r="C480" s="77" t="s">
        <v>353</v>
      </c>
      <c r="D480" s="700" t="s">
        <v>378</v>
      </c>
      <c r="E480" s="72"/>
      <c r="F480" s="72"/>
      <c r="G480" s="72"/>
      <c r="H480" s="72"/>
      <c r="I480" s="72"/>
      <c r="J480" s="72"/>
      <c r="K480" s="72"/>
      <c r="L480" s="72"/>
      <c r="M480" s="72"/>
      <c r="N480" s="72"/>
      <c r="O480" s="616"/>
      <c r="P480" s="72"/>
      <c r="Q480" s="146"/>
      <c r="R480" s="70">
        <f t="shared" si="572"/>
        <v>1.1000000000000001</v>
      </c>
      <c r="S480" s="847"/>
      <c r="T480" s="848"/>
      <c r="U480" s="847"/>
      <c r="V480" s="848"/>
      <c r="W480" s="847"/>
      <c r="X480" s="848"/>
      <c r="Y480" s="847"/>
      <c r="Z480" s="848"/>
      <c r="AA480" s="847"/>
      <c r="AB480" s="848"/>
      <c r="AC480" s="373"/>
      <c r="AD480" s="804"/>
      <c r="AE480" s="805"/>
      <c r="AF480" s="804"/>
      <c r="AG480" s="805"/>
      <c r="AH480" s="804"/>
      <c r="AI480" s="805"/>
      <c r="AJ480" s="804"/>
      <c r="AK480" s="805"/>
      <c r="AL480" s="804"/>
      <c r="AM480" s="805"/>
      <c r="AN480" s="362"/>
      <c r="AO480" s="812"/>
      <c r="AP480" s="813"/>
      <c r="AQ480" s="812"/>
      <c r="AR480" s="813"/>
      <c r="AS480" s="812"/>
      <c r="AT480" s="813"/>
      <c r="AU480" s="812"/>
      <c r="AV480" s="813"/>
      <c r="AW480" s="812"/>
      <c r="AX480" s="813"/>
      <c r="AY480" s="363"/>
      <c r="AZ480" s="820"/>
      <c r="BA480" s="821"/>
      <c r="BB480" s="820"/>
      <c r="BC480" s="821"/>
      <c r="BD480" s="820"/>
      <c r="BE480" s="821"/>
      <c r="BF480" s="820"/>
      <c r="BG480" s="821"/>
      <c r="BH480" s="820"/>
      <c r="BI480" s="821"/>
      <c r="BJ480" s="364"/>
      <c r="BK480" s="849"/>
      <c r="BL480" s="850"/>
      <c r="BM480" s="849"/>
      <c r="BN480" s="850"/>
      <c r="BO480" s="849"/>
      <c r="BP480" s="850"/>
      <c r="BQ480" s="849"/>
      <c r="BR480" s="850"/>
      <c r="BS480" s="849"/>
      <c r="BT480" s="850"/>
      <c r="BU480" s="365"/>
      <c r="BV480" s="973"/>
      <c r="BW480" s="974"/>
      <c r="BX480" s="973"/>
      <c r="BY480" s="974"/>
      <c r="BZ480" s="973"/>
      <c r="CA480" s="974"/>
      <c r="CB480" s="973"/>
      <c r="CC480" s="974"/>
      <c r="CD480" s="973"/>
      <c r="CE480" s="974"/>
      <c r="CF480" s="366"/>
      <c r="CG480" s="969"/>
      <c r="CH480" s="970"/>
      <c r="CI480" s="969"/>
      <c r="CJ480" s="970"/>
      <c r="CK480" s="969"/>
      <c r="CL480" s="970"/>
      <c r="CM480" s="969"/>
      <c r="CN480" s="970"/>
      <c r="CO480" s="969"/>
      <c r="CP480" s="970"/>
      <c r="CQ480" s="367"/>
      <c r="CR480" s="967"/>
      <c r="CS480" s="968"/>
      <c r="CT480" s="967"/>
      <c r="CU480" s="968"/>
      <c r="CV480" s="967"/>
      <c r="CW480" s="968"/>
      <c r="CX480" s="967"/>
      <c r="CY480" s="968"/>
      <c r="CZ480" s="967"/>
      <c r="DA480" s="968"/>
      <c r="DB480" s="368"/>
      <c r="DC480" s="902">
        <f t="shared" si="579"/>
        <v>0</v>
      </c>
      <c r="DD480" s="903"/>
      <c r="DE480" s="902">
        <f t="shared" si="580"/>
        <v>0</v>
      </c>
      <c r="DF480" s="903"/>
      <c r="DG480" s="902">
        <f t="shared" si="581"/>
        <v>0</v>
      </c>
      <c r="DH480" s="903"/>
      <c r="DI480" s="902">
        <f t="shared" si="582"/>
        <v>0</v>
      </c>
      <c r="DJ480" s="903"/>
      <c r="DK480" s="902">
        <f t="shared" si="583"/>
        <v>0</v>
      </c>
      <c r="DL480" s="903"/>
      <c r="DM480" s="314">
        <f t="shared" si="584"/>
        <v>0</v>
      </c>
      <c r="DN480" s="977"/>
      <c r="DO480" s="978"/>
      <c r="DP480" s="977"/>
      <c r="DQ480" s="978"/>
      <c r="DR480" s="977"/>
      <c r="DS480" s="978"/>
      <c r="DT480" s="977"/>
      <c r="DU480" s="978"/>
      <c r="DV480" s="977"/>
      <c r="DW480" s="978"/>
      <c r="DX480" s="370"/>
      <c r="DY480" s="339">
        <f t="shared" si="573"/>
        <v>0</v>
      </c>
      <c r="DZ480" s="339">
        <f t="shared" si="574"/>
        <v>0</v>
      </c>
      <c r="EA480" s="339">
        <f t="shared" si="575"/>
        <v>0</v>
      </c>
      <c r="EB480" s="339">
        <f t="shared" si="576"/>
        <v>0</v>
      </c>
      <c r="EC480" s="339">
        <f t="shared" si="577"/>
        <v>0</v>
      </c>
      <c r="ED480" s="327">
        <f t="shared" si="578"/>
        <v>0</v>
      </c>
    </row>
    <row r="481" spans="3:134" ht="15" customHeight="1">
      <c r="C481" s="77" t="s">
        <v>264</v>
      </c>
      <c r="D481" s="700"/>
      <c r="E481" s="72"/>
      <c r="F481" s="72"/>
      <c r="G481" s="72"/>
      <c r="H481" s="72"/>
      <c r="I481" s="72"/>
      <c r="J481" s="72"/>
      <c r="K481" s="72"/>
      <c r="L481" s="72"/>
      <c r="M481" s="72"/>
      <c r="N481" s="72"/>
      <c r="O481" s="616"/>
      <c r="P481" s="72"/>
      <c r="Q481" s="146"/>
      <c r="R481" s="70">
        <f t="shared" si="572"/>
        <v>1</v>
      </c>
      <c r="S481" s="847"/>
      <c r="T481" s="848"/>
      <c r="U481" s="847"/>
      <c r="V481" s="848"/>
      <c r="W481" s="847"/>
      <c r="X481" s="848"/>
      <c r="Y481" s="847"/>
      <c r="Z481" s="848"/>
      <c r="AA481" s="847"/>
      <c r="AB481" s="848"/>
      <c r="AC481" s="373"/>
      <c r="AD481" s="804"/>
      <c r="AE481" s="805"/>
      <c r="AF481" s="804"/>
      <c r="AG481" s="805"/>
      <c r="AH481" s="804"/>
      <c r="AI481" s="805"/>
      <c r="AJ481" s="804"/>
      <c r="AK481" s="805"/>
      <c r="AL481" s="804"/>
      <c r="AM481" s="805"/>
      <c r="AN481" s="362"/>
      <c r="AO481" s="812"/>
      <c r="AP481" s="813"/>
      <c r="AQ481" s="812"/>
      <c r="AR481" s="813"/>
      <c r="AS481" s="812"/>
      <c r="AT481" s="813"/>
      <c r="AU481" s="812"/>
      <c r="AV481" s="813"/>
      <c r="AW481" s="812"/>
      <c r="AX481" s="813"/>
      <c r="AY481" s="363"/>
      <c r="AZ481" s="820"/>
      <c r="BA481" s="821"/>
      <c r="BB481" s="820"/>
      <c r="BC481" s="821"/>
      <c r="BD481" s="820"/>
      <c r="BE481" s="821"/>
      <c r="BF481" s="820"/>
      <c r="BG481" s="821"/>
      <c r="BH481" s="820"/>
      <c r="BI481" s="821"/>
      <c r="BJ481" s="364"/>
      <c r="BK481" s="849"/>
      <c r="BL481" s="850"/>
      <c r="BM481" s="849"/>
      <c r="BN481" s="850"/>
      <c r="BO481" s="849"/>
      <c r="BP481" s="850"/>
      <c r="BQ481" s="849"/>
      <c r="BR481" s="850"/>
      <c r="BS481" s="849"/>
      <c r="BT481" s="850"/>
      <c r="BU481" s="365"/>
      <c r="BV481" s="973"/>
      <c r="BW481" s="974"/>
      <c r="BX481" s="973"/>
      <c r="BY481" s="974"/>
      <c r="BZ481" s="973"/>
      <c r="CA481" s="974"/>
      <c r="CB481" s="973"/>
      <c r="CC481" s="974"/>
      <c r="CD481" s="973"/>
      <c r="CE481" s="974"/>
      <c r="CF481" s="366"/>
      <c r="CG481" s="969"/>
      <c r="CH481" s="970"/>
      <c r="CI481" s="969"/>
      <c r="CJ481" s="970"/>
      <c r="CK481" s="969"/>
      <c r="CL481" s="970"/>
      <c r="CM481" s="969"/>
      <c r="CN481" s="970"/>
      <c r="CO481" s="969"/>
      <c r="CP481" s="970"/>
      <c r="CQ481" s="367"/>
      <c r="CR481" s="967"/>
      <c r="CS481" s="968"/>
      <c r="CT481" s="967"/>
      <c r="CU481" s="968"/>
      <c r="CV481" s="967"/>
      <c r="CW481" s="968"/>
      <c r="CX481" s="967"/>
      <c r="CY481" s="968"/>
      <c r="CZ481" s="967"/>
      <c r="DA481" s="968"/>
      <c r="DB481" s="368"/>
      <c r="DC481" s="902">
        <f t="shared" si="579"/>
        <v>0</v>
      </c>
      <c r="DD481" s="903"/>
      <c r="DE481" s="902">
        <f t="shared" si="580"/>
        <v>0</v>
      </c>
      <c r="DF481" s="903"/>
      <c r="DG481" s="902">
        <f t="shared" si="581"/>
        <v>0</v>
      </c>
      <c r="DH481" s="903"/>
      <c r="DI481" s="902">
        <f t="shared" si="582"/>
        <v>0</v>
      </c>
      <c r="DJ481" s="903"/>
      <c r="DK481" s="902">
        <f t="shared" si="583"/>
        <v>0</v>
      </c>
      <c r="DL481" s="903"/>
      <c r="DM481" s="314">
        <f t="shared" si="584"/>
        <v>0</v>
      </c>
      <c r="DN481" s="977"/>
      <c r="DO481" s="978"/>
      <c r="DP481" s="977"/>
      <c r="DQ481" s="978"/>
      <c r="DR481" s="977"/>
      <c r="DS481" s="978"/>
      <c r="DT481" s="977"/>
      <c r="DU481" s="978"/>
      <c r="DV481" s="977"/>
      <c r="DW481" s="978"/>
      <c r="DX481" s="370"/>
      <c r="DY481" s="339">
        <f t="shared" si="573"/>
        <v>0</v>
      </c>
      <c r="DZ481" s="339">
        <f t="shared" si="574"/>
        <v>0</v>
      </c>
      <c r="EA481" s="339">
        <f t="shared" si="575"/>
        <v>0</v>
      </c>
      <c r="EB481" s="339">
        <f t="shared" si="576"/>
        <v>0</v>
      </c>
      <c r="EC481" s="339">
        <f t="shared" si="577"/>
        <v>0</v>
      </c>
      <c r="ED481" s="327">
        <f t="shared" si="578"/>
        <v>0</v>
      </c>
    </row>
    <row r="482" spans="3:134" ht="15" customHeight="1">
      <c r="C482" s="77" t="s">
        <v>28</v>
      </c>
      <c r="D482" s="700"/>
      <c r="E482" s="72"/>
      <c r="F482" s="72"/>
      <c r="G482" s="72"/>
      <c r="H482" s="72"/>
      <c r="I482" s="72"/>
      <c r="J482" s="72"/>
      <c r="K482" s="72"/>
      <c r="L482" s="72"/>
      <c r="M482" s="72"/>
      <c r="N482" s="72"/>
      <c r="O482" s="616"/>
      <c r="P482" s="72"/>
      <c r="Q482" s="146"/>
      <c r="R482" s="70">
        <f t="shared" si="572"/>
        <v>1</v>
      </c>
      <c r="S482" s="847"/>
      <c r="T482" s="848"/>
      <c r="U482" s="847"/>
      <c r="V482" s="848"/>
      <c r="W482" s="847"/>
      <c r="X482" s="848"/>
      <c r="Y482" s="847"/>
      <c r="Z482" s="848"/>
      <c r="AA482" s="847"/>
      <c r="AB482" s="848"/>
      <c r="AC482" s="373"/>
      <c r="AD482" s="804"/>
      <c r="AE482" s="805"/>
      <c r="AF482" s="804"/>
      <c r="AG482" s="805"/>
      <c r="AH482" s="804"/>
      <c r="AI482" s="805"/>
      <c r="AJ482" s="804"/>
      <c r="AK482" s="805"/>
      <c r="AL482" s="804"/>
      <c r="AM482" s="805"/>
      <c r="AN482" s="362"/>
      <c r="AO482" s="812"/>
      <c r="AP482" s="813"/>
      <c r="AQ482" s="812"/>
      <c r="AR482" s="813"/>
      <c r="AS482" s="812"/>
      <c r="AT482" s="813"/>
      <c r="AU482" s="812"/>
      <c r="AV482" s="813"/>
      <c r="AW482" s="812"/>
      <c r="AX482" s="813"/>
      <c r="AY482" s="363"/>
      <c r="AZ482" s="820"/>
      <c r="BA482" s="821"/>
      <c r="BB482" s="820"/>
      <c r="BC482" s="821"/>
      <c r="BD482" s="820"/>
      <c r="BE482" s="821"/>
      <c r="BF482" s="820"/>
      <c r="BG482" s="821"/>
      <c r="BH482" s="820"/>
      <c r="BI482" s="821"/>
      <c r="BJ482" s="364"/>
      <c r="BK482" s="849"/>
      <c r="BL482" s="850"/>
      <c r="BM482" s="849"/>
      <c r="BN482" s="850"/>
      <c r="BO482" s="849"/>
      <c r="BP482" s="850"/>
      <c r="BQ482" s="849"/>
      <c r="BR482" s="850"/>
      <c r="BS482" s="849"/>
      <c r="BT482" s="850"/>
      <c r="BU482" s="365"/>
      <c r="BV482" s="973"/>
      <c r="BW482" s="974"/>
      <c r="BX482" s="973"/>
      <c r="BY482" s="974"/>
      <c r="BZ482" s="973"/>
      <c r="CA482" s="974"/>
      <c r="CB482" s="973"/>
      <c r="CC482" s="974"/>
      <c r="CD482" s="973"/>
      <c r="CE482" s="974"/>
      <c r="CF482" s="366"/>
      <c r="CG482" s="969"/>
      <c r="CH482" s="970"/>
      <c r="CI482" s="969"/>
      <c r="CJ482" s="970"/>
      <c r="CK482" s="969"/>
      <c r="CL482" s="970"/>
      <c r="CM482" s="969"/>
      <c r="CN482" s="970"/>
      <c r="CO482" s="969"/>
      <c r="CP482" s="970"/>
      <c r="CQ482" s="367"/>
      <c r="CR482" s="967"/>
      <c r="CS482" s="968"/>
      <c r="CT482" s="967"/>
      <c r="CU482" s="968"/>
      <c r="CV482" s="967"/>
      <c r="CW482" s="968"/>
      <c r="CX482" s="967"/>
      <c r="CY482" s="968"/>
      <c r="CZ482" s="967"/>
      <c r="DA482" s="968"/>
      <c r="DB482" s="368"/>
      <c r="DC482" s="902">
        <f t="shared" si="579"/>
        <v>0</v>
      </c>
      <c r="DD482" s="903"/>
      <c r="DE482" s="902">
        <f t="shared" si="580"/>
        <v>0</v>
      </c>
      <c r="DF482" s="903"/>
      <c r="DG482" s="902">
        <f t="shared" si="581"/>
        <v>0</v>
      </c>
      <c r="DH482" s="903"/>
      <c r="DI482" s="902">
        <f t="shared" si="582"/>
        <v>0</v>
      </c>
      <c r="DJ482" s="903"/>
      <c r="DK482" s="902">
        <f t="shared" si="583"/>
        <v>0</v>
      </c>
      <c r="DL482" s="903"/>
      <c r="DM482" s="314">
        <f t="shared" si="584"/>
        <v>0</v>
      </c>
      <c r="DN482" s="977"/>
      <c r="DO482" s="978"/>
      <c r="DP482" s="977"/>
      <c r="DQ482" s="978"/>
      <c r="DR482" s="977"/>
      <c r="DS482" s="978"/>
      <c r="DT482" s="977"/>
      <c r="DU482" s="978"/>
      <c r="DV482" s="977"/>
      <c r="DW482" s="978"/>
      <c r="DX482" s="370"/>
      <c r="DY482" s="339">
        <f t="shared" si="573"/>
        <v>0</v>
      </c>
      <c r="DZ482" s="339">
        <f t="shared" si="574"/>
        <v>0</v>
      </c>
      <c r="EA482" s="339">
        <f t="shared" si="575"/>
        <v>0</v>
      </c>
      <c r="EB482" s="339">
        <f t="shared" si="576"/>
        <v>0</v>
      </c>
      <c r="EC482" s="339">
        <f t="shared" si="577"/>
        <v>0</v>
      </c>
      <c r="ED482" s="327">
        <f t="shared" si="578"/>
        <v>0</v>
      </c>
    </row>
    <row r="483" spans="3:134" ht="15" customHeight="1">
      <c r="C483" s="77" t="s">
        <v>54</v>
      </c>
      <c r="D483" s="700"/>
      <c r="E483" s="72"/>
      <c r="F483" s="72"/>
      <c r="G483" s="72"/>
      <c r="H483" s="72"/>
      <c r="I483" s="72"/>
      <c r="J483" s="72"/>
      <c r="K483" s="72"/>
      <c r="L483" s="72"/>
      <c r="M483" s="72"/>
      <c r="N483" s="72"/>
      <c r="O483" s="616"/>
      <c r="P483" s="72"/>
      <c r="Q483" s="146"/>
      <c r="R483" s="70">
        <f t="shared" si="572"/>
        <v>1.1000000000000001</v>
      </c>
      <c r="S483" s="847"/>
      <c r="T483" s="848"/>
      <c r="U483" s="847"/>
      <c r="V483" s="848"/>
      <c r="W483" s="847"/>
      <c r="X483" s="848"/>
      <c r="Y483" s="847"/>
      <c r="Z483" s="848"/>
      <c r="AA483" s="847"/>
      <c r="AB483" s="848"/>
      <c r="AC483" s="373"/>
      <c r="AD483" s="804"/>
      <c r="AE483" s="805"/>
      <c r="AF483" s="804"/>
      <c r="AG483" s="805"/>
      <c r="AH483" s="804"/>
      <c r="AI483" s="805"/>
      <c r="AJ483" s="804"/>
      <c r="AK483" s="805"/>
      <c r="AL483" s="804"/>
      <c r="AM483" s="805"/>
      <c r="AN483" s="362"/>
      <c r="AO483" s="812"/>
      <c r="AP483" s="813"/>
      <c r="AQ483" s="812"/>
      <c r="AR483" s="813"/>
      <c r="AS483" s="812"/>
      <c r="AT483" s="813"/>
      <c r="AU483" s="812"/>
      <c r="AV483" s="813"/>
      <c r="AW483" s="812"/>
      <c r="AX483" s="813"/>
      <c r="AY483" s="363"/>
      <c r="AZ483" s="820"/>
      <c r="BA483" s="821"/>
      <c r="BB483" s="820"/>
      <c r="BC483" s="821"/>
      <c r="BD483" s="820"/>
      <c r="BE483" s="821"/>
      <c r="BF483" s="820"/>
      <c r="BG483" s="821"/>
      <c r="BH483" s="820"/>
      <c r="BI483" s="821"/>
      <c r="BJ483" s="364"/>
      <c r="BK483" s="849"/>
      <c r="BL483" s="850"/>
      <c r="BM483" s="849"/>
      <c r="BN483" s="850"/>
      <c r="BO483" s="849"/>
      <c r="BP483" s="850"/>
      <c r="BQ483" s="849"/>
      <c r="BR483" s="850"/>
      <c r="BS483" s="849"/>
      <c r="BT483" s="850"/>
      <c r="BU483" s="365"/>
      <c r="BV483" s="973"/>
      <c r="BW483" s="974"/>
      <c r="BX483" s="973"/>
      <c r="BY483" s="974"/>
      <c r="BZ483" s="973"/>
      <c r="CA483" s="974"/>
      <c r="CB483" s="973"/>
      <c r="CC483" s="974"/>
      <c r="CD483" s="973"/>
      <c r="CE483" s="974"/>
      <c r="CF483" s="366"/>
      <c r="CG483" s="969"/>
      <c r="CH483" s="970"/>
      <c r="CI483" s="969"/>
      <c r="CJ483" s="970"/>
      <c r="CK483" s="969"/>
      <c r="CL483" s="970"/>
      <c r="CM483" s="969"/>
      <c r="CN483" s="970"/>
      <c r="CO483" s="969"/>
      <c r="CP483" s="970"/>
      <c r="CQ483" s="367"/>
      <c r="CR483" s="967"/>
      <c r="CS483" s="968"/>
      <c r="CT483" s="967"/>
      <c r="CU483" s="968"/>
      <c r="CV483" s="967"/>
      <c r="CW483" s="968"/>
      <c r="CX483" s="967"/>
      <c r="CY483" s="968"/>
      <c r="CZ483" s="967"/>
      <c r="DA483" s="968"/>
      <c r="DB483" s="368"/>
      <c r="DC483" s="902">
        <f t="shared" si="579"/>
        <v>0</v>
      </c>
      <c r="DD483" s="903"/>
      <c r="DE483" s="902">
        <f t="shared" si="580"/>
        <v>0</v>
      </c>
      <c r="DF483" s="903"/>
      <c r="DG483" s="902">
        <f t="shared" si="581"/>
        <v>0</v>
      </c>
      <c r="DH483" s="903"/>
      <c r="DI483" s="902">
        <f t="shared" si="582"/>
        <v>0</v>
      </c>
      <c r="DJ483" s="903"/>
      <c r="DK483" s="902">
        <f t="shared" si="583"/>
        <v>0</v>
      </c>
      <c r="DL483" s="903"/>
      <c r="DM483" s="314">
        <f t="shared" si="584"/>
        <v>0</v>
      </c>
      <c r="DN483" s="977"/>
      <c r="DO483" s="978"/>
      <c r="DP483" s="977"/>
      <c r="DQ483" s="978"/>
      <c r="DR483" s="977"/>
      <c r="DS483" s="978"/>
      <c r="DT483" s="977"/>
      <c r="DU483" s="978"/>
      <c r="DV483" s="977"/>
      <c r="DW483" s="978"/>
      <c r="DX483" s="370"/>
      <c r="DY483" s="339">
        <f t="shared" si="573"/>
        <v>0</v>
      </c>
      <c r="DZ483" s="339">
        <f t="shared" si="574"/>
        <v>0</v>
      </c>
      <c r="EA483" s="339">
        <f t="shared" si="575"/>
        <v>0</v>
      </c>
      <c r="EB483" s="339">
        <f t="shared" si="576"/>
        <v>0</v>
      </c>
      <c r="EC483" s="339">
        <f t="shared" si="577"/>
        <v>0</v>
      </c>
      <c r="ED483" s="327">
        <f t="shared" si="578"/>
        <v>0</v>
      </c>
    </row>
    <row r="484" spans="3:134" ht="15" customHeight="1">
      <c r="C484" s="77" t="s">
        <v>353</v>
      </c>
      <c r="D484" s="700" t="s">
        <v>378</v>
      </c>
      <c r="E484" s="72"/>
      <c r="F484" s="72"/>
      <c r="G484" s="72"/>
      <c r="H484" s="72"/>
      <c r="I484" s="72"/>
      <c r="J484" s="72"/>
      <c r="K484" s="72"/>
      <c r="L484" s="72"/>
      <c r="M484" s="72"/>
      <c r="N484" s="72"/>
      <c r="O484" s="616"/>
      <c r="P484" s="72"/>
      <c r="Q484" s="146"/>
      <c r="R484" s="70">
        <f t="shared" si="572"/>
        <v>1.1000000000000001</v>
      </c>
      <c r="S484" s="847"/>
      <c r="T484" s="848"/>
      <c r="U484" s="847"/>
      <c r="V484" s="848"/>
      <c r="W484" s="847"/>
      <c r="X484" s="848"/>
      <c r="Y484" s="847"/>
      <c r="Z484" s="848"/>
      <c r="AA484" s="847"/>
      <c r="AB484" s="848"/>
      <c r="AC484" s="373"/>
      <c r="AD484" s="804"/>
      <c r="AE484" s="805"/>
      <c r="AF484" s="804"/>
      <c r="AG484" s="805"/>
      <c r="AH484" s="804"/>
      <c r="AI484" s="805"/>
      <c r="AJ484" s="804"/>
      <c r="AK484" s="805"/>
      <c r="AL484" s="804"/>
      <c r="AM484" s="805"/>
      <c r="AN484" s="362"/>
      <c r="AO484" s="812"/>
      <c r="AP484" s="813"/>
      <c r="AQ484" s="812"/>
      <c r="AR484" s="813"/>
      <c r="AS484" s="812"/>
      <c r="AT484" s="813"/>
      <c r="AU484" s="812"/>
      <c r="AV484" s="813"/>
      <c r="AW484" s="812"/>
      <c r="AX484" s="813"/>
      <c r="AY484" s="363"/>
      <c r="AZ484" s="820"/>
      <c r="BA484" s="821"/>
      <c r="BB484" s="820"/>
      <c r="BC484" s="821"/>
      <c r="BD484" s="820"/>
      <c r="BE484" s="821"/>
      <c r="BF484" s="820"/>
      <c r="BG484" s="821"/>
      <c r="BH484" s="820"/>
      <c r="BI484" s="821"/>
      <c r="BJ484" s="364"/>
      <c r="BK484" s="849"/>
      <c r="BL484" s="850"/>
      <c r="BM484" s="849"/>
      <c r="BN484" s="850"/>
      <c r="BO484" s="849"/>
      <c r="BP484" s="850"/>
      <c r="BQ484" s="849"/>
      <c r="BR484" s="850"/>
      <c r="BS484" s="849"/>
      <c r="BT484" s="850"/>
      <c r="BU484" s="365"/>
      <c r="BV484" s="973"/>
      <c r="BW484" s="974"/>
      <c r="BX484" s="973"/>
      <c r="BY484" s="974"/>
      <c r="BZ484" s="973"/>
      <c r="CA484" s="974"/>
      <c r="CB484" s="973"/>
      <c r="CC484" s="974"/>
      <c r="CD484" s="973"/>
      <c r="CE484" s="974"/>
      <c r="CF484" s="366"/>
      <c r="CG484" s="969"/>
      <c r="CH484" s="970"/>
      <c r="CI484" s="969"/>
      <c r="CJ484" s="970"/>
      <c r="CK484" s="969"/>
      <c r="CL484" s="970"/>
      <c r="CM484" s="969"/>
      <c r="CN484" s="970"/>
      <c r="CO484" s="969"/>
      <c r="CP484" s="970"/>
      <c r="CQ484" s="367"/>
      <c r="CR484" s="967"/>
      <c r="CS484" s="968"/>
      <c r="CT484" s="967"/>
      <c r="CU484" s="968"/>
      <c r="CV484" s="967"/>
      <c r="CW484" s="968"/>
      <c r="CX484" s="967"/>
      <c r="CY484" s="968"/>
      <c r="CZ484" s="967"/>
      <c r="DA484" s="968"/>
      <c r="DB484" s="368"/>
      <c r="DC484" s="902">
        <f t="shared" si="579"/>
        <v>0</v>
      </c>
      <c r="DD484" s="903"/>
      <c r="DE484" s="902">
        <f t="shared" si="580"/>
        <v>0</v>
      </c>
      <c r="DF484" s="903"/>
      <c r="DG484" s="902">
        <f t="shared" si="581"/>
        <v>0</v>
      </c>
      <c r="DH484" s="903"/>
      <c r="DI484" s="902">
        <f t="shared" si="582"/>
        <v>0</v>
      </c>
      <c r="DJ484" s="903"/>
      <c r="DK484" s="902">
        <f t="shared" si="583"/>
        <v>0</v>
      </c>
      <c r="DL484" s="903"/>
      <c r="DM484" s="314">
        <f t="shared" si="584"/>
        <v>0</v>
      </c>
      <c r="DN484" s="977"/>
      <c r="DO484" s="978"/>
      <c r="DP484" s="977"/>
      <c r="DQ484" s="978"/>
      <c r="DR484" s="977"/>
      <c r="DS484" s="978"/>
      <c r="DT484" s="977"/>
      <c r="DU484" s="978"/>
      <c r="DV484" s="977"/>
      <c r="DW484" s="978"/>
      <c r="DX484" s="370"/>
      <c r="DY484" s="339">
        <f t="shared" si="573"/>
        <v>0</v>
      </c>
      <c r="DZ484" s="339">
        <f t="shared" si="574"/>
        <v>0</v>
      </c>
      <c r="EA484" s="339">
        <f t="shared" si="575"/>
        <v>0</v>
      </c>
      <c r="EB484" s="339">
        <f t="shared" si="576"/>
        <v>0</v>
      </c>
      <c r="EC484" s="339">
        <f t="shared" si="577"/>
        <v>0</v>
      </c>
      <c r="ED484" s="327">
        <f t="shared" si="578"/>
        <v>0</v>
      </c>
    </row>
    <row r="485" spans="3:134" ht="15" customHeight="1">
      <c r="C485" s="77" t="s">
        <v>264</v>
      </c>
      <c r="D485" s="700"/>
      <c r="E485" s="72"/>
      <c r="F485" s="72"/>
      <c r="G485" s="72"/>
      <c r="H485" s="72"/>
      <c r="I485" s="72"/>
      <c r="J485" s="72"/>
      <c r="K485" s="72"/>
      <c r="L485" s="72"/>
      <c r="M485" s="72"/>
      <c r="N485" s="72"/>
      <c r="O485" s="616"/>
      <c r="P485" s="72"/>
      <c r="Q485" s="146"/>
      <c r="R485" s="70">
        <f t="shared" si="572"/>
        <v>1</v>
      </c>
      <c r="S485" s="847"/>
      <c r="T485" s="848"/>
      <c r="U485" s="847"/>
      <c r="V485" s="848"/>
      <c r="W485" s="847"/>
      <c r="X485" s="848"/>
      <c r="Y485" s="847"/>
      <c r="Z485" s="848"/>
      <c r="AA485" s="847"/>
      <c r="AB485" s="848"/>
      <c r="AC485" s="373"/>
      <c r="AD485" s="804"/>
      <c r="AE485" s="805"/>
      <c r="AF485" s="804"/>
      <c r="AG485" s="805"/>
      <c r="AH485" s="804"/>
      <c r="AI485" s="805"/>
      <c r="AJ485" s="804"/>
      <c r="AK485" s="805"/>
      <c r="AL485" s="804"/>
      <c r="AM485" s="805"/>
      <c r="AN485" s="362"/>
      <c r="AO485" s="812"/>
      <c r="AP485" s="813"/>
      <c r="AQ485" s="812"/>
      <c r="AR485" s="813"/>
      <c r="AS485" s="812"/>
      <c r="AT485" s="813"/>
      <c r="AU485" s="812"/>
      <c r="AV485" s="813"/>
      <c r="AW485" s="812"/>
      <c r="AX485" s="813"/>
      <c r="AY485" s="363"/>
      <c r="AZ485" s="820"/>
      <c r="BA485" s="821"/>
      <c r="BB485" s="820"/>
      <c r="BC485" s="821"/>
      <c r="BD485" s="820"/>
      <c r="BE485" s="821"/>
      <c r="BF485" s="820"/>
      <c r="BG485" s="821"/>
      <c r="BH485" s="820"/>
      <c r="BI485" s="821"/>
      <c r="BJ485" s="364"/>
      <c r="BK485" s="849"/>
      <c r="BL485" s="850"/>
      <c r="BM485" s="849"/>
      <c r="BN485" s="850"/>
      <c r="BO485" s="849"/>
      <c r="BP485" s="850"/>
      <c r="BQ485" s="849"/>
      <c r="BR485" s="850"/>
      <c r="BS485" s="849"/>
      <c r="BT485" s="850"/>
      <c r="BU485" s="365"/>
      <c r="BV485" s="973"/>
      <c r="BW485" s="974"/>
      <c r="BX485" s="973"/>
      <c r="BY485" s="974"/>
      <c r="BZ485" s="973"/>
      <c r="CA485" s="974"/>
      <c r="CB485" s="973"/>
      <c r="CC485" s="974"/>
      <c r="CD485" s="973"/>
      <c r="CE485" s="974"/>
      <c r="CF485" s="366"/>
      <c r="CG485" s="969"/>
      <c r="CH485" s="970"/>
      <c r="CI485" s="969"/>
      <c r="CJ485" s="970"/>
      <c r="CK485" s="969"/>
      <c r="CL485" s="970"/>
      <c r="CM485" s="969"/>
      <c r="CN485" s="970"/>
      <c r="CO485" s="969"/>
      <c r="CP485" s="970"/>
      <c r="CQ485" s="367"/>
      <c r="CR485" s="967"/>
      <c r="CS485" s="968"/>
      <c r="CT485" s="967"/>
      <c r="CU485" s="968"/>
      <c r="CV485" s="967"/>
      <c r="CW485" s="968"/>
      <c r="CX485" s="967"/>
      <c r="CY485" s="968"/>
      <c r="CZ485" s="967"/>
      <c r="DA485" s="968"/>
      <c r="DB485" s="368"/>
      <c r="DC485" s="902">
        <f t="shared" si="579"/>
        <v>0</v>
      </c>
      <c r="DD485" s="903"/>
      <c r="DE485" s="902">
        <f t="shared" si="580"/>
        <v>0</v>
      </c>
      <c r="DF485" s="903"/>
      <c r="DG485" s="902">
        <f t="shared" si="581"/>
        <v>0</v>
      </c>
      <c r="DH485" s="903"/>
      <c r="DI485" s="902">
        <f t="shared" si="582"/>
        <v>0</v>
      </c>
      <c r="DJ485" s="903"/>
      <c r="DK485" s="902">
        <f t="shared" si="583"/>
        <v>0</v>
      </c>
      <c r="DL485" s="903"/>
      <c r="DM485" s="314">
        <f t="shared" si="584"/>
        <v>0</v>
      </c>
      <c r="DN485" s="977"/>
      <c r="DO485" s="978"/>
      <c r="DP485" s="977"/>
      <c r="DQ485" s="978"/>
      <c r="DR485" s="977"/>
      <c r="DS485" s="978"/>
      <c r="DT485" s="977"/>
      <c r="DU485" s="978"/>
      <c r="DV485" s="977"/>
      <c r="DW485" s="978"/>
      <c r="DX485" s="370"/>
      <c r="DY485" s="339">
        <f t="shared" si="573"/>
        <v>0</v>
      </c>
      <c r="DZ485" s="339">
        <f t="shared" si="574"/>
        <v>0</v>
      </c>
      <c r="EA485" s="339">
        <f t="shared" si="575"/>
        <v>0</v>
      </c>
      <c r="EB485" s="339">
        <f t="shared" si="576"/>
        <v>0</v>
      </c>
      <c r="EC485" s="339">
        <f t="shared" si="577"/>
        <v>0</v>
      </c>
      <c r="ED485" s="327">
        <f t="shared" si="578"/>
        <v>0</v>
      </c>
    </row>
    <row r="486" spans="3:134" ht="15" customHeight="1">
      <c r="C486" s="77" t="s">
        <v>28</v>
      </c>
      <c r="D486" s="700"/>
      <c r="E486" s="72"/>
      <c r="F486" s="72"/>
      <c r="G486" s="72"/>
      <c r="H486" s="72"/>
      <c r="I486" s="72"/>
      <c r="J486" s="72"/>
      <c r="K486" s="72"/>
      <c r="L486" s="72"/>
      <c r="M486" s="72"/>
      <c r="N486" s="72"/>
      <c r="O486" s="616"/>
      <c r="P486" s="72"/>
      <c r="Q486" s="146"/>
      <c r="R486" s="70">
        <f t="shared" si="572"/>
        <v>1</v>
      </c>
      <c r="S486" s="847"/>
      <c r="T486" s="848"/>
      <c r="U486" s="847"/>
      <c r="V486" s="848"/>
      <c r="W486" s="847"/>
      <c r="X486" s="848"/>
      <c r="Y486" s="847"/>
      <c r="Z486" s="848"/>
      <c r="AA486" s="847"/>
      <c r="AB486" s="848"/>
      <c r="AC486" s="373"/>
      <c r="AD486" s="804"/>
      <c r="AE486" s="805"/>
      <c r="AF486" s="804"/>
      <c r="AG486" s="805"/>
      <c r="AH486" s="804"/>
      <c r="AI486" s="805"/>
      <c r="AJ486" s="804"/>
      <c r="AK486" s="805"/>
      <c r="AL486" s="804"/>
      <c r="AM486" s="805"/>
      <c r="AN486" s="362"/>
      <c r="AO486" s="812"/>
      <c r="AP486" s="813"/>
      <c r="AQ486" s="812"/>
      <c r="AR486" s="813"/>
      <c r="AS486" s="812"/>
      <c r="AT486" s="813"/>
      <c r="AU486" s="812"/>
      <c r="AV486" s="813"/>
      <c r="AW486" s="812"/>
      <c r="AX486" s="813"/>
      <c r="AY486" s="363"/>
      <c r="AZ486" s="820"/>
      <c r="BA486" s="821"/>
      <c r="BB486" s="820"/>
      <c r="BC486" s="821"/>
      <c r="BD486" s="820"/>
      <c r="BE486" s="821"/>
      <c r="BF486" s="820"/>
      <c r="BG486" s="821"/>
      <c r="BH486" s="820"/>
      <c r="BI486" s="821"/>
      <c r="BJ486" s="364"/>
      <c r="BK486" s="849"/>
      <c r="BL486" s="850"/>
      <c r="BM486" s="849"/>
      <c r="BN486" s="850"/>
      <c r="BO486" s="849"/>
      <c r="BP486" s="850"/>
      <c r="BQ486" s="849"/>
      <c r="BR486" s="850"/>
      <c r="BS486" s="849"/>
      <c r="BT486" s="850"/>
      <c r="BU486" s="365"/>
      <c r="BV486" s="973"/>
      <c r="BW486" s="974"/>
      <c r="BX486" s="973"/>
      <c r="BY486" s="974"/>
      <c r="BZ486" s="973"/>
      <c r="CA486" s="974"/>
      <c r="CB486" s="973"/>
      <c r="CC486" s="974"/>
      <c r="CD486" s="973"/>
      <c r="CE486" s="974"/>
      <c r="CF486" s="366"/>
      <c r="CG486" s="969"/>
      <c r="CH486" s="970"/>
      <c r="CI486" s="969"/>
      <c r="CJ486" s="970"/>
      <c r="CK486" s="969"/>
      <c r="CL486" s="970"/>
      <c r="CM486" s="969"/>
      <c r="CN486" s="970"/>
      <c r="CO486" s="969"/>
      <c r="CP486" s="970"/>
      <c r="CQ486" s="367"/>
      <c r="CR486" s="967"/>
      <c r="CS486" s="968"/>
      <c r="CT486" s="967"/>
      <c r="CU486" s="968"/>
      <c r="CV486" s="967"/>
      <c r="CW486" s="968"/>
      <c r="CX486" s="967"/>
      <c r="CY486" s="968"/>
      <c r="CZ486" s="967"/>
      <c r="DA486" s="968"/>
      <c r="DB486" s="368"/>
      <c r="DC486" s="902">
        <f t="shared" si="579"/>
        <v>0</v>
      </c>
      <c r="DD486" s="903"/>
      <c r="DE486" s="902">
        <f t="shared" si="580"/>
        <v>0</v>
      </c>
      <c r="DF486" s="903"/>
      <c r="DG486" s="902">
        <f t="shared" si="581"/>
        <v>0</v>
      </c>
      <c r="DH486" s="903"/>
      <c r="DI486" s="902">
        <f t="shared" si="582"/>
        <v>0</v>
      </c>
      <c r="DJ486" s="903"/>
      <c r="DK486" s="902">
        <f t="shared" si="583"/>
        <v>0</v>
      </c>
      <c r="DL486" s="903"/>
      <c r="DM486" s="314">
        <f t="shared" si="584"/>
        <v>0</v>
      </c>
      <c r="DN486" s="977"/>
      <c r="DO486" s="978"/>
      <c r="DP486" s="977"/>
      <c r="DQ486" s="978"/>
      <c r="DR486" s="977"/>
      <c r="DS486" s="978"/>
      <c r="DT486" s="977"/>
      <c r="DU486" s="978"/>
      <c r="DV486" s="977"/>
      <c r="DW486" s="978"/>
      <c r="DX486" s="370"/>
      <c r="DY486" s="339">
        <f t="shared" si="573"/>
        <v>0</v>
      </c>
      <c r="DZ486" s="339">
        <f t="shared" si="574"/>
        <v>0</v>
      </c>
      <c r="EA486" s="339">
        <f t="shared" si="575"/>
        <v>0</v>
      </c>
      <c r="EB486" s="339">
        <f t="shared" si="576"/>
        <v>0</v>
      </c>
      <c r="EC486" s="339">
        <f t="shared" si="577"/>
        <v>0</v>
      </c>
      <c r="ED486" s="327">
        <f t="shared" si="578"/>
        <v>0</v>
      </c>
    </row>
    <row r="487" spans="3:134" ht="15" customHeight="1">
      <c r="C487" s="77" t="s">
        <v>54</v>
      </c>
      <c r="D487" s="700"/>
      <c r="E487" s="72"/>
      <c r="F487" s="72"/>
      <c r="G487" s="72"/>
      <c r="H487" s="72"/>
      <c r="I487" s="72"/>
      <c r="J487" s="72"/>
      <c r="K487" s="72"/>
      <c r="L487" s="72"/>
      <c r="M487" s="72"/>
      <c r="N487" s="72"/>
      <c r="O487" s="616"/>
      <c r="P487" s="72"/>
      <c r="Q487" s="146"/>
      <c r="R487" s="70">
        <f t="shared" si="572"/>
        <v>1.1000000000000001</v>
      </c>
      <c r="S487" s="847"/>
      <c r="T487" s="848"/>
      <c r="U487" s="847"/>
      <c r="V487" s="848"/>
      <c r="W487" s="847"/>
      <c r="X487" s="848"/>
      <c r="Y487" s="847"/>
      <c r="Z487" s="848"/>
      <c r="AA487" s="847"/>
      <c r="AB487" s="848"/>
      <c r="AC487" s="373"/>
      <c r="AD487" s="804"/>
      <c r="AE487" s="805"/>
      <c r="AF487" s="804"/>
      <c r="AG487" s="805"/>
      <c r="AH487" s="804"/>
      <c r="AI487" s="805"/>
      <c r="AJ487" s="804"/>
      <c r="AK487" s="805"/>
      <c r="AL487" s="804"/>
      <c r="AM487" s="805"/>
      <c r="AN487" s="362"/>
      <c r="AO487" s="812"/>
      <c r="AP487" s="813"/>
      <c r="AQ487" s="812"/>
      <c r="AR487" s="813"/>
      <c r="AS487" s="812"/>
      <c r="AT487" s="813"/>
      <c r="AU487" s="812"/>
      <c r="AV487" s="813"/>
      <c r="AW487" s="812"/>
      <c r="AX487" s="813"/>
      <c r="AY487" s="363"/>
      <c r="AZ487" s="820"/>
      <c r="BA487" s="821"/>
      <c r="BB487" s="820"/>
      <c r="BC487" s="821"/>
      <c r="BD487" s="820"/>
      <c r="BE487" s="821"/>
      <c r="BF487" s="820"/>
      <c r="BG487" s="821"/>
      <c r="BH487" s="820"/>
      <c r="BI487" s="821"/>
      <c r="BJ487" s="364"/>
      <c r="BK487" s="849"/>
      <c r="BL487" s="850"/>
      <c r="BM487" s="849"/>
      <c r="BN487" s="850"/>
      <c r="BO487" s="849"/>
      <c r="BP487" s="850"/>
      <c r="BQ487" s="849"/>
      <c r="BR487" s="850"/>
      <c r="BS487" s="849"/>
      <c r="BT487" s="850"/>
      <c r="BU487" s="365"/>
      <c r="BV487" s="973"/>
      <c r="BW487" s="974"/>
      <c r="BX487" s="973"/>
      <c r="BY487" s="974"/>
      <c r="BZ487" s="973"/>
      <c r="CA487" s="974"/>
      <c r="CB487" s="973"/>
      <c r="CC487" s="974"/>
      <c r="CD487" s="973"/>
      <c r="CE487" s="974"/>
      <c r="CF487" s="366"/>
      <c r="CG487" s="969"/>
      <c r="CH487" s="970"/>
      <c r="CI487" s="969"/>
      <c r="CJ487" s="970"/>
      <c r="CK487" s="969"/>
      <c r="CL487" s="970"/>
      <c r="CM487" s="969"/>
      <c r="CN487" s="970"/>
      <c r="CO487" s="969"/>
      <c r="CP487" s="970"/>
      <c r="CQ487" s="367"/>
      <c r="CR487" s="967"/>
      <c r="CS487" s="968"/>
      <c r="CT487" s="967"/>
      <c r="CU487" s="968"/>
      <c r="CV487" s="967"/>
      <c r="CW487" s="968"/>
      <c r="CX487" s="967"/>
      <c r="CY487" s="968"/>
      <c r="CZ487" s="967"/>
      <c r="DA487" s="968"/>
      <c r="DB487" s="368"/>
      <c r="DC487" s="902">
        <f t="shared" si="579"/>
        <v>0</v>
      </c>
      <c r="DD487" s="903"/>
      <c r="DE487" s="902">
        <f t="shared" si="580"/>
        <v>0</v>
      </c>
      <c r="DF487" s="903"/>
      <c r="DG487" s="902">
        <f t="shared" si="581"/>
        <v>0</v>
      </c>
      <c r="DH487" s="903"/>
      <c r="DI487" s="902">
        <f t="shared" si="582"/>
        <v>0</v>
      </c>
      <c r="DJ487" s="903"/>
      <c r="DK487" s="902">
        <f t="shared" si="583"/>
        <v>0</v>
      </c>
      <c r="DL487" s="903"/>
      <c r="DM487" s="314">
        <f t="shared" si="584"/>
        <v>0</v>
      </c>
      <c r="DN487" s="977"/>
      <c r="DO487" s="978"/>
      <c r="DP487" s="977"/>
      <c r="DQ487" s="978"/>
      <c r="DR487" s="977"/>
      <c r="DS487" s="978"/>
      <c r="DT487" s="977"/>
      <c r="DU487" s="978"/>
      <c r="DV487" s="977"/>
      <c r="DW487" s="978"/>
      <c r="DX487" s="370"/>
      <c r="DY487" s="339">
        <f t="shared" si="573"/>
        <v>0</v>
      </c>
      <c r="DZ487" s="339">
        <f t="shared" si="574"/>
        <v>0</v>
      </c>
      <c r="EA487" s="339">
        <f t="shared" si="575"/>
        <v>0</v>
      </c>
      <c r="EB487" s="339">
        <f t="shared" si="576"/>
        <v>0</v>
      </c>
      <c r="EC487" s="339">
        <f t="shared" si="577"/>
        <v>0</v>
      </c>
      <c r="ED487" s="327">
        <f t="shared" si="578"/>
        <v>0</v>
      </c>
    </row>
    <row r="488" spans="3:134" ht="15" customHeight="1">
      <c r="C488" s="77" t="s">
        <v>353</v>
      </c>
      <c r="D488" s="700" t="s">
        <v>378</v>
      </c>
      <c r="E488" s="72"/>
      <c r="F488" s="72"/>
      <c r="G488" s="72"/>
      <c r="H488" s="72"/>
      <c r="I488" s="72"/>
      <c r="J488" s="72"/>
      <c r="K488" s="72"/>
      <c r="L488" s="72"/>
      <c r="M488" s="72"/>
      <c r="N488" s="72"/>
      <c r="O488" s="616"/>
      <c r="P488" s="72"/>
      <c r="Q488" s="146"/>
      <c r="R488" s="70">
        <f t="shared" si="572"/>
        <v>1.1000000000000001</v>
      </c>
      <c r="S488" s="847"/>
      <c r="T488" s="848"/>
      <c r="U488" s="847"/>
      <c r="V488" s="848"/>
      <c r="W488" s="847"/>
      <c r="X488" s="848"/>
      <c r="Y488" s="847"/>
      <c r="Z488" s="848"/>
      <c r="AA488" s="847"/>
      <c r="AB488" s="848"/>
      <c r="AC488" s="373"/>
      <c r="AD488" s="804"/>
      <c r="AE488" s="805"/>
      <c r="AF488" s="804"/>
      <c r="AG488" s="805"/>
      <c r="AH488" s="804"/>
      <c r="AI488" s="805"/>
      <c r="AJ488" s="804"/>
      <c r="AK488" s="805"/>
      <c r="AL488" s="804"/>
      <c r="AM488" s="805"/>
      <c r="AN488" s="362"/>
      <c r="AO488" s="812"/>
      <c r="AP488" s="813"/>
      <c r="AQ488" s="812"/>
      <c r="AR488" s="813"/>
      <c r="AS488" s="812"/>
      <c r="AT488" s="813"/>
      <c r="AU488" s="812"/>
      <c r="AV488" s="813"/>
      <c r="AW488" s="812"/>
      <c r="AX488" s="813"/>
      <c r="AY488" s="363"/>
      <c r="AZ488" s="820"/>
      <c r="BA488" s="821"/>
      <c r="BB488" s="820"/>
      <c r="BC488" s="821"/>
      <c r="BD488" s="820"/>
      <c r="BE488" s="821"/>
      <c r="BF488" s="820"/>
      <c r="BG488" s="821"/>
      <c r="BH488" s="820"/>
      <c r="BI488" s="821"/>
      <c r="BJ488" s="364"/>
      <c r="BK488" s="849"/>
      <c r="BL488" s="850"/>
      <c r="BM488" s="849"/>
      <c r="BN488" s="850"/>
      <c r="BO488" s="849"/>
      <c r="BP488" s="850"/>
      <c r="BQ488" s="849"/>
      <c r="BR488" s="850"/>
      <c r="BS488" s="849"/>
      <c r="BT488" s="850"/>
      <c r="BU488" s="365"/>
      <c r="BV488" s="973"/>
      <c r="BW488" s="974"/>
      <c r="BX488" s="973"/>
      <c r="BY488" s="974"/>
      <c r="BZ488" s="973"/>
      <c r="CA488" s="974"/>
      <c r="CB488" s="973"/>
      <c r="CC488" s="974"/>
      <c r="CD488" s="973"/>
      <c r="CE488" s="974"/>
      <c r="CF488" s="366"/>
      <c r="CG488" s="969"/>
      <c r="CH488" s="970"/>
      <c r="CI488" s="969"/>
      <c r="CJ488" s="970"/>
      <c r="CK488" s="969"/>
      <c r="CL488" s="970"/>
      <c r="CM488" s="969"/>
      <c r="CN488" s="970"/>
      <c r="CO488" s="969"/>
      <c r="CP488" s="970"/>
      <c r="CQ488" s="367"/>
      <c r="CR488" s="967"/>
      <c r="CS488" s="968"/>
      <c r="CT488" s="967"/>
      <c r="CU488" s="968"/>
      <c r="CV488" s="967"/>
      <c r="CW488" s="968"/>
      <c r="CX488" s="967"/>
      <c r="CY488" s="968"/>
      <c r="CZ488" s="967"/>
      <c r="DA488" s="968"/>
      <c r="DB488" s="368"/>
      <c r="DC488" s="902">
        <f t="shared" si="579"/>
        <v>0</v>
      </c>
      <c r="DD488" s="903"/>
      <c r="DE488" s="902">
        <f t="shared" si="580"/>
        <v>0</v>
      </c>
      <c r="DF488" s="903"/>
      <c r="DG488" s="902">
        <f t="shared" si="581"/>
        <v>0</v>
      </c>
      <c r="DH488" s="903"/>
      <c r="DI488" s="902">
        <f t="shared" si="582"/>
        <v>0</v>
      </c>
      <c r="DJ488" s="903"/>
      <c r="DK488" s="902">
        <f t="shared" si="583"/>
        <v>0</v>
      </c>
      <c r="DL488" s="903"/>
      <c r="DM488" s="314">
        <f t="shared" si="584"/>
        <v>0</v>
      </c>
      <c r="DN488" s="977"/>
      <c r="DO488" s="978"/>
      <c r="DP488" s="977"/>
      <c r="DQ488" s="978"/>
      <c r="DR488" s="977"/>
      <c r="DS488" s="978"/>
      <c r="DT488" s="977"/>
      <c r="DU488" s="978"/>
      <c r="DV488" s="977"/>
      <c r="DW488" s="978"/>
      <c r="DX488" s="370"/>
      <c r="DY488" s="339">
        <f t="shared" si="573"/>
        <v>0</v>
      </c>
      <c r="DZ488" s="339">
        <f t="shared" si="574"/>
        <v>0</v>
      </c>
      <c r="EA488" s="339">
        <f t="shared" si="575"/>
        <v>0</v>
      </c>
      <c r="EB488" s="339">
        <f t="shared" si="576"/>
        <v>0</v>
      </c>
      <c r="EC488" s="339">
        <f t="shared" si="577"/>
        <v>0</v>
      </c>
      <c r="ED488" s="327">
        <f t="shared" si="578"/>
        <v>0</v>
      </c>
    </row>
    <row r="489" spans="3:134" ht="15" customHeight="1">
      <c r="C489" s="77" t="s">
        <v>264</v>
      </c>
      <c r="D489" s="700"/>
      <c r="E489" s="72"/>
      <c r="F489" s="72"/>
      <c r="G489" s="72"/>
      <c r="H489" s="72"/>
      <c r="I489" s="72"/>
      <c r="J489" s="72"/>
      <c r="K489" s="72"/>
      <c r="L489" s="72"/>
      <c r="M489" s="72"/>
      <c r="N489" s="72"/>
      <c r="O489" s="616"/>
      <c r="P489" s="72"/>
      <c r="Q489" s="146"/>
      <c r="R489" s="70">
        <f t="shared" si="572"/>
        <v>1</v>
      </c>
      <c r="S489" s="847"/>
      <c r="T489" s="848"/>
      <c r="U489" s="847"/>
      <c r="V489" s="848"/>
      <c r="W489" s="847"/>
      <c r="X489" s="848"/>
      <c r="Y489" s="847"/>
      <c r="Z489" s="848"/>
      <c r="AA489" s="847"/>
      <c r="AB489" s="848"/>
      <c r="AC489" s="373"/>
      <c r="AD489" s="804"/>
      <c r="AE489" s="805"/>
      <c r="AF489" s="804"/>
      <c r="AG489" s="805"/>
      <c r="AH489" s="804"/>
      <c r="AI489" s="805"/>
      <c r="AJ489" s="804"/>
      <c r="AK489" s="805"/>
      <c r="AL489" s="804"/>
      <c r="AM489" s="805"/>
      <c r="AN489" s="362"/>
      <c r="AO489" s="812"/>
      <c r="AP489" s="813"/>
      <c r="AQ489" s="812"/>
      <c r="AR489" s="813"/>
      <c r="AS489" s="812"/>
      <c r="AT489" s="813"/>
      <c r="AU489" s="812"/>
      <c r="AV489" s="813"/>
      <c r="AW489" s="812"/>
      <c r="AX489" s="813"/>
      <c r="AY489" s="363"/>
      <c r="AZ489" s="820"/>
      <c r="BA489" s="821"/>
      <c r="BB489" s="820"/>
      <c r="BC489" s="821"/>
      <c r="BD489" s="820"/>
      <c r="BE489" s="821"/>
      <c r="BF489" s="820"/>
      <c r="BG489" s="821"/>
      <c r="BH489" s="820"/>
      <c r="BI489" s="821"/>
      <c r="BJ489" s="364"/>
      <c r="BK489" s="849"/>
      <c r="BL489" s="850"/>
      <c r="BM489" s="849"/>
      <c r="BN489" s="850"/>
      <c r="BO489" s="849"/>
      <c r="BP489" s="850"/>
      <c r="BQ489" s="849"/>
      <c r="BR489" s="850"/>
      <c r="BS489" s="849"/>
      <c r="BT489" s="850"/>
      <c r="BU489" s="365"/>
      <c r="BV489" s="973"/>
      <c r="BW489" s="974"/>
      <c r="BX489" s="973"/>
      <c r="BY489" s="974"/>
      <c r="BZ489" s="973"/>
      <c r="CA489" s="974"/>
      <c r="CB489" s="973"/>
      <c r="CC489" s="974"/>
      <c r="CD489" s="973"/>
      <c r="CE489" s="974"/>
      <c r="CF489" s="366"/>
      <c r="CG489" s="969"/>
      <c r="CH489" s="970"/>
      <c r="CI489" s="969"/>
      <c r="CJ489" s="970"/>
      <c r="CK489" s="969"/>
      <c r="CL489" s="970"/>
      <c r="CM489" s="969"/>
      <c r="CN489" s="970"/>
      <c r="CO489" s="969"/>
      <c r="CP489" s="970"/>
      <c r="CQ489" s="367"/>
      <c r="CR489" s="967"/>
      <c r="CS489" s="968"/>
      <c r="CT489" s="967"/>
      <c r="CU489" s="968"/>
      <c r="CV489" s="967"/>
      <c r="CW489" s="968"/>
      <c r="CX489" s="967"/>
      <c r="CY489" s="968"/>
      <c r="CZ489" s="967"/>
      <c r="DA489" s="968"/>
      <c r="DB489" s="368"/>
      <c r="DC489" s="902">
        <f t="shared" si="579"/>
        <v>0</v>
      </c>
      <c r="DD489" s="903"/>
      <c r="DE489" s="902">
        <f t="shared" si="580"/>
        <v>0</v>
      </c>
      <c r="DF489" s="903"/>
      <c r="DG489" s="902">
        <f t="shared" si="581"/>
        <v>0</v>
      </c>
      <c r="DH489" s="903"/>
      <c r="DI489" s="902">
        <f t="shared" si="582"/>
        <v>0</v>
      </c>
      <c r="DJ489" s="903"/>
      <c r="DK489" s="902">
        <f t="shared" si="583"/>
        <v>0</v>
      </c>
      <c r="DL489" s="903"/>
      <c r="DM489" s="314">
        <f t="shared" si="584"/>
        <v>0</v>
      </c>
      <c r="DN489" s="977"/>
      <c r="DO489" s="978"/>
      <c r="DP489" s="977"/>
      <c r="DQ489" s="978"/>
      <c r="DR489" s="977"/>
      <c r="DS489" s="978"/>
      <c r="DT489" s="977"/>
      <c r="DU489" s="978"/>
      <c r="DV489" s="977"/>
      <c r="DW489" s="978"/>
      <c r="DX489" s="370"/>
      <c r="DY489" s="339">
        <f t="shared" si="573"/>
        <v>0</v>
      </c>
      <c r="DZ489" s="339">
        <f t="shared" si="574"/>
        <v>0</v>
      </c>
      <c r="EA489" s="339">
        <f t="shared" si="575"/>
        <v>0</v>
      </c>
      <c r="EB489" s="339">
        <f t="shared" si="576"/>
        <v>0</v>
      </c>
      <c r="EC489" s="339">
        <f t="shared" si="577"/>
        <v>0</v>
      </c>
      <c r="ED489" s="327">
        <f t="shared" si="578"/>
        <v>0</v>
      </c>
    </row>
    <row r="490" spans="3:134" ht="15" customHeight="1">
      <c r="C490" s="77" t="s">
        <v>28</v>
      </c>
      <c r="D490" s="700"/>
      <c r="E490" s="72"/>
      <c r="F490" s="72"/>
      <c r="G490" s="72"/>
      <c r="H490" s="72"/>
      <c r="I490" s="72"/>
      <c r="J490" s="72"/>
      <c r="K490" s="72"/>
      <c r="L490" s="72"/>
      <c r="M490" s="72"/>
      <c r="N490" s="72"/>
      <c r="O490" s="616"/>
      <c r="P490" s="72"/>
      <c r="Q490" s="146"/>
      <c r="R490" s="70">
        <f t="shared" si="572"/>
        <v>1</v>
      </c>
      <c r="S490" s="847"/>
      <c r="T490" s="848"/>
      <c r="U490" s="847"/>
      <c r="V490" s="848"/>
      <c r="W490" s="847"/>
      <c r="X490" s="848"/>
      <c r="Y490" s="847"/>
      <c r="Z490" s="848"/>
      <c r="AA490" s="847"/>
      <c r="AB490" s="848"/>
      <c r="AC490" s="373"/>
      <c r="AD490" s="804"/>
      <c r="AE490" s="805"/>
      <c r="AF490" s="804"/>
      <c r="AG490" s="805"/>
      <c r="AH490" s="804"/>
      <c r="AI490" s="805"/>
      <c r="AJ490" s="804"/>
      <c r="AK490" s="805"/>
      <c r="AL490" s="804"/>
      <c r="AM490" s="805"/>
      <c r="AN490" s="362"/>
      <c r="AO490" s="812"/>
      <c r="AP490" s="813"/>
      <c r="AQ490" s="812"/>
      <c r="AR490" s="813"/>
      <c r="AS490" s="812"/>
      <c r="AT490" s="813"/>
      <c r="AU490" s="812"/>
      <c r="AV490" s="813"/>
      <c r="AW490" s="812"/>
      <c r="AX490" s="813"/>
      <c r="AY490" s="363"/>
      <c r="AZ490" s="820"/>
      <c r="BA490" s="821"/>
      <c r="BB490" s="820"/>
      <c r="BC490" s="821"/>
      <c r="BD490" s="820"/>
      <c r="BE490" s="821"/>
      <c r="BF490" s="820"/>
      <c r="BG490" s="821"/>
      <c r="BH490" s="820"/>
      <c r="BI490" s="821"/>
      <c r="BJ490" s="364"/>
      <c r="BK490" s="849"/>
      <c r="BL490" s="850"/>
      <c r="BM490" s="849"/>
      <c r="BN490" s="850"/>
      <c r="BO490" s="849"/>
      <c r="BP490" s="850"/>
      <c r="BQ490" s="849"/>
      <c r="BR490" s="850"/>
      <c r="BS490" s="849"/>
      <c r="BT490" s="850"/>
      <c r="BU490" s="365"/>
      <c r="BV490" s="973"/>
      <c r="BW490" s="974"/>
      <c r="BX490" s="973"/>
      <c r="BY490" s="974"/>
      <c r="BZ490" s="973"/>
      <c r="CA490" s="974"/>
      <c r="CB490" s="973"/>
      <c r="CC490" s="974"/>
      <c r="CD490" s="973"/>
      <c r="CE490" s="974"/>
      <c r="CF490" s="366"/>
      <c r="CG490" s="969"/>
      <c r="CH490" s="970"/>
      <c r="CI490" s="969"/>
      <c r="CJ490" s="970"/>
      <c r="CK490" s="969"/>
      <c r="CL490" s="970"/>
      <c r="CM490" s="969"/>
      <c r="CN490" s="970"/>
      <c r="CO490" s="969"/>
      <c r="CP490" s="970"/>
      <c r="CQ490" s="367"/>
      <c r="CR490" s="967"/>
      <c r="CS490" s="968"/>
      <c r="CT490" s="967"/>
      <c r="CU490" s="968"/>
      <c r="CV490" s="967"/>
      <c r="CW490" s="968"/>
      <c r="CX490" s="967"/>
      <c r="CY490" s="968"/>
      <c r="CZ490" s="967"/>
      <c r="DA490" s="968"/>
      <c r="DB490" s="368"/>
      <c r="DC490" s="902">
        <f t="shared" si="579"/>
        <v>0</v>
      </c>
      <c r="DD490" s="903"/>
      <c r="DE490" s="902">
        <f t="shared" si="580"/>
        <v>0</v>
      </c>
      <c r="DF490" s="903"/>
      <c r="DG490" s="902">
        <f t="shared" si="581"/>
        <v>0</v>
      </c>
      <c r="DH490" s="903"/>
      <c r="DI490" s="902">
        <f t="shared" si="582"/>
        <v>0</v>
      </c>
      <c r="DJ490" s="903"/>
      <c r="DK490" s="902">
        <f t="shared" si="583"/>
        <v>0</v>
      </c>
      <c r="DL490" s="903"/>
      <c r="DM490" s="314">
        <f t="shared" si="584"/>
        <v>0</v>
      </c>
      <c r="DN490" s="977"/>
      <c r="DO490" s="978"/>
      <c r="DP490" s="977"/>
      <c r="DQ490" s="978"/>
      <c r="DR490" s="977"/>
      <c r="DS490" s="978"/>
      <c r="DT490" s="977"/>
      <c r="DU490" s="978"/>
      <c r="DV490" s="977"/>
      <c r="DW490" s="978"/>
      <c r="DX490" s="370"/>
      <c r="DY490" s="339">
        <f t="shared" si="573"/>
        <v>0</v>
      </c>
      <c r="DZ490" s="339">
        <f t="shared" si="574"/>
        <v>0</v>
      </c>
      <c r="EA490" s="339">
        <f t="shared" si="575"/>
        <v>0</v>
      </c>
      <c r="EB490" s="339">
        <f t="shared" si="576"/>
        <v>0</v>
      </c>
      <c r="EC490" s="339">
        <f t="shared" si="577"/>
        <v>0</v>
      </c>
      <c r="ED490" s="327">
        <f t="shared" si="578"/>
        <v>0</v>
      </c>
    </row>
    <row r="491" spans="3:134" ht="15" customHeight="1">
      <c r="C491" s="77" t="s">
        <v>54</v>
      </c>
      <c r="D491" s="700"/>
      <c r="E491" s="72"/>
      <c r="F491" s="72"/>
      <c r="G491" s="72"/>
      <c r="H491" s="72"/>
      <c r="I491" s="72"/>
      <c r="J491" s="72"/>
      <c r="K491" s="72"/>
      <c r="L491" s="72"/>
      <c r="M491" s="72"/>
      <c r="N491" s="72"/>
      <c r="O491" s="616"/>
      <c r="P491" s="72"/>
      <c r="Q491" s="146"/>
      <c r="R491" s="70">
        <f t="shared" si="572"/>
        <v>1.1000000000000001</v>
      </c>
      <c r="S491" s="847"/>
      <c r="T491" s="848"/>
      <c r="U491" s="847"/>
      <c r="V491" s="848"/>
      <c r="W491" s="847"/>
      <c r="X491" s="848"/>
      <c r="Y491" s="847"/>
      <c r="Z491" s="848"/>
      <c r="AA491" s="847"/>
      <c r="AB491" s="848"/>
      <c r="AC491" s="373"/>
      <c r="AD491" s="804"/>
      <c r="AE491" s="805"/>
      <c r="AF491" s="804"/>
      <c r="AG491" s="805"/>
      <c r="AH491" s="804"/>
      <c r="AI491" s="805"/>
      <c r="AJ491" s="804"/>
      <c r="AK491" s="805"/>
      <c r="AL491" s="804"/>
      <c r="AM491" s="805"/>
      <c r="AN491" s="362"/>
      <c r="AO491" s="812"/>
      <c r="AP491" s="813"/>
      <c r="AQ491" s="812"/>
      <c r="AR491" s="813"/>
      <c r="AS491" s="812"/>
      <c r="AT491" s="813"/>
      <c r="AU491" s="812"/>
      <c r="AV491" s="813"/>
      <c r="AW491" s="812"/>
      <c r="AX491" s="813"/>
      <c r="AY491" s="363"/>
      <c r="AZ491" s="820"/>
      <c r="BA491" s="821"/>
      <c r="BB491" s="820"/>
      <c r="BC491" s="821"/>
      <c r="BD491" s="820"/>
      <c r="BE491" s="821"/>
      <c r="BF491" s="820"/>
      <c r="BG491" s="821"/>
      <c r="BH491" s="820"/>
      <c r="BI491" s="821"/>
      <c r="BJ491" s="364"/>
      <c r="BK491" s="849"/>
      <c r="BL491" s="850"/>
      <c r="BM491" s="849"/>
      <c r="BN491" s="850"/>
      <c r="BO491" s="849"/>
      <c r="BP491" s="850"/>
      <c r="BQ491" s="849"/>
      <c r="BR491" s="850"/>
      <c r="BS491" s="849"/>
      <c r="BT491" s="850"/>
      <c r="BU491" s="365"/>
      <c r="BV491" s="973"/>
      <c r="BW491" s="974"/>
      <c r="BX491" s="973"/>
      <c r="BY491" s="974"/>
      <c r="BZ491" s="973"/>
      <c r="CA491" s="974"/>
      <c r="CB491" s="973"/>
      <c r="CC491" s="974"/>
      <c r="CD491" s="973"/>
      <c r="CE491" s="974"/>
      <c r="CF491" s="366"/>
      <c r="CG491" s="969"/>
      <c r="CH491" s="970"/>
      <c r="CI491" s="969"/>
      <c r="CJ491" s="970"/>
      <c r="CK491" s="969"/>
      <c r="CL491" s="970"/>
      <c r="CM491" s="969"/>
      <c r="CN491" s="970"/>
      <c r="CO491" s="969"/>
      <c r="CP491" s="970"/>
      <c r="CQ491" s="367"/>
      <c r="CR491" s="967"/>
      <c r="CS491" s="968"/>
      <c r="CT491" s="967"/>
      <c r="CU491" s="968"/>
      <c r="CV491" s="967"/>
      <c r="CW491" s="968"/>
      <c r="CX491" s="967"/>
      <c r="CY491" s="968"/>
      <c r="CZ491" s="967"/>
      <c r="DA491" s="968"/>
      <c r="DB491" s="368"/>
      <c r="DC491" s="902">
        <f t="shared" si="579"/>
        <v>0</v>
      </c>
      <c r="DD491" s="903"/>
      <c r="DE491" s="902">
        <f t="shared" si="580"/>
        <v>0</v>
      </c>
      <c r="DF491" s="903"/>
      <c r="DG491" s="902">
        <f t="shared" si="581"/>
        <v>0</v>
      </c>
      <c r="DH491" s="903"/>
      <c r="DI491" s="902">
        <f t="shared" si="582"/>
        <v>0</v>
      </c>
      <c r="DJ491" s="903"/>
      <c r="DK491" s="902">
        <f t="shared" si="583"/>
        <v>0</v>
      </c>
      <c r="DL491" s="903"/>
      <c r="DM491" s="314">
        <f t="shared" si="584"/>
        <v>0</v>
      </c>
      <c r="DN491" s="977"/>
      <c r="DO491" s="978"/>
      <c r="DP491" s="977"/>
      <c r="DQ491" s="978"/>
      <c r="DR491" s="977"/>
      <c r="DS491" s="978"/>
      <c r="DT491" s="977"/>
      <c r="DU491" s="978"/>
      <c r="DV491" s="977"/>
      <c r="DW491" s="978"/>
      <c r="DX491" s="370"/>
      <c r="DY491" s="339">
        <f t="shared" si="573"/>
        <v>0</v>
      </c>
      <c r="DZ491" s="339">
        <f t="shared" si="574"/>
        <v>0</v>
      </c>
      <c r="EA491" s="339">
        <f t="shared" si="575"/>
        <v>0</v>
      </c>
      <c r="EB491" s="339">
        <f t="shared" si="576"/>
        <v>0</v>
      </c>
      <c r="EC491" s="339">
        <f t="shared" si="577"/>
        <v>0</v>
      </c>
      <c r="ED491" s="327">
        <f t="shared" si="578"/>
        <v>0</v>
      </c>
    </row>
    <row r="492" spans="3:134" ht="15" customHeight="1">
      <c r="C492" s="77" t="s">
        <v>353</v>
      </c>
      <c r="D492" s="700" t="s">
        <v>378</v>
      </c>
      <c r="E492" s="72"/>
      <c r="F492" s="72"/>
      <c r="G492" s="72"/>
      <c r="H492" s="72"/>
      <c r="I492" s="72"/>
      <c r="J492" s="72"/>
      <c r="K492" s="72"/>
      <c r="L492" s="72"/>
      <c r="M492" s="72"/>
      <c r="N492" s="72"/>
      <c r="O492" s="616"/>
      <c r="P492" s="72"/>
      <c r="Q492" s="146"/>
      <c r="R492" s="70">
        <f t="shared" si="572"/>
        <v>1.1000000000000001</v>
      </c>
      <c r="S492" s="847"/>
      <c r="T492" s="848"/>
      <c r="U492" s="847"/>
      <c r="V492" s="848"/>
      <c r="W492" s="847"/>
      <c r="X492" s="848"/>
      <c r="Y492" s="847"/>
      <c r="Z492" s="848"/>
      <c r="AA492" s="847"/>
      <c r="AB492" s="848"/>
      <c r="AC492" s="373"/>
      <c r="AD492" s="804"/>
      <c r="AE492" s="805"/>
      <c r="AF492" s="804"/>
      <c r="AG492" s="805"/>
      <c r="AH492" s="804"/>
      <c r="AI492" s="805"/>
      <c r="AJ492" s="804"/>
      <c r="AK492" s="805"/>
      <c r="AL492" s="804"/>
      <c r="AM492" s="805"/>
      <c r="AN492" s="362"/>
      <c r="AO492" s="812"/>
      <c r="AP492" s="813"/>
      <c r="AQ492" s="812"/>
      <c r="AR492" s="813"/>
      <c r="AS492" s="812"/>
      <c r="AT492" s="813"/>
      <c r="AU492" s="812"/>
      <c r="AV492" s="813"/>
      <c r="AW492" s="812"/>
      <c r="AX492" s="813"/>
      <c r="AY492" s="363"/>
      <c r="AZ492" s="820"/>
      <c r="BA492" s="821"/>
      <c r="BB492" s="820"/>
      <c r="BC492" s="821"/>
      <c r="BD492" s="820"/>
      <c r="BE492" s="821"/>
      <c r="BF492" s="820"/>
      <c r="BG492" s="821"/>
      <c r="BH492" s="820"/>
      <c r="BI492" s="821"/>
      <c r="BJ492" s="364"/>
      <c r="BK492" s="849"/>
      <c r="BL492" s="850"/>
      <c r="BM492" s="849"/>
      <c r="BN492" s="850"/>
      <c r="BO492" s="849"/>
      <c r="BP492" s="850"/>
      <c r="BQ492" s="849"/>
      <c r="BR492" s="850"/>
      <c r="BS492" s="849"/>
      <c r="BT492" s="850"/>
      <c r="BU492" s="365"/>
      <c r="BV492" s="973"/>
      <c r="BW492" s="974"/>
      <c r="BX492" s="973"/>
      <c r="BY492" s="974"/>
      <c r="BZ492" s="973"/>
      <c r="CA492" s="974"/>
      <c r="CB492" s="973"/>
      <c r="CC492" s="974"/>
      <c r="CD492" s="973"/>
      <c r="CE492" s="974"/>
      <c r="CF492" s="366"/>
      <c r="CG492" s="969"/>
      <c r="CH492" s="970"/>
      <c r="CI492" s="969"/>
      <c r="CJ492" s="970"/>
      <c r="CK492" s="969"/>
      <c r="CL492" s="970"/>
      <c r="CM492" s="969"/>
      <c r="CN492" s="970"/>
      <c r="CO492" s="969"/>
      <c r="CP492" s="970"/>
      <c r="CQ492" s="367"/>
      <c r="CR492" s="967"/>
      <c r="CS492" s="968"/>
      <c r="CT492" s="967"/>
      <c r="CU492" s="968"/>
      <c r="CV492" s="967"/>
      <c r="CW492" s="968"/>
      <c r="CX492" s="967"/>
      <c r="CY492" s="968"/>
      <c r="CZ492" s="967"/>
      <c r="DA492" s="968"/>
      <c r="DB492" s="368"/>
      <c r="DC492" s="902">
        <f t="shared" si="579"/>
        <v>0</v>
      </c>
      <c r="DD492" s="903"/>
      <c r="DE492" s="902">
        <f t="shared" si="580"/>
        <v>0</v>
      </c>
      <c r="DF492" s="903"/>
      <c r="DG492" s="902">
        <f t="shared" si="581"/>
        <v>0</v>
      </c>
      <c r="DH492" s="903"/>
      <c r="DI492" s="902">
        <f t="shared" si="582"/>
        <v>0</v>
      </c>
      <c r="DJ492" s="903"/>
      <c r="DK492" s="902">
        <f t="shared" si="583"/>
        <v>0</v>
      </c>
      <c r="DL492" s="903"/>
      <c r="DM492" s="314">
        <f t="shared" si="584"/>
        <v>0</v>
      </c>
      <c r="DN492" s="977"/>
      <c r="DO492" s="978"/>
      <c r="DP492" s="977"/>
      <c r="DQ492" s="978"/>
      <c r="DR492" s="977"/>
      <c r="DS492" s="978"/>
      <c r="DT492" s="977"/>
      <c r="DU492" s="978"/>
      <c r="DV492" s="977"/>
      <c r="DW492" s="978"/>
      <c r="DX492" s="370"/>
      <c r="DY492" s="339">
        <f t="shared" si="573"/>
        <v>0</v>
      </c>
      <c r="DZ492" s="339">
        <f t="shared" si="574"/>
        <v>0</v>
      </c>
      <c r="EA492" s="339">
        <f t="shared" si="575"/>
        <v>0</v>
      </c>
      <c r="EB492" s="339">
        <f t="shared" si="576"/>
        <v>0</v>
      </c>
      <c r="EC492" s="339">
        <f t="shared" si="577"/>
        <v>0</v>
      </c>
      <c r="ED492" s="327">
        <f t="shared" si="578"/>
        <v>0</v>
      </c>
    </row>
    <row r="493" spans="3:134" ht="15" customHeight="1">
      <c r="C493" s="77" t="s">
        <v>264</v>
      </c>
      <c r="D493" s="700"/>
      <c r="E493" s="72"/>
      <c r="F493" s="72"/>
      <c r="G493" s="72"/>
      <c r="H493" s="72"/>
      <c r="I493" s="72"/>
      <c r="J493" s="72"/>
      <c r="K493" s="72"/>
      <c r="L493" s="72"/>
      <c r="M493" s="72"/>
      <c r="N493" s="72"/>
      <c r="O493" s="616"/>
      <c r="P493" s="72"/>
      <c r="Q493" s="146"/>
      <c r="R493" s="70">
        <f t="shared" si="572"/>
        <v>1</v>
      </c>
      <c r="S493" s="847"/>
      <c r="T493" s="848"/>
      <c r="U493" s="847"/>
      <c r="V493" s="848"/>
      <c r="W493" s="847"/>
      <c r="X493" s="848"/>
      <c r="Y493" s="847"/>
      <c r="Z493" s="848"/>
      <c r="AA493" s="847"/>
      <c r="AB493" s="848"/>
      <c r="AC493" s="373"/>
      <c r="AD493" s="804"/>
      <c r="AE493" s="805"/>
      <c r="AF493" s="804"/>
      <c r="AG493" s="805"/>
      <c r="AH493" s="804"/>
      <c r="AI493" s="805"/>
      <c r="AJ493" s="804"/>
      <c r="AK493" s="805"/>
      <c r="AL493" s="804"/>
      <c r="AM493" s="805"/>
      <c r="AN493" s="362"/>
      <c r="AO493" s="812"/>
      <c r="AP493" s="813"/>
      <c r="AQ493" s="812"/>
      <c r="AR493" s="813"/>
      <c r="AS493" s="812"/>
      <c r="AT493" s="813"/>
      <c r="AU493" s="812"/>
      <c r="AV493" s="813"/>
      <c r="AW493" s="812"/>
      <c r="AX493" s="813"/>
      <c r="AY493" s="363"/>
      <c r="AZ493" s="820"/>
      <c r="BA493" s="821"/>
      <c r="BB493" s="820"/>
      <c r="BC493" s="821"/>
      <c r="BD493" s="820"/>
      <c r="BE493" s="821"/>
      <c r="BF493" s="820"/>
      <c r="BG493" s="821"/>
      <c r="BH493" s="820"/>
      <c r="BI493" s="821"/>
      <c r="BJ493" s="364"/>
      <c r="BK493" s="849"/>
      <c r="BL493" s="850"/>
      <c r="BM493" s="849"/>
      <c r="BN493" s="850"/>
      <c r="BO493" s="849"/>
      <c r="BP493" s="850"/>
      <c r="BQ493" s="849"/>
      <c r="BR493" s="850"/>
      <c r="BS493" s="849"/>
      <c r="BT493" s="850"/>
      <c r="BU493" s="365"/>
      <c r="BV493" s="973"/>
      <c r="BW493" s="974"/>
      <c r="BX493" s="973"/>
      <c r="BY493" s="974"/>
      <c r="BZ493" s="973"/>
      <c r="CA493" s="974"/>
      <c r="CB493" s="973"/>
      <c r="CC493" s="974"/>
      <c r="CD493" s="973"/>
      <c r="CE493" s="974"/>
      <c r="CF493" s="366"/>
      <c r="CG493" s="969"/>
      <c r="CH493" s="970"/>
      <c r="CI493" s="969"/>
      <c r="CJ493" s="970"/>
      <c r="CK493" s="969"/>
      <c r="CL493" s="970"/>
      <c r="CM493" s="969"/>
      <c r="CN493" s="970"/>
      <c r="CO493" s="969"/>
      <c r="CP493" s="970"/>
      <c r="CQ493" s="367"/>
      <c r="CR493" s="967"/>
      <c r="CS493" s="968"/>
      <c r="CT493" s="967"/>
      <c r="CU493" s="968"/>
      <c r="CV493" s="967"/>
      <c r="CW493" s="968"/>
      <c r="CX493" s="967"/>
      <c r="CY493" s="968"/>
      <c r="CZ493" s="967"/>
      <c r="DA493" s="968"/>
      <c r="DB493" s="368"/>
      <c r="DC493" s="902">
        <f t="shared" si="579"/>
        <v>0</v>
      </c>
      <c r="DD493" s="903"/>
      <c r="DE493" s="902">
        <f t="shared" si="580"/>
        <v>0</v>
      </c>
      <c r="DF493" s="903"/>
      <c r="DG493" s="902">
        <f t="shared" si="581"/>
        <v>0</v>
      </c>
      <c r="DH493" s="903"/>
      <c r="DI493" s="902">
        <f t="shared" si="582"/>
        <v>0</v>
      </c>
      <c r="DJ493" s="903"/>
      <c r="DK493" s="902">
        <f t="shared" si="583"/>
        <v>0</v>
      </c>
      <c r="DL493" s="903"/>
      <c r="DM493" s="314">
        <f t="shared" si="584"/>
        <v>0</v>
      </c>
      <c r="DN493" s="977"/>
      <c r="DO493" s="978"/>
      <c r="DP493" s="977"/>
      <c r="DQ493" s="978"/>
      <c r="DR493" s="977"/>
      <c r="DS493" s="978"/>
      <c r="DT493" s="977"/>
      <c r="DU493" s="978"/>
      <c r="DV493" s="977"/>
      <c r="DW493" s="978"/>
      <c r="DX493" s="370"/>
      <c r="DY493" s="339">
        <f t="shared" si="573"/>
        <v>0</v>
      </c>
      <c r="DZ493" s="339">
        <f t="shared" si="574"/>
        <v>0</v>
      </c>
      <c r="EA493" s="339">
        <f t="shared" si="575"/>
        <v>0</v>
      </c>
      <c r="EB493" s="339">
        <f t="shared" si="576"/>
        <v>0</v>
      </c>
      <c r="EC493" s="339">
        <f t="shared" si="577"/>
        <v>0</v>
      </c>
      <c r="ED493" s="327">
        <f t="shared" si="578"/>
        <v>0</v>
      </c>
    </row>
    <row r="494" spans="3:134" ht="15" customHeight="1">
      <c r="C494" s="77" t="s">
        <v>28</v>
      </c>
      <c r="D494" s="700"/>
      <c r="E494" s="72"/>
      <c r="F494" s="72"/>
      <c r="G494" s="72"/>
      <c r="H494" s="72"/>
      <c r="I494" s="72"/>
      <c r="J494" s="72"/>
      <c r="K494" s="72"/>
      <c r="L494" s="72"/>
      <c r="M494" s="72"/>
      <c r="N494" s="72"/>
      <c r="O494" s="616"/>
      <c r="P494" s="72"/>
      <c r="Q494" s="146"/>
      <c r="R494" s="70">
        <f t="shared" si="572"/>
        <v>1</v>
      </c>
      <c r="S494" s="847"/>
      <c r="T494" s="848"/>
      <c r="U494" s="847"/>
      <c r="V494" s="848"/>
      <c r="W494" s="847"/>
      <c r="X494" s="848"/>
      <c r="Y494" s="847"/>
      <c r="Z494" s="848"/>
      <c r="AA494" s="847"/>
      <c r="AB494" s="848"/>
      <c r="AC494" s="373"/>
      <c r="AD494" s="804"/>
      <c r="AE494" s="805"/>
      <c r="AF494" s="804"/>
      <c r="AG494" s="805"/>
      <c r="AH494" s="804"/>
      <c r="AI494" s="805"/>
      <c r="AJ494" s="804"/>
      <c r="AK494" s="805"/>
      <c r="AL494" s="804"/>
      <c r="AM494" s="805"/>
      <c r="AN494" s="362"/>
      <c r="AO494" s="812"/>
      <c r="AP494" s="813"/>
      <c r="AQ494" s="812"/>
      <c r="AR494" s="813"/>
      <c r="AS494" s="812"/>
      <c r="AT494" s="813"/>
      <c r="AU494" s="812"/>
      <c r="AV494" s="813"/>
      <c r="AW494" s="812"/>
      <c r="AX494" s="813"/>
      <c r="AY494" s="363"/>
      <c r="AZ494" s="820"/>
      <c r="BA494" s="821"/>
      <c r="BB494" s="820"/>
      <c r="BC494" s="821"/>
      <c r="BD494" s="820"/>
      <c r="BE494" s="821"/>
      <c r="BF494" s="820"/>
      <c r="BG494" s="821"/>
      <c r="BH494" s="820"/>
      <c r="BI494" s="821"/>
      <c r="BJ494" s="364"/>
      <c r="BK494" s="849"/>
      <c r="BL494" s="850"/>
      <c r="BM494" s="849"/>
      <c r="BN494" s="850"/>
      <c r="BO494" s="849"/>
      <c r="BP494" s="850"/>
      <c r="BQ494" s="849"/>
      <c r="BR494" s="850"/>
      <c r="BS494" s="849"/>
      <c r="BT494" s="850"/>
      <c r="BU494" s="365"/>
      <c r="BV494" s="973"/>
      <c r="BW494" s="974"/>
      <c r="BX494" s="973"/>
      <c r="BY494" s="974"/>
      <c r="BZ494" s="973"/>
      <c r="CA494" s="974"/>
      <c r="CB494" s="973"/>
      <c r="CC494" s="974"/>
      <c r="CD494" s="973"/>
      <c r="CE494" s="974"/>
      <c r="CF494" s="366"/>
      <c r="CG494" s="969"/>
      <c r="CH494" s="970"/>
      <c r="CI494" s="969"/>
      <c r="CJ494" s="970"/>
      <c r="CK494" s="969"/>
      <c r="CL494" s="970"/>
      <c r="CM494" s="969"/>
      <c r="CN494" s="970"/>
      <c r="CO494" s="969"/>
      <c r="CP494" s="970"/>
      <c r="CQ494" s="367"/>
      <c r="CR494" s="967"/>
      <c r="CS494" s="968"/>
      <c r="CT494" s="967"/>
      <c r="CU494" s="968"/>
      <c r="CV494" s="967"/>
      <c r="CW494" s="968"/>
      <c r="CX494" s="967"/>
      <c r="CY494" s="968"/>
      <c r="CZ494" s="967"/>
      <c r="DA494" s="968"/>
      <c r="DB494" s="368"/>
      <c r="DC494" s="902">
        <f t="shared" si="579"/>
        <v>0</v>
      </c>
      <c r="DD494" s="903"/>
      <c r="DE494" s="902">
        <f t="shared" si="580"/>
        <v>0</v>
      </c>
      <c r="DF494" s="903"/>
      <c r="DG494" s="902">
        <f t="shared" si="581"/>
        <v>0</v>
      </c>
      <c r="DH494" s="903"/>
      <c r="DI494" s="902">
        <f t="shared" si="582"/>
        <v>0</v>
      </c>
      <c r="DJ494" s="903"/>
      <c r="DK494" s="902">
        <f t="shared" si="583"/>
        <v>0</v>
      </c>
      <c r="DL494" s="903"/>
      <c r="DM494" s="314">
        <f t="shared" si="584"/>
        <v>0</v>
      </c>
      <c r="DN494" s="977"/>
      <c r="DO494" s="978"/>
      <c r="DP494" s="977"/>
      <c r="DQ494" s="978"/>
      <c r="DR494" s="977"/>
      <c r="DS494" s="978"/>
      <c r="DT494" s="977"/>
      <c r="DU494" s="978"/>
      <c r="DV494" s="977"/>
      <c r="DW494" s="978"/>
      <c r="DX494" s="370"/>
      <c r="DY494" s="339">
        <f t="shared" si="573"/>
        <v>0</v>
      </c>
      <c r="DZ494" s="339">
        <f t="shared" si="574"/>
        <v>0</v>
      </c>
      <c r="EA494" s="339">
        <f t="shared" si="575"/>
        <v>0</v>
      </c>
      <c r="EB494" s="339">
        <f t="shared" si="576"/>
        <v>0</v>
      </c>
      <c r="EC494" s="339">
        <f t="shared" si="577"/>
        <v>0</v>
      </c>
      <c r="ED494" s="327">
        <f t="shared" si="578"/>
        <v>0</v>
      </c>
    </row>
    <row r="495" spans="3:134" ht="15" customHeight="1">
      <c r="C495" s="77" t="s">
        <v>54</v>
      </c>
      <c r="D495" s="700"/>
      <c r="E495" s="72"/>
      <c r="F495" s="72"/>
      <c r="G495" s="72"/>
      <c r="H495" s="72"/>
      <c r="I495" s="72"/>
      <c r="J495" s="72"/>
      <c r="K495" s="72"/>
      <c r="L495" s="72"/>
      <c r="M495" s="72"/>
      <c r="N495" s="72"/>
      <c r="O495" s="616"/>
      <c r="P495" s="72"/>
      <c r="Q495" s="146"/>
      <c r="R495" s="70">
        <f t="shared" si="572"/>
        <v>1.1000000000000001</v>
      </c>
      <c r="S495" s="847"/>
      <c r="T495" s="848"/>
      <c r="U495" s="847"/>
      <c r="V495" s="848"/>
      <c r="W495" s="847"/>
      <c r="X495" s="848"/>
      <c r="Y495" s="847"/>
      <c r="Z495" s="848"/>
      <c r="AA495" s="847"/>
      <c r="AB495" s="848"/>
      <c r="AC495" s="373"/>
      <c r="AD495" s="804"/>
      <c r="AE495" s="805"/>
      <c r="AF495" s="804"/>
      <c r="AG495" s="805"/>
      <c r="AH495" s="804"/>
      <c r="AI495" s="805"/>
      <c r="AJ495" s="804"/>
      <c r="AK495" s="805"/>
      <c r="AL495" s="804"/>
      <c r="AM495" s="805"/>
      <c r="AN495" s="362"/>
      <c r="AO495" s="812"/>
      <c r="AP495" s="813"/>
      <c r="AQ495" s="812"/>
      <c r="AR495" s="813"/>
      <c r="AS495" s="812"/>
      <c r="AT495" s="813"/>
      <c r="AU495" s="812"/>
      <c r="AV495" s="813"/>
      <c r="AW495" s="812"/>
      <c r="AX495" s="813"/>
      <c r="AY495" s="363"/>
      <c r="AZ495" s="820"/>
      <c r="BA495" s="821"/>
      <c r="BB495" s="820"/>
      <c r="BC495" s="821"/>
      <c r="BD495" s="820"/>
      <c r="BE495" s="821"/>
      <c r="BF495" s="820"/>
      <c r="BG495" s="821"/>
      <c r="BH495" s="820"/>
      <c r="BI495" s="821"/>
      <c r="BJ495" s="364"/>
      <c r="BK495" s="849"/>
      <c r="BL495" s="850"/>
      <c r="BM495" s="849"/>
      <c r="BN495" s="850"/>
      <c r="BO495" s="849"/>
      <c r="BP495" s="850"/>
      <c r="BQ495" s="849"/>
      <c r="BR495" s="850"/>
      <c r="BS495" s="849"/>
      <c r="BT495" s="850"/>
      <c r="BU495" s="365"/>
      <c r="BV495" s="973"/>
      <c r="BW495" s="974"/>
      <c r="BX495" s="973"/>
      <c r="BY495" s="974"/>
      <c r="BZ495" s="973"/>
      <c r="CA495" s="974"/>
      <c r="CB495" s="973"/>
      <c r="CC495" s="974"/>
      <c r="CD495" s="973"/>
      <c r="CE495" s="974"/>
      <c r="CF495" s="366"/>
      <c r="CG495" s="969"/>
      <c r="CH495" s="970"/>
      <c r="CI495" s="969"/>
      <c r="CJ495" s="970"/>
      <c r="CK495" s="969"/>
      <c r="CL495" s="970"/>
      <c r="CM495" s="969"/>
      <c r="CN495" s="970"/>
      <c r="CO495" s="969"/>
      <c r="CP495" s="970"/>
      <c r="CQ495" s="367"/>
      <c r="CR495" s="967"/>
      <c r="CS495" s="968"/>
      <c r="CT495" s="967"/>
      <c r="CU495" s="968"/>
      <c r="CV495" s="967"/>
      <c r="CW495" s="968"/>
      <c r="CX495" s="967"/>
      <c r="CY495" s="968"/>
      <c r="CZ495" s="967"/>
      <c r="DA495" s="968"/>
      <c r="DB495" s="368"/>
      <c r="DC495" s="902">
        <f t="shared" si="579"/>
        <v>0</v>
      </c>
      <c r="DD495" s="903"/>
      <c r="DE495" s="902">
        <f t="shared" si="580"/>
        <v>0</v>
      </c>
      <c r="DF495" s="903"/>
      <c r="DG495" s="902">
        <f t="shared" si="581"/>
        <v>0</v>
      </c>
      <c r="DH495" s="903"/>
      <c r="DI495" s="902">
        <f t="shared" si="582"/>
        <v>0</v>
      </c>
      <c r="DJ495" s="903"/>
      <c r="DK495" s="902">
        <f t="shared" si="583"/>
        <v>0</v>
      </c>
      <c r="DL495" s="903"/>
      <c r="DM495" s="314">
        <f t="shared" si="584"/>
        <v>0</v>
      </c>
      <c r="DN495" s="977"/>
      <c r="DO495" s="978"/>
      <c r="DP495" s="977"/>
      <c r="DQ495" s="978"/>
      <c r="DR495" s="977"/>
      <c r="DS495" s="978"/>
      <c r="DT495" s="977"/>
      <c r="DU495" s="978"/>
      <c r="DV495" s="977"/>
      <c r="DW495" s="978"/>
      <c r="DX495" s="370"/>
      <c r="DY495" s="339">
        <f t="shared" si="573"/>
        <v>0</v>
      </c>
      <c r="DZ495" s="339">
        <f t="shared" si="574"/>
        <v>0</v>
      </c>
      <c r="EA495" s="339">
        <f t="shared" si="575"/>
        <v>0</v>
      </c>
      <c r="EB495" s="339">
        <f t="shared" si="576"/>
        <v>0</v>
      </c>
      <c r="EC495" s="339">
        <f t="shared" si="577"/>
        <v>0</v>
      </c>
      <c r="ED495" s="327">
        <f t="shared" si="578"/>
        <v>0</v>
      </c>
    </row>
    <row r="496" spans="3:134" ht="15" customHeight="1">
      <c r="C496" s="144"/>
      <c r="D496" s="70"/>
      <c r="E496" s="48"/>
      <c r="F496" s="48"/>
      <c r="G496" s="48"/>
      <c r="H496" s="48"/>
      <c r="I496" s="48"/>
      <c r="J496" s="48"/>
      <c r="K496" s="48"/>
      <c r="L496" s="48"/>
      <c r="M496" s="48"/>
      <c r="N496" s="48"/>
      <c r="O496" s="648" t="s">
        <v>185</v>
      </c>
      <c r="P496" s="649"/>
      <c r="Q496" s="649"/>
      <c r="R496" s="650"/>
      <c r="S496" s="614"/>
      <c r="T496" s="615"/>
      <c r="U496" s="614"/>
      <c r="V496" s="615"/>
      <c r="W496" s="614"/>
      <c r="X496" s="615"/>
      <c r="Y496" s="614"/>
      <c r="Z496" s="615"/>
      <c r="AA496" s="614"/>
      <c r="AB496" s="615"/>
      <c r="AC496" s="149"/>
      <c r="AD496" s="614"/>
      <c r="AE496" s="615"/>
      <c r="AF496" s="614"/>
      <c r="AG496" s="615"/>
      <c r="AH496" s="614"/>
      <c r="AI496" s="615"/>
      <c r="AJ496" s="614"/>
      <c r="AK496" s="615"/>
      <c r="AL496" s="614"/>
      <c r="AM496" s="615"/>
      <c r="AN496" s="149"/>
      <c r="AO496" s="614"/>
      <c r="AP496" s="615"/>
      <c r="AQ496" s="614"/>
      <c r="AR496" s="615"/>
      <c r="AS496" s="614"/>
      <c r="AT496" s="615"/>
      <c r="AU496" s="614"/>
      <c r="AV496" s="615"/>
      <c r="AW496" s="614"/>
      <c r="AX496" s="615"/>
      <c r="AY496" s="149"/>
      <c r="AZ496" s="614"/>
      <c r="BA496" s="615"/>
      <c r="BB496" s="614"/>
      <c r="BC496" s="615"/>
      <c r="BD496" s="614"/>
      <c r="BE496" s="615"/>
      <c r="BF496" s="614"/>
      <c r="BG496" s="615"/>
      <c r="BH496" s="614"/>
      <c r="BI496" s="615"/>
      <c r="BJ496" s="149"/>
      <c r="BK496" s="614"/>
      <c r="BL496" s="615"/>
      <c r="BM496" s="614"/>
      <c r="BN496" s="615"/>
      <c r="BO496" s="614"/>
      <c r="BP496" s="615"/>
      <c r="BQ496" s="614"/>
      <c r="BR496" s="615"/>
      <c r="BS496" s="614"/>
      <c r="BT496" s="615"/>
      <c r="BU496" s="149"/>
      <c r="BV496" s="614"/>
      <c r="BW496" s="615"/>
      <c r="BX496" s="614"/>
      <c r="BY496" s="615"/>
      <c r="BZ496" s="614"/>
      <c r="CA496" s="615"/>
      <c r="CB496" s="614"/>
      <c r="CC496" s="615"/>
      <c r="CD496" s="614"/>
      <c r="CE496" s="615"/>
      <c r="CF496" s="149"/>
      <c r="CG496" s="614"/>
      <c r="CH496" s="615"/>
      <c r="CI496" s="614"/>
      <c r="CJ496" s="615"/>
      <c r="CK496" s="614"/>
      <c r="CL496" s="615"/>
      <c r="CM496" s="614"/>
      <c r="CN496" s="615"/>
      <c r="CO496" s="614"/>
      <c r="CP496" s="615"/>
      <c r="CQ496" s="149"/>
      <c r="CR496" s="614"/>
      <c r="CS496" s="615"/>
      <c r="CT496" s="614"/>
      <c r="CU496" s="615"/>
      <c r="CV496" s="614"/>
      <c r="CW496" s="615"/>
      <c r="CX496" s="614"/>
      <c r="CY496" s="615"/>
      <c r="CZ496" s="614"/>
      <c r="DA496" s="615"/>
      <c r="DB496" s="149"/>
      <c r="DC496" s="614">
        <f>SUM(DC476:DC495)</f>
        <v>0</v>
      </c>
      <c r="DD496" s="615"/>
      <c r="DE496" s="614">
        <f>SUM(DE476:DE495)</f>
        <v>0</v>
      </c>
      <c r="DF496" s="615"/>
      <c r="DG496" s="614">
        <f>SUM(DG476:DG495)</f>
        <v>0</v>
      </c>
      <c r="DH496" s="615"/>
      <c r="DI496" s="614">
        <f>SUM(DI476:DI495)</f>
        <v>0</v>
      </c>
      <c r="DJ496" s="615"/>
      <c r="DK496" s="614">
        <f>SUM(DK476:DK495)</f>
        <v>0</v>
      </c>
      <c r="DL496" s="615"/>
      <c r="DM496" s="149">
        <f>SUM(DC496:DL496)</f>
        <v>0</v>
      </c>
      <c r="DN496" s="614"/>
      <c r="DO496" s="615"/>
      <c r="DP496" s="614"/>
      <c r="DQ496" s="615"/>
      <c r="DR496" s="614"/>
      <c r="DS496" s="615"/>
      <c r="DT496" s="614"/>
      <c r="DU496" s="615"/>
      <c r="DV496" s="614"/>
      <c r="DW496" s="615"/>
      <c r="DX496" s="149"/>
      <c r="DY496" s="340">
        <f>SUM(DY476:DY495)</f>
        <v>0</v>
      </c>
      <c r="DZ496" s="340">
        <f>SUM(DZ476:DZ495)</f>
        <v>0</v>
      </c>
      <c r="EA496" s="340">
        <f>SUM(EA476:EA495)</f>
        <v>0</v>
      </c>
      <c r="EB496" s="340">
        <f>SUM(EB476:EB495)</f>
        <v>0</v>
      </c>
      <c r="EC496" s="340">
        <f>SUM(EC476:EC495)</f>
        <v>0</v>
      </c>
      <c r="ED496" s="340">
        <f t="shared" si="578"/>
        <v>0</v>
      </c>
    </row>
    <row r="497" spans="1:134" s="101" customFormat="1" ht="26.25" customHeight="1">
      <c r="A497" s="162">
        <v>2000</v>
      </c>
      <c r="B497" s="162"/>
      <c r="C497" s="975" t="str">
        <f>CONCATENATE(DN8," Travel")</f>
        <v>Dept #5 Match Budget Travel</v>
      </c>
      <c r="D497" s="976"/>
      <c r="E497" s="656" t="s">
        <v>221</v>
      </c>
      <c r="F497" s="656"/>
      <c r="G497" s="656"/>
      <c r="H497" s="656"/>
      <c r="I497" s="656"/>
      <c r="J497" s="656"/>
      <c r="K497" s="656"/>
      <c r="L497" s="656"/>
      <c r="M497" s="656"/>
      <c r="N497" s="656"/>
      <c r="O497" s="110"/>
      <c r="P497" s="110"/>
      <c r="Q497" s="110"/>
      <c r="R497" s="164"/>
      <c r="S497" s="170"/>
      <c r="T497" s="255"/>
      <c r="U497" s="170"/>
      <c r="V497" s="255"/>
      <c r="W497" s="170"/>
      <c r="X497" s="255"/>
      <c r="Y497" s="170"/>
      <c r="Z497" s="255"/>
      <c r="AA497" s="170"/>
      <c r="AB497" s="255"/>
      <c r="AC497" s="140"/>
      <c r="AD497" s="170"/>
      <c r="AE497" s="255"/>
      <c r="AF497" s="170"/>
      <c r="AG497" s="255"/>
      <c r="AH497" s="170"/>
      <c r="AI497" s="255"/>
      <c r="AJ497" s="170"/>
      <c r="AK497" s="255"/>
      <c r="AL497" s="170"/>
      <c r="AM497" s="255"/>
      <c r="AN497" s="140"/>
      <c r="AO497" s="170"/>
      <c r="AP497" s="255"/>
      <c r="AQ497" s="170"/>
      <c r="AR497" s="255"/>
      <c r="AS497" s="170"/>
      <c r="AT497" s="255"/>
      <c r="AU497" s="170"/>
      <c r="AV497" s="255"/>
      <c r="AW497" s="170"/>
      <c r="AX497" s="255"/>
      <c r="AY497" s="140"/>
      <c r="AZ497" s="170"/>
      <c r="BA497" s="255"/>
      <c r="BB497" s="170"/>
      <c r="BC497" s="255"/>
      <c r="BD497" s="170"/>
      <c r="BE497" s="255"/>
      <c r="BF497" s="170"/>
      <c r="BG497" s="255"/>
      <c r="BH497" s="170"/>
      <c r="BI497" s="255"/>
      <c r="BJ497" s="140"/>
      <c r="BK497" s="170"/>
      <c r="BL497" s="255"/>
      <c r="BM497" s="170"/>
      <c r="BN497" s="255"/>
      <c r="BO497" s="170"/>
      <c r="BP497" s="255"/>
      <c r="BQ497" s="170"/>
      <c r="BR497" s="255"/>
      <c r="BS497" s="170"/>
      <c r="BT497" s="255"/>
      <c r="BU497" s="140"/>
      <c r="BV497" s="170"/>
      <c r="BW497" s="255"/>
      <c r="BX497" s="170"/>
      <c r="BY497" s="255"/>
      <c r="BZ497" s="170"/>
      <c r="CA497" s="255"/>
      <c r="CB497" s="170"/>
      <c r="CC497" s="255"/>
      <c r="CD497" s="170"/>
      <c r="CE497" s="255"/>
      <c r="CF497" s="140"/>
      <c r="CG497" s="170"/>
      <c r="CH497" s="255"/>
      <c r="CI497" s="170"/>
      <c r="CJ497" s="255"/>
      <c r="CK497" s="170"/>
      <c r="CL497" s="255"/>
      <c r="CM497" s="170"/>
      <c r="CN497" s="255"/>
      <c r="CO497" s="170"/>
      <c r="CP497" s="255"/>
      <c r="CQ497" s="140"/>
      <c r="CR497" s="170"/>
      <c r="CS497" s="255"/>
      <c r="CT497" s="170"/>
      <c r="CU497" s="255"/>
      <c r="CV497" s="170"/>
      <c r="CW497" s="255"/>
      <c r="CX497" s="170"/>
      <c r="CY497" s="255"/>
      <c r="CZ497" s="170"/>
      <c r="DA497" s="255"/>
      <c r="DB497" s="140"/>
      <c r="DC497" s="170"/>
      <c r="DD497" s="255"/>
      <c r="DE497" s="170"/>
      <c r="DF497" s="255"/>
      <c r="DG497" s="170"/>
      <c r="DH497" s="255"/>
      <c r="DI497" s="170"/>
      <c r="DJ497" s="255"/>
      <c r="DK497" s="170"/>
      <c r="DL497" s="255"/>
      <c r="DM497" s="140"/>
      <c r="DN497" s="170"/>
      <c r="DO497" s="255"/>
      <c r="DP497" s="170"/>
      <c r="DQ497" s="255"/>
      <c r="DR497" s="170"/>
      <c r="DS497" s="255"/>
      <c r="DT497" s="170"/>
      <c r="DU497" s="255"/>
      <c r="DV497" s="170"/>
      <c r="DW497" s="255"/>
      <c r="DX497" s="140"/>
      <c r="DY497" s="208"/>
      <c r="DZ497" s="208"/>
      <c r="EA497" s="208"/>
      <c r="EB497" s="208"/>
      <c r="EC497" s="208"/>
      <c r="ED497" s="361"/>
    </row>
    <row r="498" spans="1:134" s="51" customFormat="1" ht="34.5" customHeight="1">
      <c r="A498" s="162"/>
      <c r="B498" s="78"/>
      <c r="C498" s="131" t="s">
        <v>53</v>
      </c>
      <c r="D498" s="79" t="s">
        <v>184</v>
      </c>
      <c r="E498" s="525" t="str">
        <f>DN9</f>
        <v>Year 1</v>
      </c>
      <c r="F498" s="525" t="str">
        <f>DP9</f>
        <v>Year 2</v>
      </c>
      <c r="G498" s="525" t="str">
        <f>DR9</f>
        <v>Year 3</v>
      </c>
      <c r="H498" s="525" t="str">
        <f>DT9</f>
        <v>Year 4</v>
      </c>
      <c r="I498" s="525" t="str">
        <f>DV9</f>
        <v>Year 5</v>
      </c>
      <c r="J498" s="83"/>
      <c r="K498" s="83"/>
      <c r="L498" s="83"/>
      <c r="M498" s="83"/>
      <c r="N498" s="83"/>
      <c r="O498" s="81" t="s">
        <v>376</v>
      </c>
      <c r="P498" s="81" t="s">
        <v>377</v>
      </c>
      <c r="Q498" s="81" t="s">
        <v>76</v>
      </c>
      <c r="R498" s="81" t="s">
        <v>355</v>
      </c>
      <c r="S498" s="170"/>
      <c r="T498" s="139"/>
      <c r="U498" s="171"/>
      <c r="V498" s="139"/>
      <c r="W498" s="171"/>
      <c r="X498" s="139"/>
      <c r="Y498" s="171"/>
      <c r="Z498" s="139"/>
      <c r="AA498" s="171"/>
      <c r="AB498" s="139"/>
      <c r="AC498" s="140"/>
      <c r="AD498" s="170"/>
      <c r="AE498" s="139"/>
      <c r="AF498" s="171"/>
      <c r="AG498" s="139"/>
      <c r="AH498" s="171"/>
      <c r="AI498" s="139"/>
      <c r="AJ498" s="171"/>
      <c r="AK498" s="139"/>
      <c r="AL498" s="171"/>
      <c r="AM498" s="139"/>
      <c r="AN498" s="140"/>
      <c r="AO498" s="170"/>
      <c r="AP498" s="139"/>
      <c r="AQ498" s="171"/>
      <c r="AR498" s="139"/>
      <c r="AS498" s="171"/>
      <c r="AT498" s="139"/>
      <c r="AU498" s="171"/>
      <c r="AV498" s="139"/>
      <c r="AW498" s="171"/>
      <c r="AX498" s="139"/>
      <c r="AY498" s="140"/>
      <c r="AZ498" s="170"/>
      <c r="BA498" s="139"/>
      <c r="BB498" s="171"/>
      <c r="BC498" s="139"/>
      <c r="BD498" s="171"/>
      <c r="BE498" s="139"/>
      <c r="BF498" s="171"/>
      <c r="BG498" s="139"/>
      <c r="BH498" s="171"/>
      <c r="BI498" s="139"/>
      <c r="BJ498" s="140"/>
      <c r="BK498" s="170"/>
      <c r="BL498" s="139"/>
      <c r="BM498" s="171"/>
      <c r="BN498" s="139"/>
      <c r="BO498" s="171"/>
      <c r="BP498" s="139"/>
      <c r="BQ498" s="171"/>
      <c r="BR498" s="139"/>
      <c r="BS498" s="171"/>
      <c r="BT498" s="139"/>
      <c r="BU498" s="140"/>
      <c r="BV498" s="170"/>
      <c r="BW498" s="139"/>
      <c r="BX498" s="171"/>
      <c r="BY498" s="139"/>
      <c r="BZ498" s="171"/>
      <c r="CA498" s="139"/>
      <c r="CB498" s="171"/>
      <c r="CC498" s="139"/>
      <c r="CD498" s="171"/>
      <c r="CE498" s="139"/>
      <c r="CF498" s="140"/>
      <c r="CG498" s="170"/>
      <c r="CH498" s="139"/>
      <c r="CI498" s="171"/>
      <c r="CJ498" s="139"/>
      <c r="CK498" s="171"/>
      <c r="CL498" s="139"/>
      <c r="CM498" s="171"/>
      <c r="CN498" s="139"/>
      <c r="CO498" s="171"/>
      <c r="CP498" s="139"/>
      <c r="CQ498" s="140"/>
      <c r="CR498" s="170"/>
      <c r="CS498" s="139"/>
      <c r="CT498" s="171"/>
      <c r="CU498" s="139"/>
      <c r="CV498" s="171"/>
      <c r="CW498" s="139"/>
      <c r="CX498" s="171"/>
      <c r="CY498" s="139"/>
      <c r="CZ498" s="171"/>
      <c r="DA498" s="139"/>
      <c r="DB498" s="140"/>
      <c r="DC498" s="170"/>
      <c r="DD498" s="139"/>
      <c r="DE498" s="171"/>
      <c r="DF498" s="139"/>
      <c r="DG498" s="171"/>
      <c r="DH498" s="139"/>
      <c r="DI498" s="171"/>
      <c r="DJ498" s="139"/>
      <c r="DK498" s="171"/>
      <c r="DL498" s="139"/>
      <c r="DM498" s="140"/>
      <c r="DN498" s="170"/>
      <c r="DO498" s="139"/>
      <c r="DP498" s="171"/>
      <c r="DQ498" s="139"/>
      <c r="DR498" s="171"/>
      <c r="DS498" s="139"/>
      <c r="DT498" s="171"/>
      <c r="DU498" s="139"/>
      <c r="DV498" s="171"/>
      <c r="DW498" s="139"/>
      <c r="DX498" s="140"/>
      <c r="DY498" s="287"/>
      <c r="DZ498" s="287"/>
      <c r="EA498" s="287"/>
      <c r="EB498" s="287"/>
      <c r="EC498" s="287"/>
      <c r="ED498" s="287"/>
    </row>
    <row r="499" spans="1:134" s="51" customFormat="1" ht="15" customHeight="1">
      <c r="A499" s="78"/>
      <c r="B499" s="78"/>
      <c r="C499" s="77" t="s">
        <v>353</v>
      </c>
      <c r="D499" s="700" t="s">
        <v>378</v>
      </c>
      <c r="E499" s="72"/>
      <c r="F499" s="72"/>
      <c r="G499" s="72"/>
      <c r="H499" s="72"/>
      <c r="I499" s="72"/>
      <c r="J499" s="72"/>
      <c r="K499" s="72"/>
      <c r="L499" s="72"/>
      <c r="M499" s="72"/>
      <c r="N499" s="72"/>
      <c r="O499" s="616"/>
      <c r="P499" s="72"/>
      <c r="Q499" s="146"/>
      <c r="R499" s="70">
        <f t="shared" ref="R499:R518" si="585">VLOOKUP(C499,TravelIncrease,2,0)</f>
        <v>1.1000000000000001</v>
      </c>
      <c r="S499" s="847"/>
      <c r="T499" s="848"/>
      <c r="U499" s="847"/>
      <c r="V499" s="848"/>
      <c r="W499" s="847"/>
      <c r="X499" s="848"/>
      <c r="Y499" s="847"/>
      <c r="Z499" s="848"/>
      <c r="AA499" s="847"/>
      <c r="AB499" s="848"/>
      <c r="AC499" s="373"/>
      <c r="AD499" s="804"/>
      <c r="AE499" s="805"/>
      <c r="AF499" s="804"/>
      <c r="AG499" s="805"/>
      <c r="AH499" s="804"/>
      <c r="AI499" s="805"/>
      <c r="AJ499" s="804"/>
      <c r="AK499" s="805"/>
      <c r="AL499" s="804"/>
      <c r="AM499" s="805"/>
      <c r="AN499" s="362"/>
      <c r="AO499" s="812"/>
      <c r="AP499" s="813"/>
      <c r="AQ499" s="812"/>
      <c r="AR499" s="813"/>
      <c r="AS499" s="812"/>
      <c r="AT499" s="813"/>
      <c r="AU499" s="812"/>
      <c r="AV499" s="813"/>
      <c r="AW499" s="812"/>
      <c r="AX499" s="813"/>
      <c r="AY499" s="363"/>
      <c r="AZ499" s="820"/>
      <c r="BA499" s="821"/>
      <c r="BB499" s="820"/>
      <c r="BC499" s="821"/>
      <c r="BD499" s="820"/>
      <c r="BE499" s="821"/>
      <c r="BF499" s="820"/>
      <c r="BG499" s="821"/>
      <c r="BH499" s="820"/>
      <c r="BI499" s="821"/>
      <c r="BJ499" s="364"/>
      <c r="BK499" s="849"/>
      <c r="BL499" s="850"/>
      <c r="BM499" s="849"/>
      <c r="BN499" s="850"/>
      <c r="BO499" s="849"/>
      <c r="BP499" s="850"/>
      <c r="BQ499" s="849"/>
      <c r="BR499" s="850"/>
      <c r="BS499" s="849"/>
      <c r="BT499" s="850"/>
      <c r="BU499" s="365"/>
      <c r="BV499" s="973"/>
      <c r="BW499" s="974"/>
      <c r="BX499" s="973"/>
      <c r="BY499" s="974"/>
      <c r="BZ499" s="973"/>
      <c r="CA499" s="974"/>
      <c r="CB499" s="973"/>
      <c r="CC499" s="974"/>
      <c r="CD499" s="973"/>
      <c r="CE499" s="974"/>
      <c r="CF499" s="366"/>
      <c r="CG499" s="969"/>
      <c r="CH499" s="970"/>
      <c r="CI499" s="969"/>
      <c r="CJ499" s="970"/>
      <c r="CK499" s="969"/>
      <c r="CL499" s="970"/>
      <c r="CM499" s="969"/>
      <c r="CN499" s="970"/>
      <c r="CO499" s="969"/>
      <c r="CP499" s="970"/>
      <c r="CQ499" s="367"/>
      <c r="CR499" s="967"/>
      <c r="CS499" s="968"/>
      <c r="CT499" s="967"/>
      <c r="CU499" s="968"/>
      <c r="CV499" s="967"/>
      <c r="CW499" s="968"/>
      <c r="CX499" s="967"/>
      <c r="CY499" s="968"/>
      <c r="CZ499" s="967"/>
      <c r="DA499" s="968"/>
      <c r="DB499" s="368"/>
      <c r="DC499" s="971"/>
      <c r="DD499" s="972"/>
      <c r="DE499" s="971"/>
      <c r="DF499" s="972"/>
      <c r="DG499" s="971"/>
      <c r="DH499" s="972"/>
      <c r="DI499" s="971"/>
      <c r="DJ499" s="972"/>
      <c r="DK499" s="971"/>
      <c r="DL499" s="972"/>
      <c r="DM499" s="369"/>
      <c r="DN499" s="900">
        <f>$E499*$P499*$Q499</f>
        <v>0</v>
      </c>
      <c r="DO499" s="901"/>
      <c r="DP499" s="900">
        <f>$F499*$P499*$Q499*$R499</f>
        <v>0</v>
      </c>
      <c r="DQ499" s="901"/>
      <c r="DR499" s="900">
        <f t="shared" ref="DR499:DR518" si="586">$G499*$P499*Q499*($R499^2)</f>
        <v>0</v>
      </c>
      <c r="DS499" s="901"/>
      <c r="DT499" s="900">
        <f>$H499*$P499*$Q499*($R499^3)</f>
        <v>0</v>
      </c>
      <c r="DU499" s="901"/>
      <c r="DV499" s="900">
        <f>$I499*$P499*$Q499*($R499^4)</f>
        <v>0</v>
      </c>
      <c r="DW499" s="901"/>
      <c r="DX499" s="326">
        <f>SUM(DN499+DP499+DR499+DT499+DV499)</f>
        <v>0</v>
      </c>
      <c r="DY499" s="339">
        <f t="shared" ref="DY499:DY518" si="587">DN499</f>
        <v>0</v>
      </c>
      <c r="DZ499" s="339">
        <f t="shared" ref="DZ499:DZ518" si="588">DP499</f>
        <v>0</v>
      </c>
      <c r="EA499" s="339">
        <f t="shared" ref="EA499:EA518" si="589">DR499</f>
        <v>0</v>
      </c>
      <c r="EB499" s="339">
        <f t="shared" ref="EB499:EB518" si="590">DT499</f>
        <v>0</v>
      </c>
      <c r="EC499" s="339">
        <f t="shared" ref="EC499:EC518" si="591">DV499</f>
        <v>0</v>
      </c>
      <c r="ED499" s="327">
        <f t="shared" ref="ED499:ED519" si="592">SUM(DY499:EC499)</f>
        <v>0</v>
      </c>
    </row>
    <row r="500" spans="1:134" s="51" customFormat="1" ht="15" customHeight="1">
      <c r="A500" s="78"/>
      <c r="B500" s="78"/>
      <c r="C500" s="77" t="s">
        <v>264</v>
      </c>
      <c r="D500" s="700"/>
      <c r="E500" s="72"/>
      <c r="F500" s="72"/>
      <c r="G500" s="72"/>
      <c r="H500" s="72"/>
      <c r="I500" s="72"/>
      <c r="J500" s="72"/>
      <c r="K500" s="72"/>
      <c r="L500" s="72"/>
      <c r="M500" s="72"/>
      <c r="N500" s="72"/>
      <c r="O500" s="616"/>
      <c r="P500" s="72"/>
      <c r="Q500" s="146"/>
      <c r="R500" s="70">
        <f t="shared" si="585"/>
        <v>1</v>
      </c>
      <c r="S500" s="847"/>
      <c r="T500" s="848"/>
      <c r="U500" s="847"/>
      <c r="V500" s="848"/>
      <c r="W500" s="847"/>
      <c r="X500" s="848"/>
      <c r="Y500" s="847"/>
      <c r="Z500" s="848"/>
      <c r="AA500" s="847"/>
      <c r="AB500" s="848"/>
      <c r="AC500" s="373"/>
      <c r="AD500" s="804"/>
      <c r="AE500" s="805"/>
      <c r="AF500" s="804"/>
      <c r="AG500" s="805"/>
      <c r="AH500" s="804"/>
      <c r="AI500" s="805"/>
      <c r="AJ500" s="804"/>
      <c r="AK500" s="805"/>
      <c r="AL500" s="804"/>
      <c r="AM500" s="805"/>
      <c r="AN500" s="362"/>
      <c r="AO500" s="812"/>
      <c r="AP500" s="813"/>
      <c r="AQ500" s="812"/>
      <c r="AR500" s="813"/>
      <c r="AS500" s="812"/>
      <c r="AT500" s="813"/>
      <c r="AU500" s="812"/>
      <c r="AV500" s="813"/>
      <c r="AW500" s="812"/>
      <c r="AX500" s="813"/>
      <c r="AY500" s="363"/>
      <c r="AZ500" s="820"/>
      <c r="BA500" s="821"/>
      <c r="BB500" s="820"/>
      <c r="BC500" s="821"/>
      <c r="BD500" s="820"/>
      <c r="BE500" s="821"/>
      <c r="BF500" s="820"/>
      <c r="BG500" s="821"/>
      <c r="BH500" s="820"/>
      <c r="BI500" s="821"/>
      <c r="BJ500" s="364"/>
      <c r="BK500" s="849"/>
      <c r="BL500" s="850"/>
      <c r="BM500" s="849"/>
      <c r="BN500" s="850"/>
      <c r="BO500" s="849"/>
      <c r="BP500" s="850"/>
      <c r="BQ500" s="849"/>
      <c r="BR500" s="850"/>
      <c r="BS500" s="849"/>
      <c r="BT500" s="850"/>
      <c r="BU500" s="365"/>
      <c r="BV500" s="973"/>
      <c r="BW500" s="974"/>
      <c r="BX500" s="973"/>
      <c r="BY500" s="974"/>
      <c r="BZ500" s="973"/>
      <c r="CA500" s="974"/>
      <c r="CB500" s="973"/>
      <c r="CC500" s="974"/>
      <c r="CD500" s="973"/>
      <c r="CE500" s="974"/>
      <c r="CF500" s="366"/>
      <c r="CG500" s="969"/>
      <c r="CH500" s="970"/>
      <c r="CI500" s="969"/>
      <c r="CJ500" s="970"/>
      <c r="CK500" s="969"/>
      <c r="CL500" s="970"/>
      <c r="CM500" s="969"/>
      <c r="CN500" s="970"/>
      <c r="CO500" s="969"/>
      <c r="CP500" s="970"/>
      <c r="CQ500" s="367"/>
      <c r="CR500" s="967"/>
      <c r="CS500" s="968"/>
      <c r="CT500" s="967"/>
      <c r="CU500" s="968"/>
      <c r="CV500" s="967"/>
      <c r="CW500" s="968"/>
      <c r="CX500" s="967"/>
      <c r="CY500" s="968"/>
      <c r="CZ500" s="967"/>
      <c r="DA500" s="968"/>
      <c r="DB500" s="368"/>
      <c r="DC500" s="971"/>
      <c r="DD500" s="972"/>
      <c r="DE500" s="971"/>
      <c r="DF500" s="972"/>
      <c r="DG500" s="971"/>
      <c r="DH500" s="972"/>
      <c r="DI500" s="971"/>
      <c r="DJ500" s="972"/>
      <c r="DK500" s="971"/>
      <c r="DL500" s="972"/>
      <c r="DM500" s="369"/>
      <c r="DN500" s="900">
        <f t="shared" ref="DN500:DN518" si="593">$E500*$P500*$Q500</f>
        <v>0</v>
      </c>
      <c r="DO500" s="901"/>
      <c r="DP500" s="900">
        <f t="shared" ref="DP500:DP518" si="594">$F500*$P500*$Q500*$R500</f>
        <v>0</v>
      </c>
      <c r="DQ500" s="901"/>
      <c r="DR500" s="900">
        <f t="shared" si="586"/>
        <v>0</v>
      </c>
      <c r="DS500" s="901"/>
      <c r="DT500" s="900">
        <f t="shared" ref="DT500:DT518" si="595">$H500*$P500*$Q500*($R500^3)</f>
        <v>0</v>
      </c>
      <c r="DU500" s="901"/>
      <c r="DV500" s="900">
        <f t="shared" ref="DV500:DV518" si="596">$I500*$P500*$Q500*($R500^4)</f>
        <v>0</v>
      </c>
      <c r="DW500" s="901"/>
      <c r="DX500" s="326">
        <f t="shared" ref="DX500:DX518" si="597">SUM(DN500+DP500+DR500+DT500+DV500)</f>
        <v>0</v>
      </c>
      <c r="DY500" s="339">
        <f t="shared" si="587"/>
        <v>0</v>
      </c>
      <c r="DZ500" s="339">
        <f t="shared" si="588"/>
        <v>0</v>
      </c>
      <c r="EA500" s="339">
        <f t="shared" si="589"/>
        <v>0</v>
      </c>
      <c r="EB500" s="339">
        <f t="shared" si="590"/>
        <v>0</v>
      </c>
      <c r="EC500" s="339">
        <f t="shared" si="591"/>
        <v>0</v>
      </c>
      <c r="ED500" s="327">
        <f t="shared" si="592"/>
        <v>0</v>
      </c>
    </row>
    <row r="501" spans="1:134" s="51" customFormat="1" ht="15" customHeight="1">
      <c r="A501" s="78"/>
      <c r="B501" s="78"/>
      <c r="C501" s="77" t="s">
        <v>28</v>
      </c>
      <c r="D501" s="700"/>
      <c r="E501" s="72"/>
      <c r="F501" s="72"/>
      <c r="G501" s="72"/>
      <c r="H501" s="72"/>
      <c r="I501" s="72"/>
      <c r="J501" s="72"/>
      <c r="K501" s="72"/>
      <c r="L501" s="72"/>
      <c r="M501" s="72"/>
      <c r="N501" s="72"/>
      <c r="O501" s="616"/>
      <c r="P501" s="72"/>
      <c r="Q501" s="146"/>
      <c r="R501" s="70">
        <f t="shared" si="585"/>
        <v>1</v>
      </c>
      <c r="S501" s="847"/>
      <c r="T501" s="848"/>
      <c r="U501" s="847"/>
      <c r="V501" s="848"/>
      <c r="W501" s="847"/>
      <c r="X501" s="848"/>
      <c r="Y501" s="847"/>
      <c r="Z501" s="848"/>
      <c r="AA501" s="847"/>
      <c r="AB501" s="848"/>
      <c r="AC501" s="373"/>
      <c r="AD501" s="804"/>
      <c r="AE501" s="805"/>
      <c r="AF501" s="804"/>
      <c r="AG501" s="805"/>
      <c r="AH501" s="804"/>
      <c r="AI501" s="805"/>
      <c r="AJ501" s="804"/>
      <c r="AK501" s="805"/>
      <c r="AL501" s="804"/>
      <c r="AM501" s="805"/>
      <c r="AN501" s="362"/>
      <c r="AO501" s="812"/>
      <c r="AP501" s="813"/>
      <c r="AQ501" s="812"/>
      <c r="AR501" s="813"/>
      <c r="AS501" s="812"/>
      <c r="AT501" s="813"/>
      <c r="AU501" s="812"/>
      <c r="AV501" s="813"/>
      <c r="AW501" s="812"/>
      <c r="AX501" s="813"/>
      <c r="AY501" s="363"/>
      <c r="AZ501" s="820"/>
      <c r="BA501" s="821"/>
      <c r="BB501" s="820"/>
      <c r="BC501" s="821"/>
      <c r="BD501" s="820"/>
      <c r="BE501" s="821"/>
      <c r="BF501" s="820"/>
      <c r="BG501" s="821"/>
      <c r="BH501" s="820"/>
      <c r="BI501" s="821"/>
      <c r="BJ501" s="364"/>
      <c r="BK501" s="849"/>
      <c r="BL501" s="850"/>
      <c r="BM501" s="849"/>
      <c r="BN501" s="850"/>
      <c r="BO501" s="849"/>
      <c r="BP501" s="850"/>
      <c r="BQ501" s="849"/>
      <c r="BR501" s="850"/>
      <c r="BS501" s="849"/>
      <c r="BT501" s="850"/>
      <c r="BU501" s="365"/>
      <c r="BV501" s="973"/>
      <c r="BW501" s="974"/>
      <c r="BX501" s="973"/>
      <c r="BY501" s="974"/>
      <c r="BZ501" s="973"/>
      <c r="CA501" s="974"/>
      <c r="CB501" s="973"/>
      <c r="CC501" s="974"/>
      <c r="CD501" s="973"/>
      <c r="CE501" s="974"/>
      <c r="CF501" s="366"/>
      <c r="CG501" s="969"/>
      <c r="CH501" s="970"/>
      <c r="CI501" s="969"/>
      <c r="CJ501" s="970"/>
      <c r="CK501" s="969"/>
      <c r="CL501" s="970"/>
      <c r="CM501" s="969"/>
      <c r="CN501" s="970"/>
      <c r="CO501" s="969"/>
      <c r="CP501" s="970"/>
      <c r="CQ501" s="367"/>
      <c r="CR501" s="967"/>
      <c r="CS501" s="968"/>
      <c r="CT501" s="967"/>
      <c r="CU501" s="968"/>
      <c r="CV501" s="967"/>
      <c r="CW501" s="968"/>
      <c r="CX501" s="967"/>
      <c r="CY501" s="968"/>
      <c r="CZ501" s="967"/>
      <c r="DA501" s="968"/>
      <c r="DB501" s="368"/>
      <c r="DC501" s="971"/>
      <c r="DD501" s="972"/>
      <c r="DE501" s="971"/>
      <c r="DF501" s="972"/>
      <c r="DG501" s="971"/>
      <c r="DH501" s="972"/>
      <c r="DI501" s="971"/>
      <c r="DJ501" s="972"/>
      <c r="DK501" s="971"/>
      <c r="DL501" s="972"/>
      <c r="DM501" s="369"/>
      <c r="DN501" s="900">
        <f t="shared" si="593"/>
        <v>0</v>
      </c>
      <c r="DO501" s="901"/>
      <c r="DP501" s="900">
        <f t="shared" si="594"/>
        <v>0</v>
      </c>
      <c r="DQ501" s="901"/>
      <c r="DR501" s="900">
        <f t="shared" si="586"/>
        <v>0</v>
      </c>
      <c r="DS501" s="901"/>
      <c r="DT501" s="900">
        <f t="shared" si="595"/>
        <v>0</v>
      </c>
      <c r="DU501" s="901"/>
      <c r="DV501" s="900">
        <f t="shared" si="596"/>
        <v>0</v>
      </c>
      <c r="DW501" s="901"/>
      <c r="DX501" s="326">
        <f t="shared" si="597"/>
        <v>0</v>
      </c>
      <c r="DY501" s="339">
        <f t="shared" si="587"/>
        <v>0</v>
      </c>
      <c r="DZ501" s="339">
        <f t="shared" si="588"/>
        <v>0</v>
      </c>
      <c r="EA501" s="339">
        <f t="shared" si="589"/>
        <v>0</v>
      </c>
      <c r="EB501" s="339">
        <f t="shared" si="590"/>
        <v>0</v>
      </c>
      <c r="EC501" s="339">
        <f t="shared" si="591"/>
        <v>0</v>
      </c>
      <c r="ED501" s="327">
        <f t="shared" si="592"/>
        <v>0</v>
      </c>
    </row>
    <row r="502" spans="1:134" s="51" customFormat="1" ht="15" customHeight="1">
      <c r="A502" s="78"/>
      <c r="B502" s="78"/>
      <c r="C502" s="77" t="s">
        <v>54</v>
      </c>
      <c r="D502" s="700"/>
      <c r="E502" s="72"/>
      <c r="F502" s="72"/>
      <c r="G502" s="72"/>
      <c r="H502" s="72"/>
      <c r="I502" s="72"/>
      <c r="J502" s="72"/>
      <c r="K502" s="72"/>
      <c r="L502" s="72"/>
      <c r="M502" s="72"/>
      <c r="N502" s="72"/>
      <c r="O502" s="616"/>
      <c r="P502" s="72"/>
      <c r="Q502" s="146"/>
      <c r="R502" s="70">
        <f t="shared" si="585"/>
        <v>1.1000000000000001</v>
      </c>
      <c r="S502" s="847"/>
      <c r="T502" s="848"/>
      <c r="U502" s="847"/>
      <c r="V502" s="848"/>
      <c r="W502" s="847"/>
      <c r="X502" s="848"/>
      <c r="Y502" s="847"/>
      <c r="Z502" s="848"/>
      <c r="AA502" s="847"/>
      <c r="AB502" s="848"/>
      <c r="AC502" s="373"/>
      <c r="AD502" s="804"/>
      <c r="AE502" s="805"/>
      <c r="AF502" s="804"/>
      <c r="AG502" s="805"/>
      <c r="AH502" s="804"/>
      <c r="AI502" s="805"/>
      <c r="AJ502" s="804"/>
      <c r="AK502" s="805"/>
      <c r="AL502" s="804"/>
      <c r="AM502" s="805"/>
      <c r="AN502" s="362"/>
      <c r="AO502" s="812"/>
      <c r="AP502" s="813"/>
      <c r="AQ502" s="812"/>
      <c r="AR502" s="813"/>
      <c r="AS502" s="812"/>
      <c r="AT502" s="813"/>
      <c r="AU502" s="812"/>
      <c r="AV502" s="813"/>
      <c r="AW502" s="812"/>
      <c r="AX502" s="813"/>
      <c r="AY502" s="363"/>
      <c r="AZ502" s="820"/>
      <c r="BA502" s="821"/>
      <c r="BB502" s="820"/>
      <c r="BC502" s="821"/>
      <c r="BD502" s="820"/>
      <c r="BE502" s="821"/>
      <c r="BF502" s="820"/>
      <c r="BG502" s="821"/>
      <c r="BH502" s="820"/>
      <c r="BI502" s="821"/>
      <c r="BJ502" s="364"/>
      <c r="BK502" s="849"/>
      <c r="BL502" s="850"/>
      <c r="BM502" s="849"/>
      <c r="BN502" s="850"/>
      <c r="BO502" s="849"/>
      <c r="BP502" s="850"/>
      <c r="BQ502" s="849"/>
      <c r="BR502" s="850"/>
      <c r="BS502" s="849"/>
      <c r="BT502" s="850"/>
      <c r="BU502" s="365"/>
      <c r="BV502" s="973"/>
      <c r="BW502" s="974"/>
      <c r="BX502" s="973"/>
      <c r="BY502" s="974"/>
      <c r="BZ502" s="973"/>
      <c r="CA502" s="974"/>
      <c r="CB502" s="973"/>
      <c r="CC502" s="974"/>
      <c r="CD502" s="973"/>
      <c r="CE502" s="974"/>
      <c r="CF502" s="366"/>
      <c r="CG502" s="969"/>
      <c r="CH502" s="970"/>
      <c r="CI502" s="969"/>
      <c r="CJ502" s="970"/>
      <c r="CK502" s="969"/>
      <c r="CL502" s="970"/>
      <c r="CM502" s="969"/>
      <c r="CN502" s="970"/>
      <c r="CO502" s="969"/>
      <c r="CP502" s="970"/>
      <c r="CQ502" s="367"/>
      <c r="CR502" s="967"/>
      <c r="CS502" s="968"/>
      <c r="CT502" s="967"/>
      <c r="CU502" s="968"/>
      <c r="CV502" s="967"/>
      <c r="CW502" s="968"/>
      <c r="CX502" s="967"/>
      <c r="CY502" s="968"/>
      <c r="CZ502" s="967"/>
      <c r="DA502" s="968"/>
      <c r="DB502" s="368"/>
      <c r="DC502" s="971"/>
      <c r="DD502" s="972"/>
      <c r="DE502" s="971"/>
      <c r="DF502" s="972"/>
      <c r="DG502" s="971"/>
      <c r="DH502" s="972"/>
      <c r="DI502" s="971"/>
      <c r="DJ502" s="972"/>
      <c r="DK502" s="971"/>
      <c r="DL502" s="972"/>
      <c r="DM502" s="369"/>
      <c r="DN502" s="900">
        <f t="shared" si="593"/>
        <v>0</v>
      </c>
      <c r="DO502" s="901"/>
      <c r="DP502" s="900">
        <f t="shared" si="594"/>
        <v>0</v>
      </c>
      <c r="DQ502" s="901"/>
      <c r="DR502" s="900">
        <f t="shared" si="586"/>
        <v>0</v>
      </c>
      <c r="DS502" s="901"/>
      <c r="DT502" s="900">
        <f t="shared" si="595"/>
        <v>0</v>
      </c>
      <c r="DU502" s="901"/>
      <c r="DV502" s="900">
        <f t="shared" si="596"/>
        <v>0</v>
      </c>
      <c r="DW502" s="901"/>
      <c r="DX502" s="326">
        <f t="shared" si="597"/>
        <v>0</v>
      </c>
      <c r="DY502" s="339">
        <f t="shared" si="587"/>
        <v>0</v>
      </c>
      <c r="DZ502" s="339">
        <f t="shared" si="588"/>
        <v>0</v>
      </c>
      <c r="EA502" s="339">
        <f t="shared" si="589"/>
        <v>0</v>
      </c>
      <c r="EB502" s="339">
        <f t="shared" si="590"/>
        <v>0</v>
      </c>
      <c r="EC502" s="339">
        <f t="shared" si="591"/>
        <v>0</v>
      </c>
      <c r="ED502" s="327">
        <f t="shared" si="592"/>
        <v>0</v>
      </c>
    </row>
    <row r="503" spans="1:134" s="51" customFormat="1" ht="15" customHeight="1">
      <c r="A503" s="78"/>
      <c r="B503" s="78"/>
      <c r="C503" s="77" t="s">
        <v>353</v>
      </c>
      <c r="D503" s="700" t="s">
        <v>378</v>
      </c>
      <c r="E503" s="72"/>
      <c r="F503" s="72"/>
      <c r="G503" s="72"/>
      <c r="H503" s="72"/>
      <c r="I503" s="72"/>
      <c r="J503" s="72"/>
      <c r="K503" s="72"/>
      <c r="L503" s="72"/>
      <c r="M503" s="72"/>
      <c r="N503" s="72"/>
      <c r="O503" s="616"/>
      <c r="P503" s="72"/>
      <c r="Q503" s="146"/>
      <c r="R503" s="70">
        <f t="shared" si="585"/>
        <v>1.1000000000000001</v>
      </c>
      <c r="S503" s="847"/>
      <c r="T503" s="848"/>
      <c r="U503" s="847"/>
      <c r="V503" s="848"/>
      <c r="W503" s="847"/>
      <c r="X503" s="848"/>
      <c r="Y503" s="847"/>
      <c r="Z503" s="848"/>
      <c r="AA503" s="847"/>
      <c r="AB503" s="848"/>
      <c r="AC503" s="373"/>
      <c r="AD503" s="804"/>
      <c r="AE503" s="805"/>
      <c r="AF503" s="804"/>
      <c r="AG503" s="805"/>
      <c r="AH503" s="804"/>
      <c r="AI503" s="805"/>
      <c r="AJ503" s="804"/>
      <c r="AK503" s="805"/>
      <c r="AL503" s="804"/>
      <c r="AM503" s="805"/>
      <c r="AN503" s="362"/>
      <c r="AO503" s="812"/>
      <c r="AP503" s="813"/>
      <c r="AQ503" s="812"/>
      <c r="AR503" s="813"/>
      <c r="AS503" s="812"/>
      <c r="AT503" s="813"/>
      <c r="AU503" s="812"/>
      <c r="AV503" s="813"/>
      <c r="AW503" s="812"/>
      <c r="AX503" s="813"/>
      <c r="AY503" s="363"/>
      <c r="AZ503" s="820"/>
      <c r="BA503" s="821"/>
      <c r="BB503" s="820"/>
      <c r="BC503" s="821"/>
      <c r="BD503" s="820"/>
      <c r="BE503" s="821"/>
      <c r="BF503" s="820"/>
      <c r="BG503" s="821"/>
      <c r="BH503" s="820"/>
      <c r="BI503" s="821"/>
      <c r="BJ503" s="364"/>
      <c r="BK503" s="849"/>
      <c r="BL503" s="850"/>
      <c r="BM503" s="849"/>
      <c r="BN503" s="850"/>
      <c r="BO503" s="849"/>
      <c r="BP503" s="850"/>
      <c r="BQ503" s="849"/>
      <c r="BR503" s="850"/>
      <c r="BS503" s="849"/>
      <c r="BT503" s="850"/>
      <c r="BU503" s="365"/>
      <c r="BV503" s="973"/>
      <c r="BW503" s="974"/>
      <c r="BX503" s="973"/>
      <c r="BY503" s="974"/>
      <c r="BZ503" s="973"/>
      <c r="CA503" s="974"/>
      <c r="CB503" s="973"/>
      <c r="CC503" s="974"/>
      <c r="CD503" s="973"/>
      <c r="CE503" s="974"/>
      <c r="CF503" s="366"/>
      <c r="CG503" s="969"/>
      <c r="CH503" s="970"/>
      <c r="CI503" s="969"/>
      <c r="CJ503" s="970"/>
      <c r="CK503" s="969"/>
      <c r="CL503" s="970"/>
      <c r="CM503" s="969"/>
      <c r="CN503" s="970"/>
      <c r="CO503" s="969"/>
      <c r="CP503" s="970"/>
      <c r="CQ503" s="367"/>
      <c r="CR503" s="967"/>
      <c r="CS503" s="968"/>
      <c r="CT503" s="967"/>
      <c r="CU503" s="968"/>
      <c r="CV503" s="967"/>
      <c r="CW503" s="968"/>
      <c r="CX503" s="967"/>
      <c r="CY503" s="968"/>
      <c r="CZ503" s="967"/>
      <c r="DA503" s="968"/>
      <c r="DB503" s="368"/>
      <c r="DC503" s="971"/>
      <c r="DD503" s="972"/>
      <c r="DE503" s="971"/>
      <c r="DF503" s="972"/>
      <c r="DG503" s="971"/>
      <c r="DH503" s="972"/>
      <c r="DI503" s="971"/>
      <c r="DJ503" s="972"/>
      <c r="DK503" s="971"/>
      <c r="DL503" s="972"/>
      <c r="DM503" s="369"/>
      <c r="DN503" s="900">
        <f t="shared" si="593"/>
        <v>0</v>
      </c>
      <c r="DO503" s="901"/>
      <c r="DP503" s="900">
        <f t="shared" si="594"/>
        <v>0</v>
      </c>
      <c r="DQ503" s="901"/>
      <c r="DR503" s="900">
        <f t="shared" si="586"/>
        <v>0</v>
      </c>
      <c r="DS503" s="901"/>
      <c r="DT503" s="900">
        <f t="shared" si="595"/>
        <v>0</v>
      </c>
      <c r="DU503" s="901"/>
      <c r="DV503" s="900">
        <f t="shared" si="596"/>
        <v>0</v>
      </c>
      <c r="DW503" s="901"/>
      <c r="DX503" s="326">
        <f t="shared" si="597"/>
        <v>0</v>
      </c>
      <c r="DY503" s="339">
        <f t="shared" si="587"/>
        <v>0</v>
      </c>
      <c r="DZ503" s="339">
        <f t="shared" si="588"/>
        <v>0</v>
      </c>
      <c r="EA503" s="339">
        <f t="shared" si="589"/>
        <v>0</v>
      </c>
      <c r="EB503" s="339">
        <f t="shared" si="590"/>
        <v>0</v>
      </c>
      <c r="EC503" s="339">
        <f t="shared" si="591"/>
        <v>0</v>
      </c>
      <c r="ED503" s="327">
        <f t="shared" si="592"/>
        <v>0</v>
      </c>
    </row>
    <row r="504" spans="1:134" s="51" customFormat="1" ht="15" customHeight="1">
      <c r="A504" s="78"/>
      <c r="B504" s="78"/>
      <c r="C504" s="77" t="s">
        <v>264</v>
      </c>
      <c r="D504" s="700"/>
      <c r="E504" s="72"/>
      <c r="F504" s="72"/>
      <c r="G504" s="72"/>
      <c r="H504" s="72"/>
      <c r="I504" s="72"/>
      <c r="J504" s="72"/>
      <c r="K504" s="72"/>
      <c r="L504" s="72"/>
      <c r="M504" s="72"/>
      <c r="N504" s="72"/>
      <c r="O504" s="616"/>
      <c r="P504" s="72"/>
      <c r="Q504" s="146"/>
      <c r="R504" s="70">
        <f t="shared" si="585"/>
        <v>1</v>
      </c>
      <c r="S504" s="847"/>
      <c r="T504" s="848"/>
      <c r="U504" s="847"/>
      <c r="V504" s="848"/>
      <c r="W504" s="847"/>
      <c r="X504" s="848"/>
      <c r="Y504" s="847"/>
      <c r="Z504" s="848"/>
      <c r="AA504" s="847"/>
      <c r="AB504" s="848"/>
      <c r="AC504" s="373"/>
      <c r="AD504" s="804"/>
      <c r="AE504" s="805"/>
      <c r="AF504" s="804"/>
      <c r="AG504" s="805"/>
      <c r="AH504" s="804"/>
      <c r="AI504" s="805"/>
      <c r="AJ504" s="804"/>
      <c r="AK504" s="805"/>
      <c r="AL504" s="804"/>
      <c r="AM504" s="805"/>
      <c r="AN504" s="362"/>
      <c r="AO504" s="812"/>
      <c r="AP504" s="813"/>
      <c r="AQ504" s="812"/>
      <c r="AR504" s="813"/>
      <c r="AS504" s="812"/>
      <c r="AT504" s="813"/>
      <c r="AU504" s="812"/>
      <c r="AV504" s="813"/>
      <c r="AW504" s="812"/>
      <c r="AX504" s="813"/>
      <c r="AY504" s="363"/>
      <c r="AZ504" s="820"/>
      <c r="BA504" s="821"/>
      <c r="BB504" s="820"/>
      <c r="BC504" s="821"/>
      <c r="BD504" s="820"/>
      <c r="BE504" s="821"/>
      <c r="BF504" s="820"/>
      <c r="BG504" s="821"/>
      <c r="BH504" s="820"/>
      <c r="BI504" s="821"/>
      <c r="BJ504" s="364"/>
      <c r="BK504" s="849"/>
      <c r="BL504" s="850"/>
      <c r="BM504" s="849"/>
      <c r="BN504" s="850"/>
      <c r="BO504" s="849"/>
      <c r="BP504" s="850"/>
      <c r="BQ504" s="849"/>
      <c r="BR504" s="850"/>
      <c r="BS504" s="849"/>
      <c r="BT504" s="850"/>
      <c r="BU504" s="365"/>
      <c r="BV504" s="973"/>
      <c r="BW504" s="974"/>
      <c r="BX504" s="973"/>
      <c r="BY504" s="974"/>
      <c r="BZ504" s="973"/>
      <c r="CA504" s="974"/>
      <c r="CB504" s="973"/>
      <c r="CC504" s="974"/>
      <c r="CD504" s="973"/>
      <c r="CE504" s="974"/>
      <c r="CF504" s="366"/>
      <c r="CG504" s="969"/>
      <c r="CH504" s="970"/>
      <c r="CI504" s="969"/>
      <c r="CJ504" s="970"/>
      <c r="CK504" s="969"/>
      <c r="CL504" s="970"/>
      <c r="CM504" s="969"/>
      <c r="CN504" s="970"/>
      <c r="CO504" s="969"/>
      <c r="CP504" s="970"/>
      <c r="CQ504" s="367"/>
      <c r="CR504" s="967"/>
      <c r="CS504" s="968"/>
      <c r="CT504" s="967"/>
      <c r="CU504" s="968"/>
      <c r="CV504" s="967"/>
      <c r="CW504" s="968"/>
      <c r="CX504" s="967"/>
      <c r="CY504" s="968"/>
      <c r="CZ504" s="967"/>
      <c r="DA504" s="968"/>
      <c r="DB504" s="368"/>
      <c r="DC504" s="971"/>
      <c r="DD504" s="972"/>
      <c r="DE504" s="971"/>
      <c r="DF504" s="972"/>
      <c r="DG504" s="971"/>
      <c r="DH504" s="972"/>
      <c r="DI504" s="971"/>
      <c r="DJ504" s="972"/>
      <c r="DK504" s="971"/>
      <c r="DL504" s="972"/>
      <c r="DM504" s="369"/>
      <c r="DN504" s="900">
        <f t="shared" si="593"/>
        <v>0</v>
      </c>
      <c r="DO504" s="901"/>
      <c r="DP504" s="900">
        <f t="shared" si="594"/>
        <v>0</v>
      </c>
      <c r="DQ504" s="901"/>
      <c r="DR504" s="900">
        <f t="shared" si="586"/>
        <v>0</v>
      </c>
      <c r="DS504" s="901"/>
      <c r="DT504" s="900">
        <f t="shared" si="595"/>
        <v>0</v>
      </c>
      <c r="DU504" s="901"/>
      <c r="DV504" s="900">
        <f t="shared" si="596"/>
        <v>0</v>
      </c>
      <c r="DW504" s="901"/>
      <c r="DX504" s="326">
        <f t="shared" si="597"/>
        <v>0</v>
      </c>
      <c r="DY504" s="339">
        <f t="shared" si="587"/>
        <v>0</v>
      </c>
      <c r="DZ504" s="339">
        <f t="shared" si="588"/>
        <v>0</v>
      </c>
      <c r="EA504" s="339">
        <f t="shared" si="589"/>
        <v>0</v>
      </c>
      <c r="EB504" s="339">
        <f t="shared" si="590"/>
        <v>0</v>
      </c>
      <c r="EC504" s="339">
        <f t="shared" si="591"/>
        <v>0</v>
      </c>
      <c r="ED504" s="327">
        <f t="shared" si="592"/>
        <v>0</v>
      </c>
    </row>
    <row r="505" spans="1:134" s="51" customFormat="1" ht="15" customHeight="1">
      <c r="A505" s="78"/>
      <c r="B505" s="78"/>
      <c r="C505" s="77" t="s">
        <v>28</v>
      </c>
      <c r="D505" s="700"/>
      <c r="E505" s="72"/>
      <c r="F505" s="72"/>
      <c r="G505" s="72"/>
      <c r="H505" s="72"/>
      <c r="I505" s="72"/>
      <c r="J505" s="72"/>
      <c r="K505" s="72"/>
      <c r="L505" s="72"/>
      <c r="M505" s="72"/>
      <c r="N505" s="72"/>
      <c r="O505" s="616"/>
      <c r="P505" s="72"/>
      <c r="Q505" s="146"/>
      <c r="R505" s="70">
        <f t="shared" si="585"/>
        <v>1</v>
      </c>
      <c r="S505" s="847"/>
      <c r="T505" s="848"/>
      <c r="U505" s="847"/>
      <c r="V505" s="848"/>
      <c r="W505" s="847"/>
      <c r="X505" s="848"/>
      <c r="Y505" s="847"/>
      <c r="Z505" s="848"/>
      <c r="AA505" s="847"/>
      <c r="AB505" s="848"/>
      <c r="AC505" s="373"/>
      <c r="AD505" s="804"/>
      <c r="AE505" s="805"/>
      <c r="AF505" s="804"/>
      <c r="AG505" s="805"/>
      <c r="AH505" s="804"/>
      <c r="AI505" s="805"/>
      <c r="AJ505" s="804"/>
      <c r="AK505" s="805"/>
      <c r="AL505" s="804"/>
      <c r="AM505" s="805"/>
      <c r="AN505" s="362"/>
      <c r="AO505" s="812"/>
      <c r="AP505" s="813"/>
      <c r="AQ505" s="812"/>
      <c r="AR505" s="813"/>
      <c r="AS505" s="812"/>
      <c r="AT505" s="813"/>
      <c r="AU505" s="812"/>
      <c r="AV505" s="813"/>
      <c r="AW505" s="812"/>
      <c r="AX505" s="813"/>
      <c r="AY505" s="363"/>
      <c r="AZ505" s="820"/>
      <c r="BA505" s="821"/>
      <c r="BB505" s="820"/>
      <c r="BC505" s="821"/>
      <c r="BD505" s="820"/>
      <c r="BE505" s="821"/>
      <c r="BF505" s="820"/>
      <c r="BG505" s="821"/>
      <c r="BH505" s="820"/>
      <c r="BI505" s="821"/>
      <c r="BJ505" s="364"/>
      <c r="BK505" s="849"/>
      <c r="BL505" s="850"/>
      <c r="BM505" s="849"/>
      <c r="BN505" s="850"/>
      <c r="BO505" s="849"/>
      <c r="BP505" s="850"/>
      <c r="BQ505" s="849"/>
      <c r="BR505" s="850"/>
      <c r="BS505" s="849"/>
      <c r="BT505" s="850"/>
      <c r="BU505" s="365"/>
      <c r="BV505" s="973"/>
      <c r="BW505" s="974"/>
      <c r="BX505" s="973"/>
      <c r="BY505" s="974"/>
      <c r="BZ505" s="973"/>
      <c r="CA505" s="974"/>
      <c r="CB505" s="973"/>
      <c r="CC505" s="974"/>
      <c r="CD505" s="973"/>
      <c r="CE505" s="974"/>
      <c r="CF505" s="366"/>
      <c r="CG505" s="969"/>
      <c r="CH505" s="970"/>
      <c r="CI505" s="969"/>
      <c r="CJ505" s="970"/>
      <c r="CK505" s="969"/>
      <c r="CL505" s="970"/>
      <c r="CM505" s="969"/>
      <c r="CN505" s="970"/>
      <c r="CO505" s="969"/>
      <c r="CP505" s="970"/>
      <c r="CQ505" s="367"/>
      <c r="CR505" s="967"/>
      <c r="CS505" s="968"/>
      <c r="CT505" s="967"/>
      <c r="CU505" s="968"/>
      <c r="CV505" s="967"/>
      <c r="CW505" s="968"/>
      <c r="CX505" s="967"/>
      <c r="CY505" s="968"/>
      <c r="CZ505" s="967"/>
      <c r="DA505" s="968"/>
      <c r="DB505" s="368"/>
      <c r="DC505" s="971"/>
      <c r="DD505" s="972"/>
      <c r="DE505" s="971"/>
      <c r="DF505" s="972"/>
      <c r="DG505" s="971"/>
      <c r="DH505" s="972"/>
      <c r="DI505" s="971"/>
      <c r="DJ505" s="972"/>
      <c r="DK505" s="971"/>
      <c r="DL505" s="972"/>
      <c r="DM505" s="369"/>
      <c r="DN505" s="900">
        <f t="shared" si="593"/>
        <v>0</v>
      </c>
      <c r="DO505" s="901"/>
      <c r="DP505" s="900">
        <f t="shared" si="594"/>
        <v>0</v>
      </c>
      <c r="DQ505" s="901"/>
      <c r="DR505" s="900">
        <f t="shared" si="586"/>
        <v>0</v>
      </c>
      <c r="DS505" s="901"/>
      <c r="DT505" s="900">
        <f t="shared" si="595"/>
        <v>0</v>
      </c>
      <c r="DU505" s="901"/>
      <c r="DV505" s="900">
        <f t="shared" si="596"/>
        <v>0</v>
      </c>
      <c r="DW505" s="901"/>
      <c r="DX505" s="326">
        <f t="shared" si="597"/>
        <v>0</v>
      </c>
      <c r="DY505" s="339">
        <f t="shared" si="587"/>
        <v>0</v>
      </c>
      <c r="DZ505" s="339">
        <f t="shared" si="588"/>
        <v>0</v>
      </c>
      <c r="EA505" s="339">
        <f t="shared" si="589"/>
        <v>0</v>
      </c>
      <c r="EB505" s="339">
        <f t="shared" si="590"/>
        <v>0</v>
      </c>
      <c r="EC505" s="339">
        <f t="shared" si="591"/>
        <v>0</v>
      </c>
      <c r="ED505" s="327">
        <f t="shared" si="592"/>
        <v>0</v>
      </c>
    </row>
    <row r="506" spans="1:134" s="51" customFormat="1" ht="15" customHeight="1">
      <c r="A506" s="78"/>
      <c r="B506" s="78"/>
      <c r="C506" s="77" t="s">
        <v>54</v>
      </c>
      <c r="D506" s="700"/>
      <c r="E506" s="72"/>
      <c r="F506" s="72"/>
      <c r="G506" s="72"/>
      <c r="H506" s="72"/>
      <c r="I506" s="72"/>
      <c r="J506" s="72"/>
      <c r="K506" s="72"/>
      <c r="L506" s="72"/>
      <c r="M506" s="72"/>
      <c r="N506" s="72"/>
      <c r="O506" s="616"/>
      <c r="P506" s="72"/>
      <c r="Q506" s="146"/>
      <c r="R506" s="70">
        <f t="shared" si="585"/>
        <v>1.1000000000000001</v>
      </c>
      <c r="S506" s="847"/>
      <c r="T506" s="848"/>
      <c r="U506" s="847"/>
      <c r="V506" s="848"/>
      <c r="W506" s="847"/>
      <c r="X506" s="848"/>
      <c r="Y506" s="847"/>
      <c r="Z506" s="848"/>
      <c r="AA506" s="847"/>
      <c r="AB506" s="848"/>
      <c r="AC506" s="373"/>
      <c r="AD506" s="804"/>
      <c r="AE506" s="805"/>
      <c r="AF506" s="804"/>
      <c r="AG506" s="805"/>
      <c r="AH506" s="804"/>
      <c r="AI506" s="805"/>
      <c r="AJ506" s="804"/>
      <c r="AK506" s="805"/>
      <c r="AL506" s="804"/>
      <c r="AM506" s="805"/>
      <c r="AN506" s="362"/>
      <c r="AO506" s="812"/>
      <c r="AP506" s="813"/>
      <c r="AQ506" s="812"/>
      <c r="AR506" s="813"/>
      <c r="AS506" s="812"/>
      <c r="AT506" s="813"/>
      <c r="AU506" s="812"/>
      <c r="AV506" s="813"/>
      <c r="AW506" s="812"/>
      <c r="AX506" s="813"/>
      <c r="AY506" s="363"/>
      <c r="AZ506" s="820"/>
      <c r="BA506" s="821"/>
      <c r="BB506" s="820"/>
      <c r="BC506" s="821"/>
      <c r="BD506" s="820"/>
      <c r="BE506" s="821"/>
      <c r="BF506" s="820"/>
      <c r="BG506" s="821"/>
      <c r="BH506" s="820"/>
      <c r="BI506" s="821"/>
      <c r="BJ506" s="364"/>
      <c r="BK506" s="849"/>
      <c r="BL506" s="850"/>
      <c r="BM506" s="849"/>
      <c r="BN506" s="850"/>
      <c r="BO506" s="849"/>
      <c r="BP506" s="850"/>
      <c r="BQ506" s="849"/>
      <c r="BR506" s="850"/>
      <c r="BS506" s="849"/>
      <c r="BT506" s="850"/>
      <c r="BU506" s="365"/>
      <c r="BV506" s="973"/>
      <c r="BW506" s="974"/>
      <c r="BX506" s="973"/>
      <c r="BY506" s="974"/>
      <c r="BZ506" s="973"/>
      <c r="CA506" s="974"/>
      <c r="CB506" s="973"/>
      <c r="CC506" s="974"/>
      <c r="CD506" s="973"/>
      <c r="CE506" s="974"/>
      <c r="CF506" s="366"/>
      <c r="CG506" s="969"/>
      <c r="CH506" s="970"/>
      <c r="CI506" s="969"/>
      <c r="CJ506" s="970"/>
      <c r="CK506" s="969"/>
      <c r="CL506" s="970"/>
      <c r="CM506" s="969"/>
      <c r="CN506" s="970"/>
      <c r="CO506" s="969"/>
      <c r="CP506" s="970"/>
      <c r="CQ506" s="367"/>
      <c r="CR506" s="967"/>
      <c r="CS506" s="968"/>
      <c r="CT506" s="967"/>
      <c r="CU506" s="968"/>
      <c r="CV506" s="967"/>
      <c r="CW506" s="968"/>
      <c r="CX506" s="967"/>
      <c r="CY506" s="968"/>
      <c r="CZ506" s="967"/>
      <c r="DA506" s="968"/>
      <c r="DB506" s="368"/>
      <c r="DC506" s="971"/>
      <c r="DD506" s="972"/>
      <c r="DE506" s="971"/>
      <c r="DF506" s="972"/>
      <c r="DG506" s="971"/>
      <c r="DH506" s="972"/>
      <c r="DI506" s="971"/>
      <c r="DJ506" s="972"/>
      <c r="DK506" s="971"/>
      <c r="DL506" s="972"/>
      <c r="DM506" s="369"/>
      <c r="DN506" s="900">
        <f t="shared" si="593"/>
        <v>0</v>
      </c>
      <c r="DO506" s="901"/>
      <c r="DP506" s="900">
        <f t="shared" si="594"/>
        <v>0</v>
      </c>
      <c r="DQ506" s="901"/>
      <c r="DR506" s="900">
        <f t="shared" si="586"/>
        <v>0</v>
      </c>
      <c r="DS506" s="901"/>
      <c r="DT506" s="900">
        <f t="shared" si="595"/>
        <v>0</v>
      </c>
      <c r="DU506" s="901"/>
      <c r="DV506" s="900">
        <f t="shared" si="596"/>
        <v>0</v>
      </c>
      <c r="DW506" s="901"/>
      <c r="DX506" s="326">
        <f t="shared" si="597"/>
        <v>0</v>
      </c>
      <c r="DY506" s="339">
        <f t="shared" si="587"/>
        <v>0</v>
      </c>
      <c r="DZ506" s="339">
        <f t="shared" si="588"/>
        <v>0</v>
      </c>
      <c r="EA506" s="339">
        <f t="shared" si="589"/>
        <v>0</v>
      </c>
      <c r="EB506" s="339">
        <f t="shared" si="590"/>
        <v>0</v>
      </c>
      <c r="EC506" s="339">
        <f t="shared" si="591"/>
        <v>0</v>
      </c>
      <c r="ED506" s="327">
        <f t="shared" si="592"/>
        <v>0</v>
      </c>
    </row>
    <row r="507" spans="1:134" s="51" customFormat="1" ht="15" customHeight="1">
      <c r="A507" s="78"/>
      <c r="B507" s="78"/>
      <c r="C507" s="77" t="s">
        <v>353</v>
      </c>
      <c r="D507" s="700" t="s">
        <v>378</v>
      </c>
      <c r="E507" s="72"/>
      <c r="F507" s="72"/>
      <c r="G507" s="72"/>
      <c r="H507" s="72"/>
      <c r="I507" s="72"/>
      <c r="J507" s="72"/>
      <c r="K507" s="72"/>
      <c r="L507" s="72"/>
      <c r="M507" s="72"/>
      <c r="N507" s="72"/>
      <c r="O507" s="616"/>
      <c r="P507" s="72"/>
      <c r="Q507" s="146"/>
      <c r="R507" s="70">
        <f t="shared" si="585"/>
        <v>1.1000000000000001</v>
      </c>
      <c r="S507" s="847"/>
      <c r="T507" s="848"/>
      <c r="U507" s="847"/>
      <c r="V507" s="848"/>
      <c r="W507" s="847"/>
      <c r="X507" s="848"/>
      <c r="Y507" s="847"/>
      <c r="Z507" s="848"/>
      <c r="AA507" s="847"/>
      <c r="AB507" s="848"/>
      <c r="AC507" s="373"/>
      <c r="AD507" s="804"/>
      <c r="AE507" s="805"/>
      <c r="AF507" s="804"/>
      <c r="AG507" s="805"/>
      <c r="AH507" s="804"/>
      <c r="AI507" s="805"/>
      <c r="AJ507" s="804"/>
      <c r="AK507" s="805"/>
      <c r="AL507" s="804"/>
      <c r="AM507" s="805"/>
      <c r="AN507" s="362"/>
      <c r="AO507" s="812"/>
      <c r="AP507" s="813"/>
      <c r="AQ507" s="812"/>
      <c r="AR507" s="813"/>
      <c r="AS507" s="812"/>
      <c r="AT507" s="813"/>
      <c r="AU507" s="812"/>
      <c r="AV507" s="813"/>
      <c r="AW507" s="812"/>
      <c r="AX507" s="813"/>
      <c r="AY507" s="363"/>
      <c r="AZ507" s="820"/>
      <c r="BA507" s="821"/>
      <c r="BB507" s="820"/>
      <c r="BC507" s="821"/>
      <c r="BD507" s="820"/>
      <c r="BE507" s="821"/>
      <c r="BF507" s="820"/>
      <c r="BG507" s="821"/>
      <c r="BH507" s="820"/>
      <c r="BI507" s="821"/>
      <c r="BJ507" s="364"/>
      <c r="BK507" s="849"/>
      <c r="BL507" s="850"/>
      <c r="BM507" s="849"/>
      <c r="BN507" s="850"/>
      <c r="BO507" s="849"/>
      <c r="BP507" s="850"/>
      <c r="BQ507" s="849"/>
      <c r="BR507" s="850"/>
      <c r="BS507" s="849"/>
      <c r="BT507" s="850"/>
      <c r="BU507" s="365"/>
      <c r="BV507" s="973"/>
      <c r="BW507" s="974"/>
      <c r="BX507" s="973"/>
      <c r="BY507" s="974"/>
      <c r="BZ507" s="973"/>
      <c r="CA507" s="974"/>
      <c r="CB507" s="973"/>
      <c r="CC507" s="974"/>
      <c r="CD507" s="973"/>
      <c r="CE507" s="974"/>
      <c r="CF507" s="366"/>
      <c r="CG507" s="969"/>
      <c r="CH507" s="970"/>
      <c r="CI507" s="969"/>
      <c r="CJ507" s="970"/>
      <c r="CK507" s="969"/>
      <c r="CL507" s="970"/>
      <c r="CM507" s="969"/>
      <c r="CN507" s="970"/>
      <c r="CO507" s="969"/>
      <c r="CP507" s="970"/>
      <c r="CQ507" s="367"/>
      <c r="CR507" s="967"/>
      <c r="CS507" s="968"/>
      <c r="CT507" s="967"/>
      <c r="CU507" s="968"/>
      <c r="CV507" s="967"/>
      <c r="CW507" s="968"/>
      <c r="CX507" s="967"/>
      <c r="CY507" s="968"/>
      <c r="CZ507" s="967"/>
      <c r="DA507" s="968"/>
      <c r="DB507" s="368"/>
      <c r="DC507" s="971"/>
      <c r="DD507" s="972"/>
      <c r="DE507" s="971"/>
      <c r="DF507" s="972"/>
      <c r="DG507" s="971"/>
      <c r="DH507" s="972"/>
      <c r="DI507" s="971"/>
      <c r="DJ507" s="972"/>
      <c r="DK507" s="971"/>
      <c r="DL507" s="972"/>
      <c r="DM507" s="369"/>
      <c r="DN507" s="900">
        <f t="shared" si="593"/>
        <v>0</v>
      </c>
      <c r="DO507" s="901"/>
      <c r="DP507" s="900">
        <f t="shared" si="594"/>
        <v>0</v>
      </c>
      <c r="DQ507" s="901"/>
      <c r="DR507" s="900">
        <f t="shared" si="586"/>
        <v>0</v>
      </c>
      <c r="DS507" s="901"/>
      <c r="DT507" s="900">
        <f t="shared" si="595"/>
        <v>0</v>
      </c>
      <c r="DU507" s="901"/>
      <c r="DV507" s="900">
        <f t="shared" si="596"/>
        <v>0</v>
      </c>
      <c r="DW507" s="901"/>
      <c r="DX507" s="326">
        <f t="shared" si="597"/>
        <v>0</v>
      </c>
      <c r="DY507" s="339">
        <f t="shared" si="587"/>
        <v>0</v>
      </c>
      <c r="DZ507" s="339">
        <f t="shared" si="588"/>
        <v>0</v>
      </c>
      <c r="EA507" s="339">
        <f t="shared" si="589"/>
        <v>0</v>
      </c>
      <c r="EB507" s="339">
        <f t="shared" si="590"/>
        <v>0</v>
      </c>
      <c r="EC507" s="339">
        <f t="shared" si="591"/>
        <v>0</v>
      </c>
      <c r="ED507" s="327">
        <f t="shared" si="592"/>
        <v>0</v>
      </c>
    </row>
    <row r="508" spans="1:134" s="51" customFormat="1" ht="15" customHeight="1">
      <c r="A508" s="78"/>
      <c r="B508" s="78"/>
      <c r="C508" s="77" t="s">
        <v>264</v>
      </c>
      <c r="D508" s="700"/>
      <c r="E508" s="72"/>
      <c r="F508" s="72"/>
      <c r="G508" s="72"/>
      <c r="H508" s="72"/>
      <c r="I508" s="72"/>
      <c r="J508" s="72"/>
      <c r="K508" s="72"/>
      <c r="L508" s="72"/>
      <c r="M508" s="72"/>
      <c r="N508" s="72"/>
      <c r="O508" s="616"/>
      <c r="P508" s="72"/>
      <c r="Q508" s="146"/>
      <c r="R508" s="70">
        <f t="shared" si="585"/>
        <v>1</v>
      </c>
      <c r="S508" s="847"/>
      <c r="T508" s="848"/>
      <c r="U508" s="847"/>
      <c r="V508" s="848"/>
      <c r="W508" s="847"/>
      <c r="X508" s="848"/>
      <c r="Y508" s="847"/>
      <c r="Z508" s="848"/>
      <c r="AA508" s="847"/>
      <c r="AB508" s="848"/>
      <c r="AC508" s="373"/>
      <c r="AD508" s="804"/>
      <c r="AE508" s="805"/>
      <c r="AF508" s="804"/>
      <c r="AG508" s="805"/>
      <c r="AH508" s="804"/>
      <c r="AI508" s="805"/>
      <c r="AJ508" s="804"/>
      <c r="AK508" s="805"/>
      <c r="AL508" s="804"/>
      <c r="AM508" s="805"/>
      <c r="AN508" s="362"/>
      <c r="AO508" s="812"/>
      <c r="AP508" s="813"/>
      <c r="AQ508" s="812"/>
      <c r="AR508" s="813"/>
      <c r="AS508" s="812"/>
      <c r="AT508" s="813"/>
      <c r="AU508" s="812"/>
      <c r="AV508" s="813"/>
      <c r="AW508" s="812"/>
      <c r="AX508" s="813"/>
      <c r="AY508" s="363"/>
      <c r="AZ508" s="820"/>
      <c r="BA508" s="821"/>
      <c r="BB508" s="820"/>
      <c r="BC508" s="821"/>
      <c r="BD508" s="820"/>
      <c r="BE508" s="821"/>
      <c r="BF508" s="820"/>
      <c r="BG508" s="821"/>
      <c r="BH508" s="820"/>
      <c r="BI508" s="821"/>
      <c r="BJ508" s="364"/>
      <c r="BK508" s="849"/>
      <c r="BL508" s="850"/>
      <c r="BM508" s="849"/>
      <c r="BN508" s="850"/>
      <c r="BO508" s="849"/>
      <c r="BP508" s="850"/>
      <c r="BQ508" s="849"/>
      <c r="BR508" s="850"/>
      <c r="BS508" s="849"/>
      <c r="BT508" s="850"/>
      <c r="BU508" s="365"/>
      <c r="BV508" s="973"/>
      <c r="BW508" s="974"/>
      <c r="BX508" s="973"/>
      <c r="BY508" s="974"/>
      <c r="BZ508" s="973"/>
      <c r="CA508" s="974"/>
      <c r="CB508" s="973"/>
      <c r="CC508" s="974"/>
      <c r="CD508" s="973"/>
      <c r="CE508" s="974"/>
      <c r="CF508" s="366"/>
      <c r="CG508" s="969"/>
      <c r="CH508" s="970"/>
      <c r="CI508" s="969"/>
      <c r="CJ508" s="970"/>
      <c r="CK508" s="969"/>
      <c r="CL508" s="970"/>
      <c r="CM508" s="969"/>
      <c r="CN508" s="970"/>
      <c r="CO508" s="969"/>
      <c r="CP508" s="970"/>
      <c r="CQ508" s="367"/>
      <c r="CR508" s="967"/>
      <c r="CS508" s="968"/>
      <c r="CT508" s="967"/>
      <c r="CU508" s="968"/>
      <c r="CV508" s="967"/>
      <c r="CW508" s="968"/>
      <c r="CX508" s="967"/>
      <c r="CY508" s="968"/>
      <c r="CZ508" s="967"/>
      <c r="DA508" s="968"/>
      <c r="DB508" s="368"/>
      <c r="DC508" s="971"/>
      <c r="DD508" s="972"/>
      <c r="DE508" s="971"/>
      <c r="DF508" s="972"/>
      <c r="DG508" s="971"/>
      <c r="DH508" s="972"/>
      <c r="DI508" s="971"/>
      <c r="DJ508" s="972"/>
      <c r="DK508" s="971"/>
      <c r="DL508" s="972"/>
      <c r="DM508" s="369"/>
      <c r="DN508" s="900">
        <f t="shared" si="593"/>
        <v>0</v>
      </c>
      <c r="DO508" s="901"/>
      <c r="DP508" s="900">
        <f t="shared" si="594"/>
        <v>0</v>
      </c>
      <c r="DQ508" s="901"/>
      <c r="DR508" s="900">
        <f t="shared" si="586"/>
        <v>0</v>
      </c>
      <c r="DS508" s="901"/>
      <c r="DT508" s="900">
        <f t="shared" si="595"/>
        <v>0</v>
      </c>
      <c r="DU508" s="901"/>
      <c r="DV508" s="900">
        <f t="shared" si="596"/>
        <v>0</v>
      </c>
      <c r="DW508" s="901"/>
      <c r="DX508" s="326">
        <f t="shared" si="597"/>
        <v>0</v>
      </c>
      <c r="DY508" s="339">
        <f t="shared" si="587"/>
        <v>0</v>
      </c>
      <c r="DZ508" s="339">
        <f t="shared" si="588"/>
        <v>0</v>
      </c>
      <c r="EA508" s="339">
        <f t="shared" si="589"/>
        <v>0</v>
      </c>
      <c r="EB508" s="339">
        <f t="shared" si="590"/>
        <v>0</v>
      </c>
      <c r="EC508" s="339">
        <f t="shared" si="591"/>
        <v>0</v>
      </c>
      <c r="ED508" s="327">
        <f t="shared" si="592"/>
        <v>0</v>
      </c>
    </row>
    <row r="509" spans="1:134" s="51" customFormat="1" ht="15" customHeight="1">
      <c r="A509" s="78"/>
      <c r="B509" s="78"/>
      <c r="C509" s="77" t="s">
        <v>28</v>
      </c>
      <c r="D509" s="700"/>
      <c r="E509" s="72"/>
      <c r="F509" s="72"/>
      <c r="G509" s="72"/>
      <c r="H509" s="72"/>
      <c r="I509" s="72"/>
      <c r="J509" s="72"/>
      <c r="K509" s="72"/>
      <c r="L509" s="72"/>
      <c r="M509" s="72"/>
      <c r="N509" s="72"/>
      <c r="O509" s="616"/>
      <c r="P509" s="72"/>
      <c r="Q509" s="146"/>
      <c r="R509" s="70">
        <f t="shared" si="585"/>
        <v>1</v>
      </c>
      <c r="S509" s="847"/>
      <c r="T509" s="848"/>
      <c r="U509" s="847"/>
      <c r="V509" s="848"/>
      <c r="W509" s="847"/>
      <c r="X509" s="848"/>
      <c r="Y509" s="847"/>
      <c r="Z509" s="848"/>
      <c r="AA509" s="847"/>
      <c r="AB509" s="848"/>
      <c r="AC509" s="373"/>
      <c r="AD509" s="804"/>
      <c r="AE509" s="805"/>
      <c r="AF509" s="804"/>
      <c r="AG509" s="805"/>
      <c r="AH509" s="804"/>
      <c r="AI509" s="805"/>
      <c r="AJ509" s="804"/>
      <c r="AK509" s="805"/>
      <c r="AL509" s="804"/>
      <c r="AM509" s="805"/>
      <c r="AN509" s="362"/>
      <c r="AO509" s="812"/>
      <c r="AP509" s="813"/>
      <c r="AQ509" s="812"/>
      <c r="AR509" s="813"/>
      <c r="AS509" s="812"/>
      <c r="AT509" s="813"/>
      <c r="AU509" s="812"/>
      <c r="AV509" s="813"/>
      <c r="AW509" s="812"/>
      <c r="AX509" s="813"/>
      <c r="AY509" s="363"/>
      <c r="AZ509" s="820"/>
      <c r="BA509" s="821"/>
      <c r="BB509" s="820"/>
      <c r="BC509" s="821"/>
      <c r="BD509" s="820"/>
      <c r="BE509" s="821"/>
      <c r="BF509" s="820"/>
      <c r="BG509" s="821"/>
      <c r="BH509" s="820"/>
      <c r="BI509" s="821"/>
      <c r="BJ509" s="364"/>
      <c r="BK509" s="849"/>
      <c r="BL509" s="850"/>
      <c r="BM509" s="849"/>
      <c r="BN509" s="850"/>
      <c r="BO509" s="849"/>
      <c r="BP509" s="850"/>
      <c r="BQ509" s="849"/>
      <c r="BR509" s="850"/>
      <c r="BS509" s="849"/>
      <c r="BT509" s="850"/>
      <c r="BU509" s="365"/>
      <c r="BV509" s="973"/>
      <c r="BW509" s="974"/>
      <c r="BX509" s="973"/>
      <c r="BY509" s="974"/>
      <c r="BZ509" s="973"/>
      <c r="CA509" s="974"/>
      <c r="CB509" s="973"/>
      <c r="CC509" s="974"/>
      <c r="CD509" s="973"/>
      <c r="CE509" s="974"/>
      <c r="CF509" s="366"/>
      <c r="CG509" s="969"/>
      <c r="CH509" s="970"/>
      <c r="CI509" s="969"/>
      <c r="CJ509" s="970"/>
      <c r="CK509" s="969"/>
      <c r="CL509" s="970"/>
      <c r="CM509" s="969"/>
      <c r="CN509" s="970"/>
      <c r="CO509" s="969"/>
      <c r="CP509" s="970"/>
      <c r="CQ509" s="367"/>
      <c r="CR509" s="967"/>
      <c r="CS509" s="968"/>
      <c r="CT509" s="967"/>
      <c r="CU509" s="968"/>
      <c r="CV509" s="967"/>
      <c r="CW509" s="968"/>
      <c r="CX509" s="967"/>
      <c r="CY509" s="968"/>
      <c r="CZ509" s="967"/>
      <c r="DA509" s="968"/>
      <c r="DB509" s="368"/>
      <c r="DC509" s="971"/>
      <c r="DD509" s="972"/>
      <c r="DE509" s="971"/>
      <c r="DF509" s="972"/>
      <c r="DG509" s="971"/>
      <c r="DH509" s="972"/>
      <c r="DI509" s="971"/>
      <c r="DJ509" s="972"/>
      <c r="DK509" s="971"/>
      <c r="DL509" s="972"/>
      <c r="DM509" s="369"/>
      <c r="DN509" s="900">
        <f t="shared" si="593"/>
        <v>0</v>
      </c>
      <c r="DO509" s="901"/>
      <c r="DP509" s="900">
        <f t="shared" si="594"/>
        <v>0</v>
      </c>
      <c r="DQ509" s="901"/>
      <c r="DR509" s="900">
        <f t="shared" si="586"/>
        <v>0</v>
      </c>
      <c r="DS509" s="901"/>
      <c r="DT509" s="900">
        <f t="shared" si="595"/>
        <v>0</v>
      </c>
      <c r="DU509" s="901"/>
      <c r="DV509" s="900">
        <f t="shared" si="596"/>
        <v>0</v>
      </c>
      <c r="DW509" s="901"/>
      <c r="DX509" s="326">
        <f t="shared" si="597"/>
        <v>0</v>
      </c>
      <c r="DY509" s="339">
        <f t="shared" si="587"/>
        <v>0</v>
      </c>
      <c r="DZ509" s="339">
        <f t="shared" si="588"/>
        <v>0</v>
      </c>
      <c r="EA509" s="339">
        <f t="shared" si="589"/>
        <v>0</v>
      </c>
      <c r="EB509" s="339">
        <f t="shared" si="590"/>
        <v>0</v>
      </c>
      <c r="EC509" s="339">
        <f t="shared" si="591"/>
        <v>0</v>
      </c>
      <c r="ED509" s="327">
        <f t="shared" si="592"/>
        <v>0</v>
      </c>
    </row>
    <row r="510" spans="1:134" s="51" customFormat="1" ht="15" customHeight="1">
      <c r="A510" s="78"/>
      <c r="B510" s="78"/>
      <c r="C510" s="77" t="s">
        <v>54</v>
      </c>
      <c r="D510" s="700"/>
      <c r="E510" s="72"/>
      <c r="F510" s="72"/>
      <c r="G510" s="72"/>
      <c r="H510" s="72"/>
      <c r="I510" s="72"/>
      <c r="J510" s="72"/>
      <c r="K510" s="72"/>
      <c r="L510" s="72"/>
      <c r="M510" s="72"/>
      <c r="N510" s="72"/>
      <c r="O510" s="616"/>
      <c r="P510" s="72"/>
      <c r="Q510" s="146"/>
      <c r="R510" s="70">
        <f t="shared" si="585"/>
        <v>1.1000000000000001</v>
      </c>
      <c r="S510" s="847"/>
      <c r="T510" s="848"/>
      <c r="U510" s="847"/>
      <c r="V510" s="848"/>
      <c r="W510" s="847"/>
      <c r="X510" s="848"/>
      <c r="Y510" s="847"/>
      <c r="Z510" s="848"/>
      <c r="AA510" s="847"/>
      <c r="AB510" s="848"/>
      <c r="AC510" s="373"/>
      <c r="AD510" s="804"/>
      <c r="AE510" s="805"/>
      <c r="AF510" s="804"/>
      <c r="AG510" s="805"/>
      <c r="AH510" s="804"/>
      <c r="AI510" s="805"/>
      <c r="AJ510" s="804"/>
      <c r="AK510" s="805"/>
      <c r="AL510" s="804"/>
      <c r="AM510" s="805"/>
      <c r="AN510" s="362"/>
      <c r="AO510" s="812"/>
      <c r="AP510" s="813"/>
      <c r="AQ510" s="812"/>
      <c r="AR510" s="813"/>
      <c r="AS510" s="812"/>
      <c r="AT510" s="813"/>
      <c r="AU510" s="812"/>
      <c r="AV510" s="813"/>
      <c r="AW510" s="812"/>
      <c r="AX510" s="813"/>
      <c r="AY510" s="363"/>
      <c r="AZ510" s="820"/>
      <c r="BA510" s="821"/>
      <c r="BB510" s="820"/>
      <c r="BC510" s="821"/>
      <c r="BD510" s="820"/>
      <c r="BE510" s="821"/>
      <c r="BF510" s="820"/>
      <c r="BG510" s="821"/>
      <c r="BH510" s="820"/>
      <c r="BI510" s="821"/>
      <c r="BJ510" s="364"/>
      <c r="BK510" s="849"/>
      <c r="BL510" s="850"/>
      <c r="BM510" s="849"/>
      <c r="BN510" s="850"/>
      <c r="BO510" s="849"/>
      <c r="BP510" s="850"/>
      <c r="BQ510" s="849"/>
      <c r="BR510" s="850"/>
      <c r="BS510" s="849"/>
      <c r="BT510" s="850"/>
      <c r="BU510" s="365"/>
      <c r="BV510" s="973"/>
      <c r="BW510" s="974"/>
      <c r="BX510" s="973"/>
      <c r="BY510" s="974"/>
      <c r="BZ510" s="973"/>
      <c r="CA510" s="974"/>
      <c r="CB510" s="973"/>
      <c r="CC510" s="974"/>
      <c r="CD510" s="973"/>
      <c r="CE510" s="974"/>
      <c r="CF510" s="366"/>
      <c r="CG510" s="969"/>
      <c r="CH510" s="970"/>
      <c r="CI510" s="969"/>
      <c r="CJ510" s="970"/>
      <c r="CK510" s="969"/>
      <c r="CL510" s="970"/>
      <c r="CM510" s="969"/>
      <c r="CN510" s="970"/>
      <c r="CO510" s="969"/>
      <c r="CP510" s="970"/>
      <c r="CQ510" s="367"/>
      <c r="CR510" s="967"/>
      <c r="CS510" s="968"/>
      <c r="CT510" s="967"/>
      <c r="CU510" s="968"/>
      <c r="CV510" s="967"/>
      <c r="CW510" s="968"/>
      <c r="CX510" s="967"/>
      <c r="CY510" s="968"/>
      <c r="CZ510" s="967"/>
      <c r="DA510" s="968"/>
      <c r="DB510" s="368"/>
      <c r="DC510" s="971"/>
      <c r="DD510" s="972"/>
      <c r="DE510" s="971"/>
      <c r="DF510" s="972"/>
      <c r="DG510" s="971"/>
      <c r="DH510" s="972"/>
      <c r="DI510" s="971"/>
      <c r="DJ510" s="972"/>
      <c r="DK510" s="971"/>
      <c r="DL510" s="972"/>
      <c r="DM510" s="369"/>
      <c r="DN510" s="900">
        <f t="shared" si="593"/>
        <v>0</v>
      </c>
      <c r="DO510" s="901"/>
      <c r="DP510" s="900">
        <f t="shared" si="594"/>
        <v>0</v>
      </c>
      <c r="DQ510" s="901"/>
      <c r="DR510" s="900">
        <f t="shared" si="586"/>
        <v>0</v>
      </c>
      <c r="DS510" s="901"/>
      <c r="DT510" s="900">
        <f t="shared" si="595"/>
        <v>0</v>
      </c>
      <c r="DU510" s="901"/>
      <c r="DV510" s="900">
        <f t="shared" si="596"/>
        <v>0</v>
      </c>
      <c r="DW510" s="901"/>
      <c r="DX510" s="326">
        <f t="shared" si="597"/>
        <v>0</v>
      </c>
      <c r="DY510" s="339">
        <f t="shared" si="587"/>
        <v>0</v>
      </c>
      <c r="DZ510" s="339">
        <f t="shared" si="588"/>
        <v>0</v>
      </c>
      <c r="EA510" s="339">
        <f t="shared" si="589"/>
        <v>0</v>
      </c>
      <c r="EB510" s="339">
        <f t="shared" si="590"/>
        <v>0</v>
      </c>
      <c r="EC510" s="339">
        <f t="shared" si="591"/>
        <v>0</v>
      </c>
      <c r="ED510" s="327">
        <f t="shared" si="592"/>
        <v>0</v>
      </c>
    </row>
    <row r="511" spans="1:134" s="51" customFormat="1" ht="15" customHeight="1">
      <c r="A511" s="78"/>
      <c r="B511" s="78"/>
      <c r="C511" s="77" t="s">
        <v>353</v>
      </c>
      <c r="D511" s="700" t="s">
        <v>378</v>
      </c>
      <c r="E511" s="72"/>
      <c r="F511" s="72"/>
      <c r="G511" s="72"/>
      <c r="H511" s="72"/>
      <c r="I511" s="72"/>
      <c r="J511" s="72"/>
      <c r="K511" s="72"/>
      <c r="L511" s="72"/>
      <c r="M511" s="72"/>
      <c r="N511" s="72"/>
      <c r="O511" s="616"/>
      <c r="P511" s="72"/>
      <c r="Q511" s="146"/>
      <c r="R511" s="70">
        <f t="shared" si="585"/>
        <v>1.1000000000000001</v>
      </c>
      <c r="S511" s="847"/>
      <c r="T511" s="848"/>
      <c r="U511" s="847"/>
      <c r="V511" s="848"/>
      <c r="W511" s="847"/>
      <c r="X511" s="848"/>
      <c r="Y511" s="847"/>
      <c r="Z511" s="848"/>
      <c r="AA511" s="847"/>
      <c r="AB511" s="848"/>
      <c r="AC511" s="373"/>
      <c r="AD511" s="804"/>
      <c r="AE511" s="805"/>
      <c r="AF511" s="804"/>
      <c r="AG511" s="805"/>
      <c r="AH511" s="804"/>
      <c r="AI511" s="805"/>
      <c r="AJ511" s="804"/>
      <c r="AK511" s="805"/>
      <c r="AL511" s="804"/>
      <c r="AM511" s="805"/>
      <c r="AN511" s="362"/>
      <c r="AO511" s="812"/>
      <c r="AP511" s="813"/>
      <c r="AQ511" s="812"/>
      <c r="AR511" s="813"/>
      <c r="AS511" s="812"/>
      <c r="AT511" s="813"/>
      <c r="AU511" s="812"/>
      <c r="AV511" s="813"/>
      <c r="AW511" s="812"/>
      <c r="AX511" s="813"/>
      <c r="AY511" s="363"/>
      <c r="AZ511" s="820"/>
      <c r="BA511" s="821"/>
      <c r="BB511" s="820"/>
      <c r="BC511" s="821"/>
      <c r="BD511" s="820"/>
      <c r="BE511" s="821"/>
      <c r="BF511" s="820"/>
      <c r="BG511" s="821"/>
      <c r="BH511" s="820"/>
      <c r="BI511" s="821"/>
      <c r="BJ511" s="364"/>
      <c r="BK511" s="849"/>
      <c r="BL511" s="850"/>
      <c r="BM511" s="849"/>
      <c r="BN511" s="850"/>
      <c r="BO511" s="849"/>
      <c r="BP511" s="850"/>
      <c r="BQ511" s="849"/>
      <c r="BR511" s="850"/>
      <c r="BS511" s="849"/>
      <c r="BT511" s="850"/>
      <c r="BU511" s="365"/>
      <c r="BV511" s="973"/>
      <c r="BW511" s="974"/>
      <c r="BX511" s="973"/>
      <c r="BY511" s="974"/>
      <c r="BZ511" s="973"/>
      <c r="CA511" s="974"/>
      <c r="CB511" s="973"/>
      <c r="CC511" s="974"/>
      <c r="CD511" s="973"/>
      <c r="CE511" s="974"/>
      <c r="CF511" s="366"/>
      <c r="CG511" s="969"/>
      <c r="CH511" s="970"/>
      <c r="CI511" s="969"/>
      <c r="CJ511" s="970"/>
      <c r="CK511" s="969"/>
      <c r="CL511" s="970"/>
      <c r="CM511" s="969"/>
      <c r="CN511" s="970"/>
      <c r="CO511" s="969"/>
      <c r="CP511" s="970"/>
      <c r="CQ511" s="367"/>
      <c r="CR511" s="967"/>
      <c r="CS511" s="968"/>
      <c r="CT511" s="967"/>
      <c r="CU511" s="968"/>
      <c r="CV511" s="967"/>
      <c r="CW511" s="968"/>
      <c r="CX511" s="967"/>
      <c r="CY511" s="968"/>
      <c r="CZ511" s="967"/>
      <c r="DA511" s="968"/>
      <c r="DB511" s="368"/>
      <c r="DC511" s="971"/>
      <c r="DD511" s="972"/>
      <c r="DE511" s="971"/>
      <c r="DF511" s="972"/>
      <c r="DG511" s="971"/>
      <c r="DH511" s="972"/>
      <c r="DI511" s="971"/>
      <c r="DJ511" s="972"/>
      <c r="DK511" s="971"/>
      <c r="DL511" s="972"/>
      <c r="DM511" s="369"/>
      <c r="DN511" s="900">
        <f t="shared" si="593"/>
        <v>0</v>
      </c>
      <c r="DO511" s="901"/>
      <c r="DP511" s="900">
        <f t="shared" si="594"/>
        <v>0</v>
      </c>
      <c r="DQ511" s="901"/>
      <c r="DR511" s="900">
        <f t="shared" si="586"/>
        <v>0</v>
      </c>
      <c r="DS511" s="901"/>
      <c r="DT511" s="900">
        <f t="shared" si="595"/>
        <v>0</v>
      </c>
      <c r="DU511" s="901"/>
      <c r="DV511" s="900">
        <f t="shared" si="596"/>
        <v>0</v>
      </c>
      <c r="DW511" s="901"/>
      <c r="DX511" s="326">
        <f t="shared" si="597"/>
        <v>0</v>
      </c>
      <c r="DY511" s="339">
        <f t="shared" si="587"/>
        <v>0</v>
      </c>
      <c r="DZ511" s="339">
        <f t="shared" si="588"/>
        <v>0</v>
      </c>
      <c r="EA511" s="339">
        <f t="shared" si="589"/>
        <v>0</v>
      </c>
      <c r="EB511" s="339">
        <f t="shared" si="590"/>
        <v>0</v>
      </c>
      <c r="EC511" s="339">
        <f t="shared" si="591"/>
        <v>0</v>
      </c>
      <c r="ED511" s="327">
        <f t="shared" si="592"/>
        <v>0</v>
      </c>
    </row>
    <row r="512" spans="1:134" s="51" customFormat="1" ht="15" customHeight="1">
      <c r="A512" s="78"/>
      <c r="B512" s="78"/>
      <c r="C512" s="77" t="s">
        <v>264</v>
      </c>
      <c r="D512" s="700"/>
      <c r="E512" s="72"/>
      <c r="F512" s="72"/>
      <c r="G512" s="72"/>
      <c r="H512" s="72"/>
      <c r="I512" s="72"/>
      <c r="J512" s="72"/>
      <c r="K512" s="72"/>
      <c r="L512" s="72"/>
      <c r="M512" s="72"/>
      <c r="N512" s="72"/>
      <c r="O512" s="616"/>
      <c r="P512" s="72"/>
      <c r="Q512" s="146"/>
      <c r="R512" s="70">
        <f t="shared" si="585"/>
        <v>1</v>
      </c>
      <c r="S512" s="847"/>
      <c r="T512" s="848"/>
      <c r="U512" s="847"/>
      <c r="V512" s="848"/>
      <c r="W512" s="847"/>
      <c r="X512" s="848"/>
      <c r="Y512" s="847"/>
      <c r="Z512" s="848"/>
      <c r="AA512" s="847"/>
      <c r="AB512" s="848"/>
      <c r="AC512" s="373"/>
      <c r="AD512" s="804"/>
      <c r="AE512" s="805"/>
      <c r="AF512" s="804"/>
      <c r="AG512" s="805"/>
      <c r="AH512" s="804"/>
      <c r="AI512" s="805"/>
      <c r="AJ512" s="804"/>
      <c r="AK512" s="805"/>
      <c r="AL512" s="804"/>
      <c r="AM512" s="805"/>
      <c r="AN512" s="362"/>
      <c r="AO512" s="812"/>
      <c r="AP512" s="813"/>
      <c r="AQ512" s="812"/>
      <c r="AR512" s="813"/>
      <c r="AS512" s="812"/>
      <c r="AT512" s="813"/>
      <c r="AU512" s="812"/>
      <c r="AV512" s="813"/>
      <c r="AW512" s="812"/>
      <c r="AX512" s="813"/>
      <c r="AY512" s="363"/>
      <c r="AZ512" s="820"/>
      <c r="BA512" s="821"/>
      <c r="BB512" s="820"/>
      <c r="BC512" s="821"/>
      <c r="BD512" s="820"/>
      <c r="BE512" s="821"/>
      <c r="BF512" s="820"/>
      <c r="BG512" s="821"/>
      <c r="BH512" s="820"/>
      <c r="BI512" s="821"/>
      <c r="BJ512" s="364"/>
      <c r="BK512" s="849"/>
      <c r="BL512" s="850"/>
      <c r="BM512" s="849"/>
      <c r="BN512" s="850"/>
      <c r="BO512" s="849"/>
      <c r="BP512" s="850"/>
      <c r="BQ512" s="849"/>
      <c r="BR512" s="850"/>
      <c r="BS512" s="849"/>
      <c r="BT512" s="850"/>
      <c r="BU512" s="365"/>
      <c r="BV512" s="973"/>
      <c r="BW512" s="974"/>
      <c r="BX512" s="973"/>
      <c r="BY512" s="974"/>
      <c r="BZ512" s="973"/>
      <c r="CA512" s="974"/>
      <c r="CB512" s="973"/>
      <c r="CC512" s="974"/>
      <c r="CD512" s="973"/>
      <c r="CE512" s="974"/>
      <c r="CF512" s="366"/>
      <c r="CG512" s="969"/>
      <c r="CH512" s="970"/>
      <c r="CI512" s="969"/>
      <c r="CJ512" s="970"/>
      <c r="CK512" s="969"/>
      <c r="CL512" s="970"/>
      <c r="CM512" s="969"/>
      <c r="CN512" s="970"/>
      <c r="CO512" s="969"/>
      <c r="CP512" s="970"/>
      <c r="CQ512" s="367"/>
      <c r="CR512" s="967"/>
      <c r="CS512" s="968"/>
      <c r="CT512" s="967"/>
      <c r="CU512" s="968"/>
      <c r="CV512" s="967"/>
      <c r="CW512" s="968"/>
      <c r="CX512" s="967"/>
      <c r="CY512" s="968"/>
      <c r="CZ512" s="967"/>
      <c r="DA512" s="968"/>
      <c r="DB512" s="368"/>
      <c r="DC512" s="971"/>
      <c r="DD512" s="972"/>
      <c r="DE512" s="971"/>
      <c r="DF512" s="972"/>
      <c r="DG512" s="971"/>
      <c r="DH512" s="972"/>
      <c r="DI512" s="971"/>
      <c r="DJ512" s="972"/>
      <c r="DK512" s="971"/>
      <c r="DL512" s="972"/>
      <c r="DM512" s="369"/>
      <c r="DN512" s="900">
        <f t="shared" si="593"/>
        <v>0</v>
      </c>
      <c r="DO512" s="901"/>
      <c r="DP512" s="900">
        <f t="shared" si="594"/>
        <v>0</v>
      </c>
      <c r="DQ512" s="901"/>
      <c r="DR512" s="900">
        <f t="shared" si="586"/>
        <v>0</v>
      </c>
      <c r="DS512" s="901"/>
      <c r="DT512" s="900">
        <f t="shared" si="595"/>
        <v>0</v>
      </c>
      <c r="DU512" s="901"/>
      <c r="DV512" s="900">
        <f t="shared" si="596"/>
        <v>0</v>
      </c>
      <c r="DW512" s="901"/>
      <c r="DX512" s="326">
        <f t="shared" si="597"/>
        <v>0</v>
      </c>
      <c r="DY512" s="339">
        <f t="shared" si="587"/>
        <v>0</v>
      </c>
      <c r="DZ512" s="339">
        <f t="shared" si="588"/>
        <v>0</v>
      </c>
      <c r="EA512" s="339">
        <f t="shared" si="589"/>
        <v>0</v>
      </c>
      <c r="EB512" s="339">
        <f t="shared" si="590"/>
        <v>0</v>
      </c>
      <c r="EC512" s="339">
        <f t="shared" si="591"/>
        <v>0</v>
      </c>
      <c r="ED512" s="327">
        <f t="shared" si="592"/>
        <v>0</v>
      </c>
    </row>
    <row r="513" spans="1:134" s="51" customFormat="1" ht="15" customHeight="1">
      <c r="A513" s="78"/>
      <c r="B513" s="78"/>
      <c r="C513" s="77" t="s">
        <v>28</v>
      </c>
      <c r="D513" s="700"/>
      <c r="E513" s="72"/>
      <c r="F513" s="72"/>
      <c r="G513" s="72"/>
      <c r="H513" s="72"/>
      <c r="I513" s="72"/>
      <c r="J513" s="72"/>
      <c r="K513" s="72"/>
      <c r="L513" s="72"/>
      <c r="M513" s="72"/>
      <c r="N513" s="72"/>
      <c r="O513" s="616"/>
      <c r="P513" s="72"/>
      <c r="Q513" s="146"/>
      <c r="R513" s="70">
        <f t="shared" si="585"/>
        <v>1</v>
      </c>
      <c r="S513" s="847"/>
      <c r="T513" s="848"/>
      <c r="U513" s="847"/>
      <c r="V513" s="848"/>
      <c r="W513" s="847"/>
      <c r="X513" s="848"/>
      <c r="Y513" s="847"/>
      <c r="Z513" s="848"/>
      <c r="AA513" s="847"/>
      <c r="AB513" s="848"/>
      <c r="AC513" s="373"/>
      <c r="AD513" s="804"/>
      <c r="AE513" s="805"/>
      <c r="AF513" s="804"/>
      <c r="AG513" s="805"/>
      <c r="AH513" s="804"/>
      <c r="AI513" s="805"/>
      <c r="AJ513" s="804"/>
      <c r="AK513" s="805"/>
      <c r="AL513" s="804"/>
      <c r="AM513" s="805"/>
      <c r="AN513" s="362"/>
      <c r="AO513" s="812"/>
      <c r="AP513" s="813"/>
      <c r="AQ513" s="812"/>
      <c r="AR513" s="813"/>
      <c r="AS513" s="812"/>
      <c r="AT513" s="813"/>
      <c r="AU513" s="812"/>
      <c r="AV513" s="813"/>
      <c r="AW513" s="812"/>
      <c r="AX513" s="813"/>
      <c r="AY513" s="363"/>
      <c r="AZ513" s="820"/>
      <c r="BA513" s="821"/>
      <c r="BB513" s="820"/>
      <c r="BC513" s="821"/>
      <c r="BD513" s="820"/>
      <c r="BE513" s="821"/>
      <c r="BF513" s="820"/>
      <c r="BG513" s="821"/>
      <c r="BH513" s="820"/>
      <c r="BI513" s="821"/>
      <c r="BJ513" s="364"/>
      <c r="BK513" s="849"/>
      <c r="BL513" s="850"/>
      <c r="BM513" s="849"/>
      <c r="BN513" s="850"/>
      <c r="BO513" s="849"/>
      <c r="BP513" s="850"/>
      <c r="BQ513" s="849"/>
      <c r="BR513" s="850"/>
      <c r="BS513" s="849"/>
      <c r="BT513" s="850"/>
      <c r="BU513" s="365"/>
      <c r="BV513" s="973"/>
      <c r="BW513" s="974"/>
      <c r="BX513" s="973"/>
      <c r="BY513" s="974"/>
      <c r="BZ513" s="973"/>
      <c r="CA513" s="974"/>
      <c r="CB513" s="973"/>
      <c r="CC513" s="974"/>
      <c r="CD513" s="973"/>
      <c r="CE513" s="974"/>
      <c r="CF513" s="366"/>
      <c r="CG513" s="969"/>
      <c r="CH513" s="970"/>
      <c r="CI513" s="969"/>
      <c r="CJ513" s="970"/>
      <c r="CK513" s="969"/>
      <c r="CL513" s="970"/>
      <c r="CM513" s="969"/>
      <c r="CN513" s="970"/>
      <c r="CO513" s="969"/>
      <c r="CP513" s="970"/>
      <c r="CQ513" s="367"/>
      <c r="CR513" s="967"/>
      <c r="CS513" s="968"/>
      <c r="CT513" s="967"/>
      <c r="CU513" s="968"/>
      <c r="CV513" s="967"/>
      <c r="CW513" s="968"/>
      <c r="CX513" s="967"/>
      <c r="CY513" s="968"/>
      <c r="CZ513" s="967"/>
      <c r="DA513" s="968"/>
      <c r="DB513" s="368"/>
      <c r="DC513" s="971"/>
      <c r="DD513" s="972"/>
      <c r="DE513" s="971"/>
      <c r="DF513" s="972"/>
      <c r="DG513" s="971"/>
      <c r="DH513" s="972"/>
      <c r="DI513" s="971"/>
      <c r="DJ513" s="972"/>
      <c r="DK513" s="971"/>
      <c r="DL513" s="972"/>
      <c r="DM513" s="369"/>
      <c r="DN513" s="900">
        <f t="shared" si="593"/>
        <v>0</v>
      </c>
      <c r="DO513" s="901"/>
      <c r="DP513" s="900">
        <f t="shared" si="594"/>
        <v>0</v>
      </c>
      <c r="DQ513" s="901"/>
      <c r="DR513" s="900">
        <f t="shared" si="586"/>
        <v>0</v>
      </c>
      <c r="DS513" s="901"/>
      <c r="DT513" s="900">
        <f t="shared" si="595"/>
        <v>0</v>
      </c>
      <c r="DU513" s="901"/>
      <c r="DV513" s="900">
        <f t="shared" si="596"/>
        <v>0</v>
      </c>
      <c r="DW513" s="901"/>
      <c r="DX513" s="326">
        <f t="shared" si="597"/>
        <v>0</v>
      </c>
      <c r="DY513" s="339">
        <f t="shared" si="587"/>
        <v>0</v>
      </c>
      <c r="DZ513" s="339">
        <f t="shared" si="588"/>
        <v>0</v>
      </c>
      <c r="EA513" s="339">
        <f t="shared" si="589"/>
        <v>0</v>
      </c>
      <c r="EB513" s="339">
        <f t="shared" si="590"/>
        <v>0</v>
      </c>
      <c r="EC513" s="339">
        <f t="shared" si="591"/>
        <v>0</v>
      </c>
      <c r="ED513" s="327">
        <f t="shared" si="592"/>
        <v>0</v>
      </c>
    </row>
    <row r="514" spans="1:134" s="51" customFormat="1" ht="15" customHeight="1">
      <c r="A514" s="78"/>
      <c r="B514" s="78"/>
      <c r="C514" s="77" t="s">
        <v>54</v>
      </c>
      <c r="D514" s="700"/>
      <c r="E514" s="72"/>
      <c r="F514" s="72"/>
      <c r="G514" s="72"/>
      <c r="H514" s="72"/>
      <c r="I514" s="72"/>
      <c r="J514" s="72"/>
      <c r="K514" s="72"/>
      <c r="L514" s="72"/>
      <c r="M514" s="72"/>
      <c r="N514" s="72"/>
      <c r="O514" s="616"/>
      <c r="P514" s="72"/>
      <c r="Q514" s="146"/>
      <c r="R514" s="70">
        <f t="shared" si="585"/>
        <v>1.1000000000000001</v>
      </c>
      <c r="S514" s="847"/>
      <c r="T514" s="848"/>
      <c r="U514" s="847"/>
      <c r="V514" s="848"/>
      <c r="W514" s="847"/>
      <c r="X514" s="848"/>
      <c r="Y514" s="847"/>
      <c r="Z514" s="848"/>
      <c r="AA514" s="847"/>
      <c r="AB514" s="848"/>
      <c r="AC514" s="373"/>
      <c r="AD514" s="804"/>
      <c r="AE514" s="805"/>
      <c r="AF514" s="804"/>
      <c r="AG514" s="805"/>
      <c r="AH514" s="804"/>
      <c r="AI514" s="805"/>
      <c r="AJ514" s="804"/>
      <c r="AK514" s="805"/>
      <c r="AL514" s="804"/>
      <c r="AM514" s="805"/>
      <c r="AN514" s="362"/>
      <c r="AO514" s="812"/>
      <c r="AP514" s="813"/>
      <c r="AQ514" s="812"/>
      <c r="AR514" s="813"/>
      <c r="AS514" s="812"/>
      <c r="AT514" s="813"/>
      <c r="AU514" s="812"/>
      <c r="AV514" s="813"/>
      <c r="AW514" s="812"/>
      <c r="AX514" s="813"/>
      <c r="AY514" s="363"/>
      <c r="AZ514" s="820"/>
      <c r="BA514" s="821"/>
      <c r="BB514" s="820"/>
      <c r="BC514" s="821"/>
      <c r="BD514" s="820"/>
      <c r="BE514" s="821"/>
      <c r="BF514" s="820"/>
      <c r="BG514" s="821"/>
      <c r="BH514" s="820"/>
      <c r="BI514" s="821"/>
      <c r="BJ514" s="364"/>
      <c r="BK514" s="849"/>
      <c r="BL514" s="850"/>
      <c r="BM514" s="849"/>
      <c r="BN514" s="850"/>
      <c r="BO514" s="849"/>
      <c r="BP514" s="850"/>
      <c r="BQ514" s="849"/>
      <c r="BR514" s="850"/>
      <c r="BS514" s="849"/>
      <c r="BT514" s="850"/>
      <c r="BU514" s="365"/>
      <c r="BV514" s="973"/>
      <c r="BW514" s="974"/>
      <c r="BX514" s="973"/>
      <c r="BY514" s="974"/>
      <c r="BZ514" s="973"/>
      <c r="CA514" s="974"/>
      <c r="CB514" s="973"/>
      <c r="CC514" s="974"/>
      <c r="CD514" s="973"/>
      <c r="CE514" s="974"/>
      <c r="CF514" s="366"/>
      <c r="CG514" s="969"/>
      <c r="CH514" s="970"/>
      <c r="CI514" s="969"/>
      <c r="CJ514" s="970"/>
      <c r="CK514" s="969"/>
      <c r="CL514" s="970"/>
      <c r="CM514" s="969"/>
      <c r="CN514" s="970"/>
      <c r="CO514" s="969"/>
      <c r="CP514" s="970"/>
      <c r="CQ514" s="367"/>
      <c r="CR514" s="967"/>
      <c r="CS514" s="968"/>
      <c r="CT514" s="967"/>
      <c r="CU514" s="968"/>
      <c r="CV514" s="967"/>
      <c r="CW514" s="968"/>
      <c r="CX514" s="967"/>
      <c r="CY514" s="968"/>
      <c r="CZ514" s="967"/>
      <c r="DA514" s="968"/>
      <c r="DB514" s="368"/>
      <c r="DC514" s="971"/>
      <c r="DD514" s="972"/>
      <c r="DE514" s="971"/>
      <c r="DF514" s="972"/>
      <c r="DG514" s="971"/>
      <c r="DH514" s="972"/>
      <c r="DI514" s="971"/>
      <c r="DJ514" s="972"/>
      <c r="DK514" s="971"/>
      <c r="DL514" s="972"/>
      <c r="DM514" s="369"/>
      <c r="DN514" s="900">
        <f t="shared" si="593"/>
        <v>0</v>
      </c>
      <c r="DO514" s="901"/>
      <c r="DP514" s="900">
        <f t="shared" si="594"/>
        <v>0</v>
      </c>
      <c r="DQ514" s="901"/>
      <c r="DR514" s="900">
        <f t="shared" si="586"/>
        <v>0</v>
      </c>
      <c r="DS514" s="901"/>
      <c r="DT514" s="900">
        <f t="shared" si="595"/>
        <v>0</v>
      </c>
      <c r="DU514" s="901"/>
      <c r="DV514" s="900">
        <f t="shared" si="596"/>
        <v>0</v>
      </c>
      <c r="DW514" s="901"/>
      <c r="DX514" s="326">
        <f t="shared" si="597"/>
        <v>0</v>
      </c>
      <c r="DY514" s="339">
        <f t="shared" si="587"/>
        <v>0</v>
      </c>
      <c r="DZ514" s="339">
        <f t="shared" si="588"/>
        <v>0</v>
      </c>
      <c r="EA514" s="339">
        <f t="shared" si="589"/>
        <v>0</v>
      </c>
      <c r="EB514" s="339">
        <f t="shared" si="590"/>
        <v>0</v>
      </c>
      <c r="EC514" s="339">
        <f t="shared" si="591"/>
        <v>0</v>
      </c>
      <c r="ED514" s="327">
        <f t="shared" si="592"/>
        <v>0</v>
      </c>
    </row>
    <row r="515" spans="1:134" s="51" customFormat="1" ht="15" customHeight="1">
      <c r="A515" s="78"/>
      <c r="B515" s="78"/>
      <c r="C515" s="77" t="s">
        <v>353</v>
      </c>
      <c r="D515" s="700" t="s">
        <v>378</v>
      </c>
      <c r="E515" s="72"/>
      <c r="F515" s="72"/>
      <c r="G515" s="72"/>
      <c r="H515" s="72"/>
      <c r="I515" s="72"/>
      <c r="J515" s="72"/>
      <c r="K515" s="72"/>
      <c r="L515" s="72"/>
      <c r="M515" s="72"/>
      <c r="N515" s="72"/>
      <c r="O515" s="616"/>
      <c r="P515" s="72"/>
      <c r="Q515" s="146"/>
      <c r="R515" s="70">
        <f t="shared" si="585"/>
        <v>1.1000000000000001</v>
      </c>
      <c r="S515" s="847"/>
      <c r="T515" s="848"/>
      <c r="U515" s="847"/>
      <c r="V515" s="848"/>
      <c r="W515" s="847"/>
      <c r="X515" s="848"/>
      <c r="Y515" s="847"/>
      <c r="Z515" s="848"/>
      <c r="AA515" s="847"/>
      <c r="AB515" s="848"/>
      <c r="AC515" s="373"/>
      <c r="AD515" s="804"/>
      <c r="AE515" s="805"/>
      <c r="AF515" s="804"/>
      <c r="AG515" s="805"/>
      <c r="AH515" s="804"/>
      <c r="AI515" s="805"/>
      <c r="AJ515" s="804"/>
      <c r="AK515" s="805"/>
      <c r="AL515" s="804"/>
      <c r="AM515" s="805"/>
      <c r="AN515" s="362"/>
      <c r="AO515" s="812"/>
      <c r="AP515" s="813"/>
      <c r="AQ515" s="812"/>
      <c r="AR515" s="813"/>
      <c r="AS515" s="812"/>
      <c r="AT515" s="813"/>
      <c r="AU515" s="812"/>
      <c r="AV515" s="813"/>
      <c r="AW515" s="812"/>
      <c r="AX515" s="813"/>
      <c r="AY515" s="363"/>
      <c r="AZ515" s="820"/>
      <c r="BA515" s="821"/>
      <c r="BB515" s="820"/>
      <c r="BC515" s="821"/>
      <c r="BD515" s="820"/>
      <c r="BE515" s="821"/>
      <c r="BF515" s="820"/>
      <c r="BG515" s="821"/>
      <c r="BH515" s="820"/>
      <c r="BI515" s="821"/>
      <c r="BJ515" s="364"/>
      <c r="BK515" s="849"/>
      <c r="BL515" s="850"/>
      <c r="BM515" s="849"/>
      <c r="BN515" s="850"/>
      <c r="BO515" s="849"/>
      <c r="BP515" s="850"/>
      <c r="BQ515" s="849"/>
      <c r="BR515" s="850"/>
      <c r="BS515" s="849"/>
      <c r="BT515" s="850"/>
      <c r="BU515" s="365"/>
      <c r="BV515" s="973"/>
      <c r="BW515" s="974"/>
      <c r="BX515" s="973"/>
      <c r="BY515" s="974"/>
      <c r="BZ515" s="973"/>
      <c r="CA515" s="974"/>
      <c r="CB515" s="973"/>
      <c r="CC515" s="974"/>
      <c r="CD515" s="973"/>
      <c r="CE515" s="974"/>
      <c r="CF515" s="366"/>
      <c r="CG515" s="969"/>
      <c r="CH515" s="970"/>
      <c r="CI515" s="969"/>
      <c r="CJ515" s="970"/>
      <c r="CK515" s="969"/>
      <c r="CL515" s="970"/>
      <c r="CM515" s="969"/>
      <c r="CN515" s="970"/>
      <c r="CO515" s="969"/>
      <c r="CP515" s="970"/>
      <c r="CQ515" s="367"/>
      <c r="CR515" s="967"/>
      <c r="CS515" s="968"/>
      <c r="CT515" s="967"/>
      <c r="CU515" s="968"/>
      <c r="CV515" s="967"/>
      <c r="CW515" s="968"/>
      <c r="CX515" s="967"/>
      <c r="CY515" s="968"/>
      <c r="CZ515" s="967"/>
      <c r="DA515" s="968"/>
      <c r="DB515" s="368"/>
      <c r="DC515" s="971"/>
      <c r="DD515" s="972"/>
      <c r="DE515" s="971"/>
      <c r="DF515" s="972"/>
      <c r="DG515" s="971"/>
      <c r="DH515" s="972"/>
      <c r="DI515" s="971"/>
      <c r="DJ515" s="972"/>
      <c r="DK515" s="971"/>
      <c r="DL515" s="972"/>
      <c r="DM515" s="369"/>
      <c r="DN515" s="900">
        <f t="shared" si="593"/>
        <v>0</v>
      </c>
      <c r="DO515" s="901"/>
      <c r="DP515" s="900">
        <f t="shared" si="594"/>
        <v>0</v>
      </c>
      <c r="DQ515" s="901"/>
      <c r="DR515" s="900">
        <f t="shared" si="586"/>
        <v>0</v>
      </c>
      <c r="DS515" s="901"/>
      <c r="DT515" s="900">
        <f t="shared" si="595"/>
        <v>0</v>
      </c>
      <c r="DU515" s="901"/>
      <c r="DV515" s="900">
        <f t="shared" si="596"/>
        <v>0</v>
      </c>
      <c r="DW515" s="901"/>
      <c r="DX515" s="326">
        <f t="shared" si="597"/>
        <v>0</v>
      </c>
      <c r="DY515" s="339">
        <f t="shared" si="587"/>
        <v>0</v>
      </c>
      <c r="DZ515" s="339">
        <f t="shared" si="588"/>
        <v>0</v>
      </c>
      <c r="EA515" s="339">
        <f t="shared" si="589"/>
        <v>0</v>
      </c>
      <c r="EB515" s="339">
        <f t="shared" si="590"/>
        <v>0</v>
      </c>
      <c r="EC515" s="339">
        <f t="shared" si="591"/>
        <v>0</v>
      </c>
      <c r="ED515" s="327">
        <f t="shared" si="592"/>
        <v>0</v>
      </c>
    </row>
    <row r="516" spans="1:134" s="51" customFormat="1" ht="15" customHeight="1">
      <c r="A516" s="78"/>
      <c r="B516" s="78"/>
      <c r="C516" s="77" t="s">
        <v>264</v>
      </c>
      <c r="D516" s="700"/>
      <c r="E516" s="72"/>
      <c r="F516" s="72"/>
      <c r="G516" s="72"/>
      <c r="H516" s="72"/>
      <c r="I516" s="72"/>
      <c r="J516" s="72"/>
      <c r="K516" s="72"/>
      <c r="L516" s="72"/>
      <c r="M516" s="72"/>
      <c r="N516" s="72"/>
      <c r="O516" s="616"/>
      <c r="P516" s="72"/>
      <c r="Q516" s="146"/>
      <c r="R516" s="70">
        <f t="shared" si="585"/>
        <v>1</v>
      </c>
      <c r="S516" s="847"/>
      <c r="T516" s="848"/>
      <c r="U516" s="847"/>
      <c r="V516" s="848"/>
      <c r="W516" s="847"/>
      <c r="X516" s="848"/>
      <c r="Y516" s="847"/>
      <c r="Z516" s="848"/>
      <c r="AA516" s="847"/>
      <c r="AB516" s="848"/>
      <c r="AC516" s="373"/>
      <c r="AD516" s="804"/>
      <c r="AE516" s="805"/>
      <c r="AF516" s="804"/>
      <c r="AG516" s="805"/>
      <c r="AH516" s="804"/>
      <c r="AI516" s="805"/>
      <c r="AJ516" s="804"/>
      <c r="AK516" s="805"/>
      <c r="AL516" s="804"/>
      <c r="AM516" s="805"/>
      <c r="AN516" s="362"/>
      <c r="AO516" s="812"/>
      <c r="AP516" s="813"/>
      <c r="AQ516" s="812"/>
      <c r="AR516" s="813"/>
      <c r="AS516" s="812"/>
      <c r="AT516" s="813"/>
      <c r="AU516" s="812"/>
      <c r="AV516" s="813"/>
      <c r="AW516" s="812"/>
      <c r="AX516" s="813"/>
      <c r="AY516" s="363"/>
      <c r="AZ516" s="820"/>
      <c r="BA516" s="821"/>
      <c r="BB516" s="820"/>
      <c r="BC516" s="821"/>
      <c r="BD516" s="820"/>
      <c r="BE516" s="821"/>
      <c r="BF516" s="820"/>
      <c r="BG516" s="821"/>
      <c r="BH516" s="820"/>
      <c r="BI516" s="821"/>
      <c r="BJ516" s="364"/>
      <c r="BK516" s="849"/>
      <c r="BL516" s="850"/>
      <c r="BM516" s="849"/>
      <c r="BN516" s="850"/>
      <c r="BO516" s="849"/>
      <c r="BP516" s="850"/>
      <c r="BQ516" s="849"/>
      <c r="BR516" s="850"/>
      <c r="BS516" s="849"/>
      <c r="BT516" s="850"/>
      <c r="BU516" s="365"/>
      <c r="BV516" s="973"/>
      <c r="BW516" s="974"/>
      <c r="BX516" s="973"/>
      <c r="BY516" s="974"/>
      <c r="BZ516" s="973"/>
      <c r="CA516" s="974"/>
      <c r="CB516" s="973"/>
      <c r="CC516" s="974"/>
      <c r="CD516" s="973"/>
      <c r="CE516" s="974"/>
      <c r="CF516" s="366"/>
      <c r="CG516" s="969"/>
      <c r="CH516" s="970"/>
      <c r="CI516" s="969"/>
      <c r="CJ516" s="970"/>
      <c r="CK516" s="969"/>
      <c r="CL516" s="970"/>
      <c r="CM516" s="969"/>
      <c r="CN516" s="970"/>
      <c r="CO516" s="969"/>
      <c r="CP516" s="970"/>
      <c r="CQ516" s="367"/>
      <c r="CR516" s="967"/>
      <c r="CS516" s="968"/>
      <c r="CT516" s="967"/>
      <c r="CU516" s="968"/>
      <c r="CV516" s="967"/>
      <c r="CW516" s="968"/>
      <c r="CX516" s="967"/>
      <c r="CY516" s="968"/>
      <c r="CZ516" s="967"/>
      <c r="DA516" s="968"/>
      <c r="DB516" s="368"/>
      <c r="DC516" s="971"/>
      <c r="DD516" s="972"/>
      <c r="DE516" s="971"/>
      <c r="DF516" s="972"/>
      <c r="DG516" s="971"/>
      <c r="DH516" s="972"/>
      <c r="DI516" s="971"/>
      <c r="DJ516" s="972"/>
      <c r="DK516" s="971"/>
      <c r="DL516" s="972"/>
      <c r="DM516" s="369"/>
      <c r="DN516" s="900">
        <f t="shared" si="593"/>
        <v>0</v>
      </c>
      <c r="DO516" s="901"/>
      <c r="DP516" s="900">
        <f t="shared" si="594"/>
        <v>0</v>
      </c>
      <c r="DQ516" s="901"/>
      <c r="DR516" s="900">
        <f t="shared" si="586"/>
        <v>0</v>
      </c>
      <c r="DS516" s="901"/>
      <c r="DT516" s="900">
        <f t="shared" si="595"/>
        <v>0</v>
      </c>
      <c r="DU516" s="901"/>
      <c r="DV516" s="900">
        <f t="shared" si="596"/>
        <v>0</v>
      </c>
      <c r="DW516" s="901"/>
      <c r="DX516" s="326">
        <f t="shared" si="597"/>
        <v>0</v>
      </c>
      <c r="DY516" s="339">
        <f t="shared" si="587"/>
        <v>0</v>
      </c>
      <c r="DZ516" s="339">
        <f t="shared" si="588"/>
        <v>0</v>
      </c>
      <c r="EA516" s="339">
        <f t="shared" si="589"/>
        <v>0</v>
      </c>
      <c r="EB516" s="339">
        <f t="shared" si="590"/>
        <v>0</v>
      </c>
      <c r="EC516" s="339">
        <f t="shared" si="591"/>
        <v>0</v>
      </c>
      <c r="ED516" s="327">
        <f t="shared" si="592"/>
        <v>0</v>
      </c>
    </row>
    <row r="517" spans="1:134" s="51" customFormat="1" ht="15" customHeight="1">
      <c r="A517" s="78"/>
      <c r="B517" s="78"/>
      <c r="C517" s="77" t="s">
        <v>28</v>
      </c>
      <c r="D517" s="700"/>
      <c r="E517" s="72"/>
      <c r="F517" s="72"/>
      <c r="G517" s="72"/>
      <c r="H517" s="72"/>
      <c r="I517" s="72"/>
      <c r="J517" s="72"/>
      <c r="K517" s="72"/>
      <c r="L517" s="72"/>
      <c r="M517" s="72"/>
      <c r="N517" s="72"/>
      <c r="O517" s="616"/>
      <c r="P517" s="72"/>
      <c r="Q517" s="146"/>
      <c r="R517" s="70">
        <f t="shared" si="585"/>
        <v>1</v>
      </c>
      <c r="S517" s="847"/>
      <c r="T517" s="848"/>
      <c r="U517" s="847"/>
      <c r="V517" s="848"/>
      <c r="W517" s="847"/>
      <c r="X517" s="848"/>
      <c r="Y517" s="847"/>
      <c r="Z517" s="848"/>
      <c r="AA517" s="847"/>
      <c r="AB517" s="848"/>
      <c r="AC517" s="373"/>
      <c r="AD517" s="804"/>
      <c r="AE517" s="805"/>
      <c r="AF517" s="804"/>
      <c r="AG517" s="805"/>
      <c r="AH517" s="804"/>
      <c r="AI517" s="805"/>
      <c r="AJ517" s="804"/>
      <c r="AK517" s="805"/>
      <c r="AL517" s="804"/>
      <c r="AM517" s="805"/>
      <c r="AN517" s="362"/>
      <c r="AO517" s="812"/>
      <c r="AP517" s="813"/>
      <c r="AQ517" s="812"/>
      <c r="AR517" s="813"/>
      <c r="AS517" s="812"/>
      <c r="AT517" s="813"/>
      <c r="AU517" s="812"/>
      <c r="AV517" s="813"/>
      <c r="AW517" s="812"/>
      <c r="AX517" s="813"/>
      <c r="AY517" s="363"/>
      <c r="AZ517" s="820"/>
      <c r="BA517" s="821"/>
      <c r="BB517" s="820"/>
      <c r="BC517" s="821"/>
      <c r="BD517" s="820"/>
      <c r="BE517" s="821"/>
      <c r="BF517" s="820"/>
      <c r="BG517" s="821"/>
      <c r="BH517" s="820"/>
      <c r="BI517" s="821"/>
      <c r="BJ517" s="364"/>
      <c r="BK517" s="849"/>
      <c r="BL517" s="850"/>
      <c r="BM517" s="849"/>
      <c r="BN517" s="850"/>
      <c r="BO517" s="849"/>
      <c r="BP517" s="850"/>
      <c r="BQ517" s="849"/>
      <c r="BR517" s="850"/>
      <c r="BS517" s="849"/>
      <c r="BT517" s="850"/>
      <c r="BU517" s="365"/>
      <c r="BV517" s="973"/>
      <c r="BW517" s="974"/>
      <c r="BX517" s="973"/>
      <c r="BY517" s="974"/>
      <c r="BZ517" s="973"/>
      <c r="CA517" s="974"/>
      <c r="CB517" s="973"/>
      <c r="CC517" s="974"/>
      <c r="CD517" s="973"/>
      <c r="CE517" s="974"/>
      <c r="CF517" s="366"/>
      <c r="CG517" s="969"/>
      <c r="CH517" s="970"/>
      <c r="CI517" s="969"/>
      <c r="CJ517" s="970"/>
      <c r="CK517" s="969"/>
      <c r="CL517" s="970"/>
      <c r="CM517" s="969"/>
      <c r="CN517" s="970"/>
      <c r="CO517" s="969"/>
      <c r="CP517" s="970"/>
      <c r="CQ517" s="367"/>
      <c r="CR517" s="967"/>
      <c r="CS517" s="968"/>
      <c r="CT517" s="967"/>
      <c r="CU517" s="968"/>
      <c r="CV517" s="967"/>
      <c r="CW517" s="968"/>
      <c r="CX517" s="967"/>
      <c r="CY517" s="968"/>
      <c r="CZ517" s="967"/>
      <c r="DA517" s="968"/>
      <c r="DB517" s="368"/>
      <c r="DC517" s="971"/>
      <c r="DD517" s="972"/>
      <c r="DE517" s="971"/>
      <c r="DF517" s="972"/>
      <c r="DG517" s="971"/>
      <c r="DH517" s="972"/>
      <c r="DI517" s="971"/>
      <c r="DJ517" s="972"/>
      <c r="DK517" s="971"/>
      <c r="DL517" s="972"/>
      <c r="DM517" s="369"/>
      <c r="DN517" s="900">
        <f t="shared" si="593"/>
        <v>0</v>
      </c>
      <c r="DO517" s="901"/>
      <c r="DP517" s="900">
        <f t="shared" si="594"/>
        <v>0</v>
      </c>
      <c r="DQ517" s="901"/>
      <c r="DR517" s="900">
        <f t="shared" si="586"/>
        <v>0</v>
      </c>
      <c r="DS517" s="901"/>
      <c r="DT517" s="900">
        <f t="shared" si="595"/>
        <v>0</v>
      </c>
      <c r="DU517" s="901"/>
      <c r="DV517" s="900">
        <f t="shared" si="596"/>
        <v>0</v>
      </c>
      <c r="DW517" s="901"/>
      <c r="DX517" s="326">
        <f t="shared" si="597"/>
        <v>0</v>
      </c>
      <c r="DY517" s="339">
        <f t="shared" si="587"/>
        <v>0</v>
      </c>
      <c r="DZ517" s="339">
        <f t="shared" si="588"/>
        <v>0</v>
      </c>
      <c r="EA517" s="339">
        <f t="shared" si="589"/>
        <v>0</v>
      </c>
      <c r="EB517" s="339">
        <f t="shared" si="590"/>
        <v>0</v>
      </c>
      <c r="EC517" s="339">
        <f t="shared" si="591"/>
        <v>0</v>
      </c>
      <c r="ED517" s="327">
        <f t="shared" si="592"/>
        <v>0</v>
      </c>
    </row>
    <row r="518" spans="1:134" s="51" customFormat="1" ht="15" customHeight="1">
      <c r="A518" s="78"/>
      <c r="B518" s="78"/>
      <c r="C518" s="77" t="s">
        <v>54</v>
      </c>
      <c r="D518" s="700"/>
      <c r="E518" s="72"/>
      <c r="F518" s="72"/>
      <c r="G518" s="72"/>
      <c r="H518" s="72"/>
      <c r="I518" s="72"/>
      <c r="J518" s="72"/>
      <c r="K518" s="72"/>
      <c r="L518" s="72"/>
      <c r="M518" s="72"/>
      <c r="N518" s="72"/>
      <c r="O518" s="616"/>
      <c r="P518" s="72"/>
      <c r="Q518" s="146"/>
      <c r="R518" s="70">
        <f t="shared" si="585"/>
        <v>1.1000000000000001</v>
      </c>
      <c r="S518" s="847"/>
      <c r="T518" s="848"/>
      <c r="U518" s="847"/>
      <c r="V518" s="848"/>
      <c r="W518" s="847"/>
      <c r="X518" s="848"/>
      <c r="Y518" s="847"/>
      <c r="Z518" s="848"/>
      <c r="AA518" s="847"/>
      <c r="AB518" s="848"/>
      <c r="AC518" s="373"/>
      <c r="AD518" s="804"/>
      <c r="AE518" s="805"/>
      <c r="AF518" s="804"/>
      <c r="AG518" s="805"/>
      <c r="AH518" s="804"/>
      <c r="AI518" s="805"/>
      <c r="AJ518" s="804"/>
      <c r="AK518" s="805"/>
      <c r="AL518" s="804"/>
      <c r="AM518" s="805"/>
      <c r="AN518" s="362"/>
      <c r="AO518" s="812"/>
      <c r="AP518" s="813"/>
      <c r="AQ518" s="812"/>
      <c r="AR518" s="813"/>
      <c r="AS518" s="812"/>
      <c r="AT518" s="813"/>
      <c r="AU518" s="812"/>
      <c r="AV518" s="813"/>
      <c r="AW518" s="812"/>
      <c r="AX518" s="813"/>
      <c r="AY518" s="363"/>
      <c r="AZ518" s="820"/>
      <c r="BA518" s="821"/>
      <c r="BB518" s="820"/>
      <c r="BC518" s="821"/>
      <c r="BD518" s="820"/>
      <c r="BE518" s="821"/>
      <c r="BF518" s="820"/>
      <c r="BG518" s="821"/>
      <c r="BH518" s="820"/>
      <c r="BI518" s="821"/>
      <c r="BJ518" s="364"/>
      <c r="BK518" s="849"/>
      <c r="BL518" s="850"/>
      <c r="BM518" s="849"/>
      <c r="BN518" s="850"/>
      <c r="BO518" s="849"/>
      <c r="BP518" s="850"/>
      <c r="BQ518" s="849"/>
      <c r="BR518" s="850"/>
      <c r="BS518" s="849"/>
      <c r="BT518" s="850"/>
      <c r="BU518" s="365"/>
      <c r="BV518" s="973"/>
      <c r="BW518" s="974"/>
      <c r="BX518" s="973"/>
      <c r="BY518" s="974"/>
      <c r="BZ518" s="973"/>
      <c r="CA518" s="974"/>
      <c r="CB518" s="973"/>
      <c r="CC518" s="974"/>
      <c r="CD518" s="973"/>
      <c r="CE518" s="974"/>
      <c r="CF518" s="366"/>
      <c r="CG518" s="969"/>
      <c r="CH518" s="970"/>
      <c r="CI518" s="969"/>
      <c r="CJ518" s="970"/>
      <c r="CK518" s="969"/>
      <c r="CL518" s="970"/>
      <c r="CM518" s="969"/>
      <c r="CN518" s="970"/>
      <c r="CO518" s="969"/>
      <c r="CP518" s="970"/>
      <c r="CQ518" s="367"/>
      <c r="CR518" s="967"/>
      <c r="CS518" s="968"/>
      <c r="CT518" s="967"/>
      <c r="CU518" s="968"/>
      <c r="CV518" s="967"/>
      <c r="CW518" s="968"/>
      <c r="CX518" s="967"/>
      <c r="CY518" s="968"/>
      <c r="CZ518" s="967"/>
      <c r="DA518" s="968"/>
      <c r="DB518" s="368"/>
      <c r="DC518" s="971"/>
      <c r="DD518" s="972"/>
      <c r="DE518" s="971"/>
      <c r="DF518" s="972"/>
      <c r="DG518" s="971"/>
      <c r="DH518" s="972"/>
      <c r="DI518" s="971"/>
      <c r="DJ518" s="972"/>
      <c r="DK518" s="971"/>
      <c r="DL518" s="972"/>
      <c r="DM518" s="369"/>
      <c r="DN518" s="900">
        <f t="shared" si="593"/>
        <v>0</v>
      </c>
      <c r="DO518" s="901"/>
      <c r="DP518" s="900">
        <f t="shared" si="594"/>
        <v>0</v>
      </c>
      <c r="DQ518" s="901"/>
      <c r="DR518" s="900">
        <f t="shared" si="586"/>
        <v>0</v>
      </c>
      <c r="DS518" s="901"/>
      <c r="DT518" s="900">
        <f t="shared" si="595"/>
        <v>0</v>
      </c>
      <c r="DU518" s="901"/>
      <c r="DV518" s="900">
        <f t="shared" si="596"/>
        <v>0</v>
      </c>
      <c r="DW518" s="901"/>
      <c r="DX518" s="326">
        <f t="shared" si="597"/>
        <v>0</v>
      </c>
      <c r="DY518" s="339">
        <f t="shared" si="587"/>
        <v>0</v>
      </c>
      <c r="DZ518" s="339">
        <f t="shared" si="588"/>
        <v>0</v>
      </c>
      <c r="EA518" s="339">
        <f t="shared" si="589"/>
        <v>0</v>
      </c>
      <c r="EB518" s="339">
        <f t="shared" si="590"/>
        <v>0</v>
      </c>
      <c r="EC518" s="339">
        <f t="shared" si="591"/>
        <v>0</v>
      </c>
      <c r="ED518" s="327">
        <f t="shared" si="592"/>
        <v>0</v>
      </c>
    </row>
    <row r="519" spans="1:134" s="51" customFormat="1" ht="15" customHeight="1">
      <c r="A519" s="78"/>
      <c r="B519" s="78"/>
      <c r="C519" s="144"/>
      <c r="D519" s="48"/>
      <c r="E519" s="88"/>
      <c r="F519" s="88"/>
      <c r="G519" s="88"/>
      <c r="H519" s="88"/>
      <c r="I519" s="88"/>
      <c r="J519" s="88"/>
      <c r="K519" s="88"/>
      <c r="L519" s="88"/>
      <c r="M519" s="88"/>
      <c r="N519" s="88"/>
      <c r="O519" s="648" t="s">
        <v>186</v>
      </c>
      <c r="P519" s="649"/>
      <c r="Q519" s="649"/>
      <c r="R519" s="650"/>
      <c r="S519" s="614"/>
      <c r="T519" s="615"/>
      <c r="U519" s="614"/>
      <c r="V519" s="615"/>
      <c r="W519" s="614"/>
      <c r="X519" s="615"/>
      <c r="Y519" s="614"/>
      <c r="Z519" s="615"/>
      <c r="AA519" s="614"/>
      <c r="AB519" s="615"/>
      <c r="AC519" s="130"/>
      <c r="AD519" s="614"/>
      <c r="AE519" s="615"/>
      <c r="AF519" s="614"/>
      <c r="AG519" s="615"/>
      <c r="AH519" s="614"/>
      <c r="AI519" s="615"/>
      <c r="AJ519" s="614"/>
      <c r="AK519" s="615"/>
      <c r="AL519" s="614"/>
      <c r="AM519" s="615"/>
      <c r="AN519" s="130"/>
      <c r="AO519" s="614"/>
      <c r="AP519" s="615"/>
      <c r="AQ519" s="614"/>
      <c r="AR519" s="615"/>
      <c r="AS519" s="614"/>
      <c r="AT519" s="615"/>
      <c r="AU519" s="614"/>
      <c r="AV519" s="615"/>
      <c r="AW519" s="614"/>
      <c r="AX519" s="615"/>
      <c r="AY519" s="130"/>
      <c r="AZ519" s="614"/>
      <c r="BA519" s="615"/>
      <c r="BB519" s="614"/>
      <c r="BC519" s="615"/>
      <c r="BD519" s="614"/>
      <c r="BE519" s="615"/>
      <c r="BF519" s="614"/>
      <c r="BG519" s="615"/>
      <c r="BH519" s="614"/>
      <c r="BI519" s="615"/>
      <c r="BJ519" s="130"/>
      <c r="BK519" s="614"/>
      <c r="BL519" s="615"/>
      <c r="BM519" s="614"/>
      <c r="BN519" s="615"/>
      <c r="BO519" s="614"/>
      <c r="BP519" s="615"/>
      <c r="BQ519" s="614"/>
      <c r="BR519" s="615"/>
      <c r="BS519" s="614"/>
      <c r="BT519" s="615"/>
      <c r="BU519" s="130"/>
      <c r="BV519" s="614"/>
      <c r="BW519" s="615"/>
      <c r="BX519" s="614"/>
      <c r="BY519" s="615"/>
      <c r="BZ519" s="614"/>
      <c r="CA519" s="615"/>
      <c r="CB519" s="614"/>
      <c r="CC519" s="615"/>
      <c r="CD519" s="614"/>
      <c r="CE519" s="615"/>
      <c r="CF519" s="130"/>
      <c r="CG519" s="614"/>
      <c r="CH519" s="615"/>
      <c r="CI519" s="614"/>
      <c r="CJ519" s="615"/>
      <c r="CK519" s="614"/>
      <c r="CL519" s="615"/>
      <c r="CM519" s="614"/>
      <c r="CN519" s="615"/>
      <c r="CO519" s="614"/>
      <c r="CP519" s="615"/>
      <c r="CQ519" s="130"/>
      <c r="CR519" s="614"/>
      <c r="CS519" s="615"/>
      <c r="CT519" s="614"/>
      <c r="CU519" s="615"/>
      <c r="CV519" s="614"/>
      <c r="CW519" s="615"/>
      <c r="CX519" s="614"/>
      <c r="CY519" s="615"/>
      <c r="CZ519" s="614"/>
      <c r="DA519" s="615"/>
      <c r="DB519" s="130"/>
      <c r="DC519" s="614"/>
      <c r="DD519" s="615"/>
      <c r="DE519" s="614"/>
      <c r="DF519" s="615"/>
      <c r="DG519" s="614"/>
      <c r="DH519" s="615"/>
      <c r="DI519" s="614"/>
      <c r="DJ519" s="615"/>
      <c r="DK519" s="614"/>
      <c r="DL519" s="615"/>
      <c r="DM519" s="130"/>
      <c r="DN519" s="614">
        <f>SUM(DN499:DN518)</f>
        <v>0</v>
      </c>
      <c r="DO519" s="615"/>
      <c r="DP519" s="614">
        <f>SUM(DP499:DP518)</f>
        <v>0</v>
      </c>
      <c r="DQ519" s="615"/>
      <c r="DR519" s="614">
        <f>SUM(DR499:DR518)</f>
        <v>0</v>
      </c>
      <c r="DS519" s="615"/>
      <c r="DT519" s="614">
        <f>SUM(DT499:DT518)</f>
        <v>0</v>
      </c>
      <c r="DU519" s="615"/>
      <c r="DV519" s="614">
        <f>SUM(DV499:DV518)</f>
        <v>0</v>
      </c>
      <c r="DW519" s="615"/>
      <c r="DX519" s="130">
        <f>SUM(DN519:DW519)</f>
        <v>0</v>
      </c>
      <c r="DY519" s="340">
        <f>SUM(DY499:DY518)</f>
        <v>0</v>
      </c>
      <c r="DZ519" s="340">
        <f>SUM(DZ499:DZ518)</f>
        <v>0</v>
      </c>
      <c r="EA519" s="340">
        <f>SUM(EA499:EA518)</f>
        <v>0</v>
      </c>
      <c r="EB519" s="340">
        <f>SUM(EB499:EB518)</f>
        <v>0</v>
      </c>
      <c r="EC519" s="340">
        <f>SUM(EC499:EC518)</f>
        <v>0</v>
      </c>
      <c r="ED519" s="340">
        <f t="shared" si="592"/>
        <v>0</v>
      </c>
    </row>
    <row r="520" spans="1:134" s="51" customFormat="1" ht="25.5" customHeight="1">
      <c r="A520" s="78"/>
      <c r="B520" s="78"/>
      <c r="C520" s="144"/>
      <c r="D520" s="48"/>
      <c r="E520" s="651" t="s">
        <v>221</v>
      </c>
      <c r="F520" s="651"/>
      <c r="G520" s="651"/>
      <c r="H520" s="651"/>
      <c r="I520" s="651"/>
      <c r="J520" s="651"/>
      <c r="K520" s="651"/>
      <c r="L520" s="651"/>
      <c r="M520" s="651"/>
      <c r="N520" s="651"/>
      <c r="O520" s="48"/>
      <c r="P520" s="48"/>
      <c r="Q520" s="371"/>
      <c r="R520" s="172"/>
      <c r="S520" s="173"/>
      <c r="T520" s="174"/>
      <c r="U520" s="173"/>
      <c r="V520" s="174"/>
      <c r="W520" s="173"/>
      <c r="X520" s="174"/>
      <c r="Y520" s="173"/>
      <c r="Z520" s="174"/>
      <c r="AA520" s="173"/>
      <c r="AB520" s="174"/>
      <c r="AC520" s="175"/>
      <c r="AD520" s="173"/>
      <c r="AE520" s="174"/>
      <c r="AF520" s="173"/>
      <c r="AG520" s="174"/>
      <c r="AH520" s="173"/>
      <c r="AI520" s="174"/>
      <c r="AJ520" s="173"/>
      <c r="AK520" s="174"/>
      <c r="AL520" s="173"/>
      <c r="AM520" s="174"/>
      <c r="AN520" s="175"/>
      <c r="AO520" s="173"/>
      <c r="AP520" s="174"/>
      <c r="AQ520" s="173"/>
      <c r="AR520" s="174"/>
      <c r="AS520" s="173"/>
      <c r="AT520" s="174"/>
      <c r="AU520" s="173"/>
      <c r="AV520" s="174"/>
      <c r="AW520" s="173"/>
      <c r="AX520" s="174"/>
      <c r="AY520" s="175"/>
      <c r="AZ520" s="173"/>
      <c r="BA520" s="174"/>
      <c r="BB520" s="173"/>
      <c r="BC520" s="174"/>
      <c r="BD520" s="173"/>
      <c r="BE520" s="174"/>
      <c r="BF520" s="173"/>
      <c r="BG520" s="174"/>
      <c r="BH520" s="173"/>
      <c r="BI520" s="174"/>
      <c r="BJ520" s="175"/>
      <c r="BK520" s="173"/>
      <c r="BL520" s="174"/>
      <c r="BM520" s="173"/>
      <c r="BN520" s="174"/>
      <c r="BO520" s="173"/>
      <c r="BP520" s="174"/>
      <c r="BQ520" s="173"/>
      <c r="BR520" s="174"/>
      <c r="BS520" s="173"/>
      <c r="BT520" s="174"/>
      <c r="BU520" s="175"/>
      <c r="BV520" s="173"/>
      <c r="BW520" s="174"/>
      <c r="BX520" s="173"/>
      <c r="BY520" s="174"/>
      <c r="BZ520" s="173"/>
      <c r="CA520" s="174"/>
      <c r="CB520" s="173"/>
      <c r="CC520" s="174"/>
      <c r="CD520" s="173"/>
      <c r="CE520" s="174"/>
      <c r="CF520" s="175"/>
      <c r="CG520" s="173"/>
      <c r="CH520" s="174"/>
      <c r="CI520" s="173"/>
      <c r="CJ520" s="174"/>
      <c r="CK520" s="173"/>
      <c r="CL520" s="174"/>
      <c r="CM520" s="173"/>
      <c r="CN520" s="174"/>
      <c r="CO520" s="173"/>
      <c r="CP520" s="174"/>
      <c r="CQ520" s="175"/>
      <c r="CR520" s="173"/>
      <c r="CS520" s="174"/>
      <c r="CT520" s="173"/>
      <c r="CU520" s="174"/>
      <c r="CV520" s="173"/>
      <c r="CW520" s="174"/>
      <c r="CX520" s="173"/>
      <c r="CY520" s="174"/>
      <c r="CZ520" s="173"/>
      <c r="DA520" s="174"/>
      <c r="DB520" s="175"/>
      <c r="DC520" s="173"/>
      <c r="DD520" s="174"/>
      <c r="DE520" s="173"/>
      <c r="DF520" s="174"/>
      <c r="DG520" s="173"/>
      <c r="DH520" s="174"/>
      <c r="DI520" s="173"/>
      <c r="DJ520" s="174"/>
      <c r="DK520" s="173"/>
      <c r="DL520" s="174"/>
      <c r="DM520" s="175"/>
      <c r="DN520" s="173"/>
      <c r="DO520" s="174"/>
      <c r="DP520" s="173"/>
      <c r="DQ520" s="174"/>
      <c r="DR520" s="173"/>
      <c r="DS520" s="174"/>
      <c r="DT520" s="173"/>
      <c r="DU520" s="174"/>
      <c r="DV520" s="173"/>
      <c r="DW520" s="174"/>
      <c r="DX520" s="175"/>
      <c r="DY520" s="372"/>
      <c r="DZ520" s="372"/>
      <c r="EA520" s="372"/>
      <c r="EB520" s="372"/>
      <c r="EC520" s="372"/>
      <c r="ED520" s="342"/>
    </row>
    <row r="521" spans="1:134" s="51" customFormat="1" ht="36" customHeight="1">
      <c r="A521" s="78"/>
      <c r="B521" s="78"/>
      <c r="C521" s="131" t="s">
        <v>77</v>
      </c>
      <c r="D521" s="79" t="s">
        <v>184</v>
      </c>
      <c r="E521" s="525" t="str">
        <f>DN9</f>
        <v>Year 1</v>
      </c>
      <c r="F521" s="525" t="str">
        <f>DP9</f>
        <v>Year 2</v>
      </c>
      <c r="G521" s="525" t="str">
        <f>DR9</f>
        <v>Year 3</v>
      </c>
      <c r="H521" s="525" t="str">
        <f>DT9</f>
        <v>Year 4</v>
      </c>
      <c r="I521" s="525" t="str">
        <f>DV9</f>
        <v>Year 5</v>
      </c>
      <c r="J521" s="83"/>
      <c r="K521" s="83"/>
      <c r="L521" s="83"/>
      <c r="M521" s="83"/>
      <c r="N521" s="83"/>
      <c r="O521" s="81" t="s">
        <v>376</v>
      </c>
      <c r="P521" s="81" t="s">
        <v>377</v>
      </c>
      <c r="Q521" s="81" t="s">
        <v>76</v>
      </c>
      <c r="R521" s="81" t="s">
        <v>355</v>
      </c>
      <c r="S521" s="170"/>
      <c r="T521" s="139"/>
      <c r="U521" s="170"/>
      <c r="V521" s="139"/>
      <c r="W521" s="170"/>
      <c r="X521" s="139"/>
      <c r="Y521" s="170"/>
      <c r="Z521" s="139"/>
      <c r="AA521" s="170"/>
      <c r="AB521" s="139"/>
      <c r="AC521" s="140"/>
      <c r="AD521" s="170"/>
      <c r="AE521" s="139"/>
      <c r="AF521" s="170"/>
      <c r="AG521" s="139"/>
      <c r="AH521" s="170"/>
      <c r="AI521" s="139"/>
      <c r="AJ521" s="170"/>
      <c r="AK521" s="139"/>
      <c r="AL521" s="170"/>
      <c r="AM521" s="139"/>
      <c r="AN521" s="140"/>
      <c r="AO521" s="170"/>
      <c r="AP521" s="139"/>
      <c r="AQ521" s="170"/>
      <c r="AR521" s="139"/>
      <c r="AS521" s="170"/>
      <c r="AT521" s="139"/>
      <c r="AU521" s="170"/>
      <c r="AV521" s="139"/>
      <c r="AW521" s="170"/>
      <c r="AX521" s="139"/>
      <c r="AY521" s="140"/>
      <c r="AZ521" s="170"/>
      <c r="BA521" s="139"/>
      <c r="BB521" s="170"/>
      <c r="BC521" s="139"/>
      <c r="BD521" s="170"/>
      <c r="BE521" s="139"/>
      <c r="BF521" s="170"/>
      <c r="BG521" s="139"/>
      <c r="BH521" s="170"/>
      <c r="BI521" s="139"/>
      <c r="BJ521" s="140"/>
      <c r="BK521" s="170"/>
      <c r="BL521" s="139"/>
      <c r="BM521" s="170"/>
      <c r="BN521" s="139"/>
      <c r="BO521" s="170"/>
      <c r="BP521" s="139"/>
      <c r="BQ521" s="170"/>
      <c r="BR521" s="139"/>
      <c r="BS521" s="170"/>
      <c r="BT521" s="139"/>
      <c r="BU521" s="140"/>
      <c r="BV521" s="170"/>
      <c r="BW521" s="139"/>
      <c r="BX521" s="170"/>
      <c r="BY521" s="139"/>
      <c r="BZ521" s="170"/>
      <c r="CA521" s="139"/>
      <c r="CB521" s="170"/>
      <c r="CC521" s="139"/>
      <c r="CD521" s="170"/>
      <c r="CE521" s="139"/>
      <c r="CF521" s="140"/>
      <c r="CG521" s="170"/>
      <c r="CH521" s="139"/>
      <c r="CI521" s="170"/>
      <c r="CJ521" s="139"/>
      <c r="CK521" s="170"/>
      <c r="CL521" s="139"/>
      <c r="CM521" s="170"/>
      <c r="CN521" s="139"/>
      <c r="CO521" s="170"/>
      <c r="CP521" s="139"/>
      <c r="CQ521" s="140"/>
      <c r="CR521" s="170"/>
      <c r="CS521" s="139"/>
      <c r="CT521" s="170"/>
      <c r="CU521" s="139"/>
      <c r="CV521" s="170"/>
      <c r="CW521" s="139"/>
      <c r="CX521" s="170"/>
      <c r="CY521" s="139"/>
      <c r="CZ521" s="170"/>
      <c r="DA521" s="139"/>
      <c r="DB521" s="140"/>
      <c r="DC521" s="170"/>
      <c r="DD521" s="139"/>
      <c r="DE521" s="170"/>
      <c r="DF521" s="139"/>
      <c r="DG521" s="170"/>
      <c r="DH521" s="139"/>
      <c r="DI521" s="170"/>
      <c r="DJ521" s="139"/>
      <c r="DK521" s="170"/>
      <c r="DL521" s="139"/>
      <c r="DM521" s="140"/>
      <c r="DN521" s="170"/>
      <c r="DO521" s="139"/>
      <c r="DP521" s="170"/>
      <c r="DQ521" s="139"/>
      <c r="DR521" s="170"/>
      <c r="DS521" s="139"/>
      <c r="DT521" s="170"/>
      <c r="DU521" s="139"/>
      <c r="DV521" s="170"/>
      <c r="DW521" s="139"/>
      <c r="DX521" s="140"/>
      <c r="DY521" s="372"/>
      <c r="DZ521" s="372"/>
      <c r="EA521" s="372"/>
      <c r="EB521" s="372"/>
      <c r="EC521" s="372"/>
      <c r="ED521" s="342"/>
    </row>
    <row r="522" spans="1:134" ht="15" customHeight="1">
      <c r="C522" s="77" t="s">
        <v>353</v>
      </c>
      <c r="D522" s="700" t="s">
        <v>378</v>
      </c>
      <c r="E522" s="72"/>
      <c r="F522" s="72"/>
      <c r="G522" s="72"/>
      <c r="H522" s="72"/>
      <c r="I522" s="72"/>
      <c r="J522" s="72"/>
      <c r="K522" s="72"/>
      <c r="L522" s="72"/>
      <c r="M522" s="72"/>
      <c r="N522" s="72"/>
      <c r="O522" s="616"/>
      <c r="P522" s="72"/>
      <c r="Q522" s="146"/>
      <c r="R522" s="70">
        <f t="shared" ref="R522:R541" si="598">VLOOKUP(C522,TravelIncrease,2,0)</f>
        <v>1.1000000000000001</v>
      </c>
      <c r="S522" s="847"/>
      <c r="T522" s="848"/>
      <c r="U522" s="847"/>
      <c r="V522" s="848"/>
      <c r="W522" s="847"/>
      <c r="X522" s="848"/>
      <c r="Y522" s="847"/>
      <c r="Z522" s="848"/>
      <c r="AA522" s="847"/>
      <c r="AB522" s="848"/>
      <c r="AC522" s="373"/>
      <c r="AD522" s="804"/>
      <c r="AE522" s="805"/>
      <c r="AF522" s="804"/>
      <c r="AG522" s="805"/>
      <c r="AH522" s="804"/>
      <c r="AI522" s="805"/>
      <c r="AJ522" s="804"/>
      <c r="AK522" s="805"/>
      <c r="AL522" s="804"/>
      <c r="AM522" s="805"/>
      <c r="AN522" s="362"/>
      <c r="AO522" s="812"/>
      <c r="AP522" s="813"/>
      <c r="AQ522" s="812"/>
      <c r="AR522" s="813"/>
      <c r="AS522" s="812"/>
      <c r="AT522" s="813"/>
      <c r="AU522" s="812"/>
      <c r="AV522" s="813"/>
      <c r="AW522" s="812"/>
      <c r="AX522" s="813"/>
      <c r="AY522" s="363"/>
      <c r="AZ522" s="820"/>
      <c r="BA522" s="821"/>
      <c r="BB522" s="820"/>
      <c r="BC522" s="821"/>
      <c r="BD522" s="820"/>
      <c r="BE522" s="821"/>
      <c r="BF522" s="820"/>
      <c r="BG522" s="821"/>
      <c r="BH522" s="820"/>
      <c r="BI522" s="821"/>
      <c r="BJ522" s="364"/>
      <c r="BK522" s="849"/>
      <c r="BL522" s="850"/>
      <c r="BM522" s="849"/>
      <c r="BN522" s="850"/>
      <c r="BO522" s="849"/>
      <c r="BP522" s="850"/>
      <c r="BQ522" s="849"/>
      <c r="BR522" s="850"/>
      <c r="BS522" s="849"/>
      <c r="BT522" s="850"/>
      <c r="BU522" s="365"/>
      <c r="BV522" s="973"/>
      <c r="BW522" s="974"/>
      <c r="BX522" s="973"/>
      <c r="BY522" s="974"/>
      <c r="BZ522" s="973"/>
      <c r="CA522" s="974"/>
      <c r="CB522" s="973"/>
      <c r="CC522" s="974"/>
      <c r="CD522" s="973"/>
      <c r="CE522" s="974"/>
      <c r="CF522" s="366"/>
      <c r="CG522" s="969"/>
      <c r="CH522" s="970"/>
      <c r="CI522" s="969"/>
      <c r="CJ522" s="970"/>
      <c r="CK522" s="969"/>
      <c r="CL522" s="970"/>
      <c r="CM522" s="969"/>
      <c r="CN522" s="970"/>
      <c r="CO522" s="969"/>
      <c r="CP522" s="970"/>
      <c r="CQ522" s="367"/>
      <c r="CR522" s="967"/>
      <c r="CS522" s="968"/>
      <c r="CT522" s="967"/>
      <c r="CU522" s="968"/>
      <c r="CV522" s="967"/>
      <c r="CW522" s="968"/>
      <c r="CX522" s="967"/>
      <c r="CY522" s="968"/>
      <c r="CZ522" s="967"/>
      <c r="DA522" s="968"/>
      <c r="DB522" s="368"/>
      <c r="DC522" s="971"/>
      <c r="DD522" s="972"/>
      <c r="DE522" s="971"/>
      <c r="DF522" s="972"/>
      <c r="DG522" s="971"/>
      <c r="DH522" s="972"/>
      <c r="DI522" s="971"/>
      <c r="DJ522" s="972"/>
      <c r="DK522" s="971"/>
      <c r="DL522" s="972"/>
      <c r="DM522" s="369"/>
      <c r="DN522" s="900">
        <f>$E522*$P522*$Q522</f>
        <v>0</v>
      </c>
      <c r="DO522" s="901"/>
      <c r="DP522" s="900">
        <f>$F522*$P522*$Q522*$R522</f>
        <v>0</v>
      </c>
      <c r="DQ522" s="901"/>
      <c r="DR522" s="900">
        <f>$G522*$P522*$Q522*($R522^2)</f>
        <v>0</v>
      </c>
      <c r="DS522" s="901"/>
      <c r="DT522" s="900">
        <f>$H522*$P522*$Q522*($R522^3)</f>
        <v>0</v>
      </c>
      <c r="DU522" s="901"/>
      <c r="DV522" s="900">
        <f>$I522*$P522*$Q522*($R522^4)</f>
        <v>0</v>
      </c>
      <c r="DW522" s="901"/>
      <c r="DX522" s="326">
        <f>SUM(DN522+DP522+DR522+DT522+DV522)</f>
        <v>0</v>
      </c>
      <c r="DY522" s="339">
        <f t="shared" ref="DY522:DY541" si="599">DN522</f>
        <v>0</v>
      </c>
      <c r="DZ522" s="339">
        <f t="shared" ref="DZ522:DZ541" si="600">DP522</f>
        <v>0</v>
      </c>
      <c r="EA522" s="339">
        <f t="shared" ref="EA522:EA541" si="601">DR522</f>
        <v>0</v>
      </c>
      <c r="EB522" s="339">
        <f t="shared" ref="EB522:EB541" si="602">DT522</f>
        <v>0</v>
      </c>
      <c r="EC522" s="339">
        <f t="shared" ref="EC522:EC541" si="603">DV522</f>
        <v>0</v>
      </c>
      <c r="ED522" s="327">
        <f t="shared" ref="ED522:ED545" si="604">SUM(DY522:EC522)</f>
        <v>0</v>
      </c>
    </row>
    <row r="523" spans="1:134" ht="15" customHeight="1">
      <c r="C523" s="77" t="s">
        <v>264</v>
      </c>
      <c r="D523" s="700"/>
      <c r="E523" s="72"/>
      <c r="F523" s="72"/>
      <c r="G523" s="72"/>
      <c r="H523" s="72"/>
      <c r="I523" s="72"/>
      <c r="J523" s="72"/>
      <c r="K523" s="72"/>
      <c r="L523" s="72"/>
      <c r="M523" s="72"/>
      <c r="N523" s="72"/>
      <c r="O523" s="616"/>
      <c r="P523" s="72"/>
      <c r="Q523" s="146"/>
      <c r="R523" s="70">
        <f t="shared" si="598"/>
        <v>1</v>
      </c>
      <c r="S523" s="847"/>
      <c r="T523" s="848"/>
      <c r="U523" s="847"/>
      <c r="V523" s="848"/>
      <c r="W523" s="847"/>
      <c r="X523" s="848"/>
      <c r="Y523" s="847"/>
      <c r="Z523" s="848"/>
      <c r="AA523" s="847"/>
      <c r="AB523" s="848"/>
      <c r="AC523" s="373"/>
      <c r="AD523" s="804"/>
      <c r="AE523" s="805"/>
      <c r="AF523" s="804"/>
      <c r="AG523" s="805"/>
      <c r="AH523" s="804"/>
      <c r="AI523" s="805"/>
      <c r="AJ523" s="804"/>
      <c r="AK523" s="805"/>
      <c r="AL523" s="804"/>
      <c r="AM523" s="805"/>
      <c r="AN523" s="362"/>
      <c r="AO523" s="812"/>
      <c r="AP523" s="813"/>
      <c r="AQ523" s="812"/>
      <c r="AR523" s="813"/>
      <c r="AS523" s="812"/>
      <c r="AT523" s="813"/>
      <c r="AU523" s="812"/>
      <c r="AV523" s="813"/>
      <c r="AW523" s="812"/>
      <c r="AX523" s="813"/>
      <c r="AY523" s="363"/>
      <c r="AZ523" s="820"/>
      <c r="BA523" s="821"/>
      <c r="BB523" s="820"/>
      <c r="BC523" s="821"/>
      <c r="BD523" s="820"/>
      <c r="BE523" s="821"/>
      <c r="BF523" s="820"/>
      <c r="BG523" s="821"/>
      <c r="BH523" s="820"/>
      <c r="BI523" s="821"/>
      <c r="BJ523" s="364"/>
      <c r="BK523" s="849"/>
      <c r="BL523" s="850"/>
      <c r="BM523" s="849"/>
      <c r="BN523" s="850"/>
      <c r="BO523" s="849"/>
      <c r="BP523" s="850"/>
      <c r="BQ523" s="849"/>
      <c r="BR523" s="850"/>
      <c r="BS523" s="849"/>
      <c r="BT523" s="850"/>
      <c r="BU523" s="365"/>
      <c r="BV523" s="973"/>
      <c r="BW523" s="974"/>
      <c r="BX523" s="973"/>
      <c r="BY523" s="974"/>
      <c r="BZ523" s="973"/>
      <c r="CA523" s="974"/>
      <c r="CB523" s="973"/>
      <c r="CC523" s="974"/>
      <c r="CD523" s="973"/>
      <c r="CE523" s="974"/>
      <c r="CF523" s="366"/>
      <c r="CG523" s="969"/>
      <c r="CH523" s="970"/>
      <c r="CI523" s="969"/>
      <c r="CJ523" s="970"/>
      <c r="CK523" s="969"/>
      <c r="CL523" s="970"/>
      <c r="CM523" s="969"/>
      <c r="CN523" s="970"/>
      <c r="CO523" s="969"/>
      <c r="CP523" s="970"/>
      <c r="CQ523" s="367"/>
      <c r="CR523" s="967"/>
      <c r="CS523" s="968"/>
      <c r="CT523" s="967"/>
      <c r="CU523" s="968"/>
      <c r="CV523" s="967"/>
      <c r="CW523" s="968"/>
      <c r="CX523" s="967"/>
      <c r="CY523" s="968"/>
      <c r="CZ523" s="967"/>
      <c r="DA523" s="968"/>
      <c r="DB523" s="368"/>
      <c r="DC523" s="971"/>
      <c r="DD523" s="972"/>
      <c r="DE523" s="971"/>
      <c r="DF523" s="972"/>
      <c r="DG523" s="971"/>
      <c r="DH523" s="972"/>
      <c r="DI523" s="971"/>
      <c r="DJ523" s="972"/>
      <c r="DK523" s="971"/>
      <c r="DL523" s="972"/>
      <c r="DM523" s="369"/>
      <c r="DN523" s="900">
        <f t="shared" ref="DN523:DN541" si="605">$E523*$P523*$Q523</f>
        <v>0</v>
      </c>
      <c r="DO523" s="901"/>
      <c r="DP523" s="900">
        <f t="shared" ref="DP523:DP541" si="606">$F523*$P523*$Q523*$R523</f>
        <v>0</v>
      </c>
      <c r="DQ523" s="901"/>
      <c r="DR523" s="900">
        <f t="shared" ref="DR523:DR541" si="607">$G523*$P523*$Q523*($R523^2)</f>
        <v>0</v>
      </c>
      <c r="DS523" s="901"/>
      <c r="DT523" s="900">
        <f t="shared" ref="DT523:DT541" si="608">$H523*$P523*$Q523*($R523^3)</f>
        <v>0</v>
      </c>
      <c r="DU523" s="901"/>
      <c r="DV523" s="900">
        <f t="shared" ref="DV523:DV541" si="609">$I523*$P523*$Q523*($R523^4)</f>
        <v>0</v>
      </c>
      <c r="DW523" s="901"/>
      <c r="DX523" s="326">
        <f t="shared" ref="DX523:DX541" si="610">SUM(DN523+DP523+DR523+DT523+DV523)</f>
        <v>0</v>
      </c>
      <c r="DY523" s="339">
        <f t="shared" si="599"/>
        <v>0</v>
      </c>
      <c r="DZ523" s="339">
        <f t="shared" si="600"/>
        <v>0</v>
      </c>
      <c r="EA523" s="339">
        <f t="shared" si="601"/>
        <v>0</v>
      </c>
      <c r="EB523" s="339">
        <f t="shared" si="602"/>
        <v>0</v>
      </c>
      <c r="EC523" s="339">
        <f t="shared" si="603"/>
        <v>0</v>
      </c>
      <c r="ED523" s="327">
        <f t="shared" si="604"/>
        <v>0</v>
      </c>
    </row>
    <row r="524" spans="1:134" ht="15" customHeight="1">
      <c r="C524" s="77" t="s">
        <v>28</v>
      </c>
      <c r="D524" s="700"/>
      <c r="E524" s="72"/>
      <c r="F524" s="72"/>
      <c r="G524" s="72"/>
      <c r="H524" s="72"/>
      <c r="I524" s="72"/>
      <c r="J524" s="72"/>
      <c r="K524" s="72"/>
      <c r="L524" s="72"/>
      <c r="M524" s="72"/>
      <c r="N524" s="72"/>
      <c r="O524" s="616"/>
      <c r="P524" s="72"/>
      <c r="Q524" s="146"/>
      <c r="R524" s="70">
        <f t="shared" si="598"/>
        <v>1</v>
      </c>
      <c r="S524" s="847"/>
      <c r="T524" s="848"/>
      <c r="U524" s="847"/>
      <c r="V524" s="848"/>
      <c r="W524" s="847"/>
      <c r="X524" s="848"/>
      <c r="Y524" s="847"/>
      <c r="Z524" s="848"/>
      <c r="AA524" s="847"/>
      <c r="AB524" s="848"/>
      <c r="AC524" s="373"/>
      <c r="AD524" s="804"/>
      <c r="AE524" s="805"/>
      <c r="AF524" s="804"/>
      <c r="AG524" s="805"/>
      <c r="AH524" s="804"/>
      <c r="AI524" s="805"/>
      <c r="AJ524" s="804"/>
      <c r="AK524" s="805"/>
      <c r="AL524" s="804"/>
      <c r="AM524" s="805"/>
      <c r="AN524" s="362"/>
      <c r="AO524" s="812"/>
      <c r="AP524" s="813"/>
      <c r="AQ524" s="812"/>
      <c r="AR524" s="813"/>
      <c r="AS524" s="812"/>
      <c r="AT524" s="813"/>
      <c r="AU524" s="812"/>
      <c r="AV524" s="813"/>
      <c r="AW524" s="812"/>
      <c r="AX524" s="813"/>
      <c r="AY524" s="363"/>
      <c r="AZ524" s="820"/>
      <c r="BA524" s="821"/>
      <c r="BB524" s="820"/>
      <c r="BC524" s="821"/>
      <c r="BD524" s="820"/>
      <c r="BE524" s="821"/>
      <c r="BF524" s="820"/>
      <c r="BG524" s="821"/>
      <c r="BH524" s="820"/>
      <c r="BI524" s="821"/>
      <c r="BJ524" s="364"/>
      <c r="BK524" s="849"/>
      <c r="BL524" s="850"/>
      <c r="BM524" s="849"/>
      <c r="BN524" s="850"/>
      <c r="BO524" s="849"/>
      <c r="BP524" s="850"/>
      <c r="BQ524" s="849"/>
      <c r="BR524" s="850"/>
      <c r="BS524" s="849"/>
      <c r="BT524" s="850"/>
      <c r="BU524" s="365"/>
      <c r="BV524" s="973"/>
      <c r="BW524" s="974"/>
      <c r="BX524" s="973"/>
      <c r="BY524" s="974"/>
      <c r="BZ524" s="973"/>
      <c r="CA524" s="974"/>
      <c r="CB524" s="973"/>
      <c r="CC524" s="974"/>
      <c r="CD524" s="973"/>
      <c r="CE524" s="974"/>
      <c r="CF524" s="366"/>
      <c r="CG524" s="969"/>
      <c r="CH524" s="970"/>
      <c r="CI524" s="969"/>
      <c r="CJ524" s="970"/>
      <c r="CK524" s="969"/>
      <c r="CL524" s="970"/>
      <c r="CM524" s="969"/>
      <c r="CN524" s="970"/>
      <c r="CO524" s="969"/>
      <c r="CP524" s="970"/>
      <c r="CQ524" s="367"/>
      <c r="CR524" s="967"/>
      <c r="CS524" s="968"/>
      <c r="CT524" s="967"/>
      <c r="CU524" s="968"/>
      <c r="CV524" s="967"/>
      <c r="CW524" s="968"/>
      <c r="CX524" s="967"/>
      <c r="CY524" s="968"/>
      <c r="CZ524" s="967"/>
      <c r="DA524" s="968"/>
      <c r="DB524" s="368"/>
      <c r="DC524" s="971"/>
      <c r="DD524" s="972"/>
      <c r="DE524" s="971"/>
      <c r="DF524" s="972"/>
      <c r="DG524" s="971"/>
      <c r="DH524" s="972"/>
      <c r="DI524" s="971"/>
      <c r="DJ524" s="972"/>
      <c r="DK524" s="971"/>
      <c r="DL524" s="972"/>
      <c r="DM524" s="369"/>
      <c r="DN524" s="900">
        <f t="shared" si="605"/>
        <v>0</v>
      </c>
      <c r="DO524" s="901"/>
      <c r="DP524" s="900">
        <f t="shared" si="606"/>
        <v>0</v>
      </c>
      <c r="DQ524" s="901"/>
      <c r="DR524" s="900">
        <f t="shared" si="607"/>
        <v>0</v>
      </c>
      <c r="DS524" s="901"/>
      <c r="DT524" s="900">
        <f t="shared" si="608"/>
        <v>0</v>
      </c>
      <c r="DU524" s="901"/>
      <c r="DV524" s="900">
        <f t="shared" si="609"/>
        <v>0</v>
      </c>
      <c r="DW524" s="901"/>
      <c r="DX524" s="326">
        <f t="shared" si="610"/>
        <v>0</v>
      </c>
      <c r="DY524" s="339">
        <f t="shared" si="599"/>
        <v>0</v>
      </c>
      <c r="DZ524" s="339">
        <f t="shared" si="600"/>
        <v>0</v>
      </c>
      <c r="EA524" s="339">
        <f t="shared" si="601"/>
        <v>0</v>
      </c>
      <c r="EB524" s="339">
        <f t="shared" si="602"/>
        <v>0</v>
      </c>
      <c r="EC524" s="339">
        <f t="shared" si="603"/>
        <v>0</v>
      </c>
      <c r="ED524" s="327">
        <f t="shared" si="604"/>
        <v>0</v>
      </c>
    </row>
    <row r="525" spans="1:134" ht="15" customHeight="1">
      <c r="C525" s="77" t="s">
        <v>54</v>
      </c>
      <c r="D525" s="700"/>
      <c r="E525" s="72"/>
      <c r="F525" s="72"/>
      <c r="G525" s="72"/>
      <c r="H525" s="72"/>
      <c r="I525" s="72"/>
      <c r="J525" s="72"/>
      <c r="K525" s="72"/>
      <c r="L525" s="72"/>
      <c r="M525" s="72"/>
      <c r="N525" s="72"/>
      <c r="O525" s="616"/>
      <c r="P525" s="72"/>
      <c r="Q525" s="146"/>
      <c r="R525" s="70">
        <f t="shared" si="598"/>
        <v>1.1000000000000001</v>
      </c>
      <c r="S525" s="847"/>
      <c r="T525" s="848"/>
      <c r="U525" s="847"/>
      <c r="V525" s="848"/>
      <c r="W525" s="847"/>
      <c r="X525" s="848"/>
      <c r="Y525" s="847"/>
      <c r="Z525" s="848"/>
      <c r="AA525" s="847"/>
      <c r="AB525" s="848"/>
      <c r="AC525" s="373"/>
      <c r="AD525" s="804"/>
      <c r="AE525" s="805"/>
      <c r="AF525" s="804"/>
      <c r="AG525" s="805"/>
      <c r="AH525" s="804"/>
      <c r="AI525" s="805"/>
      <c r="AJ525" s="804"/>
      <c r="AK525" s="805"/>
      <c r="AL525" s="804"/>
      <c r="AM525" s="805"/>
      <c r="AN525" s="362"/>
      <c r="AO525" s="812"/>
      <c r="AP525" s="813"/>
      <c r="AQ525" s="812"/>
      <c r="AR525" s="813"/>
      <c r="AS525" s="812"/>
      <c r="AT525" s="813"/>
      <c r="AU525" s="812"/>
      <c r="AV525" s="813"/>
      <c r="AW525" s="812"/>
      <c r="AX525" s="813"/>
      <c r="AY525" s="363"/>
      <c r="AZ525" s="820"/>
      <c r="BA525" s="821"/>
      <c r="BB525" s="820"/>
      <c r="BC525" s="821"/>
      <c r="BD525" s="820"/>
      <c r="BE525" s="821"/>
      <c r="BF525" s="820"/>
      <c r="BG525" s="821"/>
      <c r="BH525" s="820"/>
      <c r="BI525" s="821"/>
      <c r="BJ525" s="364"/>
      <c r="BK525" s="849"/>
      <c r="BL525" s="850"/>
      <c r="BM525" s="849"/>
      <c r="BN525" s="850"/>
      <c r="BO525" s="849"/>
      <c r="BP525" s="850"/>
      <c r="BQ525" s="849"/>
      <c r="BR525" s="850"/>
      <c r="BS525" s="849"/>
      <c r="BT525" s="850"/>
      <c r="BU525" s="365"/>
      <c r="BV525" s="973"/>
      <c r="BW525" s="974"/>
      <c r="BX525" s="973"/>
      <c r="BY525" s="974"/>
      <c r="BZ525" s="973"/>
      <c r="CA525" s="974"/>
      <c r="CB525" s="973"/>
      <c r="CC525" s="974"/>
      <c r="CD525" s="973"/>
      <c r="CE525" s="974"/>
      <c r="CF525" s="366"/>
      <c r="CG525" s="969"/>
      <c r="CH525" s="970"/>
      <c r="CI525" s="969"/>
      <c r="CJ525" s="970"/>
      <c r="CK525" s="969"/>
      <c r="CL525" s="970"/>
      <c r="CM525" s="969"/>
      <c r="CN525" s="970"/>
      <c r="CO525" s="969"/>
      <c r="CP525" s="970"/>
      <c r="CQ525" s="367"/>
      <c r="CR525" s="967"/>
      <c r="CS525" s="968"/>
      <c r="CT525" s="967"/>
      <c r="CU525" s="968"/>
      <c r="CV525" s="967"/>
      <c r="CW525" s="968"/>
      <c r="CX525" s="967"/>
      <c r="CY525" s="968"/>
      <c r="CZ525" s="967"/>
      <c r="DA525" s="968"/>
      <c r="DB525" s="368"/>
      <c r="DC525" s="971"/>
      <c r="DD525" s="972"/>
      <c r="DE525" s="971"/>
      <c r="DF525" s="972"/>
      <c r="DG525" s="971"/>
      <c r="DH525" s="972"/>
      <c r="DI525" s="971"/>
      <c r="DJ525" s="972"/>
      <c r="DK525" s="971"/>
      <c r="DL525" s="972"/>
      <c r="DM525" s="369"/>
      <c r="DN525" s="900">
        <f t="shared" si="605"/>
        <v>0</v>
      </c>
      <c r="DO525" s="901"/>
      <c r="DP525" s="900">
        <f t="shared" si="606"/>
        <v>0</v>
      </c>
      <c r="DQ525" s="901"/>
      <c r="DR525" s="900">
        <f t="shared" si="607"/>
        <v>0</v>
      </c>
      <c r="DS525" s="901"/>
      <c r="DT525" s="900">
        <f t="shared" si="608"/>
        <v>0</v>
      </c>
      <c r="DU525" s="901"/>
      <c r="DV525" s="900">
        <f t="shared" si="609"/>
        <v>0</v>
      </c>
      <c r="DW525" s="901"/>
      <c r="DX525" s="326">
        <f t="shared" si="610"/>
        <v>0</v>
      </c>
      <c r="DY525" s="339">
        <f t="shared" si="599"/>
        <v>0</v>
      </c>
      <c r="DZ525" s="339">
        <f t="shared" si="600"/>
        <v>0</v>
      </c>
      <c r="EA525" s="339">
        <f t="shared" si="601"/>
        <v>0</v>
      </c>
      <c r="EB525" s="339">
        <f t="shared" si="602"/>
        <v>0</v>
      </c>
      <c r="EC525" s="339">
        <f t="shared" si="603"/>
        <v>0</v>
      </c>
      <c r="ED525" s="327">
        <f t="shared" si="604"/>
        <v>0</v>
      </c>
    </row>
    <row r="526" spans="1:134" ht="15" customHeight="1">
      <c r="C526" s="77" t="s">
        <v>353</v>
      </c>
      <c r="D526" s="700" t="s">
        <v>378</v>
      </c>
      <c r="E526" s="72"/>
      <c r="F526" s="72"/>
      <c r="G526" s="72"/>
      <c r="H526" s="72"/>
      <c r="I526" s="72"/>
      <c r="J526" s="72"/>
      <c r="K526" s="72"/>
      <c r="L526" s="72"/>
      <c r="M526" s="72"/>
      <c r="N526" s="72"/>
      <c r="O526" s="616"/>
      <c r="P526" s="72"/>
      <c r="Q526" s="146"/>
      <c r="R526" s="70">
        <f t="shared" si="598"/>
        <v>1.1000000000000001</v>
      </c>
      <c r="S526" s="847"/>
      <c r="T526" s="848"/>
      <c r="U526" s="847"/>
      <c r="V526" s="848"/>
      <c r="W526" s="847"/>
      <c r="X526" s="848"/>
      <c r="Y526" s="847"/>
      <c r="Z526" s="848"/>
      <c r="AA526" s="847"/>
      <c r="AB526" s="848"/>
      <c r="AC526" s="373"/>
      <c r="AD526" s="804"/>
      <c r="AE526" s="805"/>
      <c r="AF526" s="804"/>
      <c r="AG526" s="805"/>
      <c r="AH526" s="804"/>
      <c r="AI526" s="805"/>
      <c r="AJ526" s="804"/>
      <c r="AK526" s="805"/>
      <c r="AL526" s="804"/>
      <c r="AM526" s="805"/>
      <c r="AN526" s="362"/>
      <c r="AO526" s="812"/>
      <c r="AP526" s="813"/>
      <c r="AQ526" s="812"/>
      <c r="AR526" s="813"/>
      <c r="AS526" s="812"/>
      <c r="AT526" s="813"/>
      <c r="AU526" s="812"/>
      <c r="AV526" s="813"/>
      <c r="AW526" s="812"/>
      <c r="AX526" s="813"/>
      <c r="AY526" s="363"/>
      <c r="AZ526" s="820"/>
      <c r="BA526" s="821"/>
      <c r="BB526" s="820"/>
      <c r="BC526" s="821"/>
      <c r="BD526" s="820"/>
      <c r="BE526" s="821"/>
      <c r="BF526" s="820"/>
      <c r="BG526" s="821"/>
      <c r="BH526" s="820"/>
      <c r="BI526" s="821"/>
      <c r="BJ526" s="364"/>
      <c r="BK526" s="849"/>
      <c r="BL526" s="850"/>
      <c r="BM526" s="849"/>
      <c r="BN526" s="850"/>
      <c r="BO526" s="849"/>
      <c r="BP526" s="850"/>
      <c r="BQ526" s="849"/>
      <c r="BR526" s="850"/>
      <c r="BS526" s="849"/>
      <c r="BT526" s="850"/>
      <c r="BU526" s="365"/>
      <c r="BV526" s="973"/>
      <c r="BW526" s="974"/>
      <c r="BX526" s="973"/>
      <c r="BY526" s="974"/>
      <c r="BZ526" s="973"/>
      <c r="CA526" s="974"/>
      <c r="CB526" s="973"/>
      <c r="CC526" s="974"/>
      <c r="CD526" s="973"/>
      <c r="CE526" s="974"/>
      <c r="CF526" s="366"/>
      <c r="CG526" s="969"/>
      <c r="CH526" s="970"/>
      <c r="CI526" s="969"/>
      <c r="CJ526" s="970"/>
      <c r="CK526" s="969"/>
      <c r="CL526" s="970"/>
      <c r="CM526" s="969"/>
      <c r="CN526" s="970"/>
      <c r="CO526" s="969"/>
      <c r="CP526" s="970"/>
      <c r="CQ526" s="367"/>
      <c r="CR526" s="967"/>
      <c r="CS526" s="968"/>
      <c r="CT526" s="967"/>
      <c r="CU526" s="968"/>
      <c r="CV526" s="967"/>
      <c r="CW526" s="968"/>
      <c r="CX526" s="967"/>
      <c r="CY526" s="968"/>
      <c r="CZ526" s="967"/>
      <c r="DA526" s="968"/>
      <c r="DB526" s="368"/>
      <c r="DC526" s="971"/>
      <c r="DD526" s="972"/>
      <c r="DE526" s="971"/>
      <c r="DF526" s="972"/>
      <c r="DG526" s="971"/>
      <c r="DH526" s="972"/>
      <c r="DI526" s="971"/>
      <c r="DJ526" s="972"/>
      <c r="DK526" s="971"/>
      <c r="DL526" s="972"/>
      <c r="DM526" s="369"/>
      <c r="DN526" s="900">
        <f t="shared" si="605"/>
        <v>0</v>
      </c>
      <c r="DO526" s="901"/>
      <c r="DP526" s="900">
        <f t="shared" si="606"/>
        <v>0</v>
      </c>
      <c r="DQ526" s="901"/>
      <c r="DR526" s="900">
        <f t="shared" si="607"/>
        <v>0</v>
      </c>
      <c r="DS526" s="901"/>
      <c r="DT526" s="900">
        <f t="shared" si="608"/>
        <v>0</v>
      </c>
      <c r="DU526" s="901"/>
      <c r="DV526" s="900">
        <f t="shared" si="609"/>
        <v>0</v>
      </c>
      <c r="DW526" s="901"/>
      <c r="DX526" s="326">
        <f t="shared" si="610"/>
        <v>0</v>
      </c>
      <c r="DY526" s="339">
        <f t="shared" si="599"/>
        <v>0</v>
      </c>
      <c r="DZ526" s="339">
        <f t="shared" si="600"/>
        <v>0</v>
      </c>
      <c r="EA526" s="339">
        <f t="shared" si="601"/>
        <v>0</v>
      </c>
      <c r="EB526" s="339">
        <f t="shared" si="602"/>
        <v>0</v>
      </c>
      <c r="EC526" s="339">
        <f t="shared" si="603"/>
        <v>0</v>
      </c>
      <c r="ED526" s="327">
        <f t="shared" si="604"/>
        <v>0</v>
      </c>
    </row>
    <row r="527" spans="1:134" ht="15" customHeight="1">
      <c r="C527" s="77" t="s">
        <v>264</v>
      </c>
      <c r="D527" s="700"/>
      <c r="E527" s="72"/>
      <c r="F527" s="72"/>
      <c r="G527" s="72"/>
      <c r="H527" s="72"/>
      <c r="I527" s="72"/>
      <c r="J527" s="72"/>
      <c r="K527" s="72"/>
      <c r="L527" s="72"/>
      <c r="M527" s="72"/>
      <c r="N527" s="72"/>
      <c r="O527" s="616"/>
      <c r="P527" s="72"/>
      <c r="Q527" s="146"/>
      <c r="R527" s="70">
        <f t="shared" si="598"/>
        <v>1</v>
      </c>
      <c r="S527" s="847"/>
      <c r="T527" s="848"/>
      <c r="U527" s="847"/>
      <c r="V527" s="848"/>
      <c r="W527" s="847"/>
      <c r="X527" s="848"/>
      <c r="Y527" s="847"/>
      <c r="Z527" s="848"/>
      <c r="AA527" s="847"/>
      <c r="AB527" s="848"/>
      <c r="AC527" s="373"/>
      <c r="AD527" s="804"/>
      <c r="AE527" s="805"/>
      <c r="AF527" s="804"/>
      <c r="AG527" s="805"/>
      <c r="AH527" s="804"/>
      <c r="AI527" s="805"/>
      <c r="AJ527" s="804"/>
      <c r="AK527" s="805"/>
      <c r="AL527" s="804"/>
      <c r="AM527" s="805"/>
      <c r="AN527" s="362"/>
      <c r="AO527" s="812"/>
      <c r="AP527" s="813"/>
      <c r="AQ527" s="812"/>
      <c r="AR527" s="813"/>
      <c r="AS527" s="812"/>
      <c r="AT527" s="813"/>
      <c r="AU527" s="812"/>
      <c r="AV527" s="813"/>
      <c r="AW527" s="812"/>
      <c r="AX527" s="813"/>
      <c r="AY527" s="363"/>
      <c r="AZ527" s="820"/>
      <c r="BA527" s="821"/>
      <c r="BB527" s="820"/>
      <c r="BC527" s="821"/>
      <c r="BD527" s="820"/>
      <c r="BE527" s="821"/>
      <c r="BF527" s="820"/>
      <c r="BG527" s="821"/>
      <c r="BH527" s="820"/>
      <c r="BI527" s="821"/>
      <c r="BJ527" s="364"/>
      <c r="BK527" s="849"/>
      <c r="BL527" s="850"/>
      <c r="BM527" s="849"/>
      <c r="BN527" s="850"/>
      <c r="BO527" s="849"/>
      <c r="BP527" s="850"/>
      <c r="BQ527" s="849"/>
      <c r="BR527" s="850"/>
      <c r="BS527" s="849"/>
      <c r="BT527" s="850"/>
      <c r="BU527" s="365"/>
      <c r="BV527" s="973"/>
      <c r="BW527" s="974"/>
      <c r="BX527" s="973"/>
      <c r="BY527" s="974"/>
      <c r="BZ527" s="973"/>
      <c r="CA527" s="974"/>
      <c r="CB527" s="973"/>
      <c r="CC527" s="974"/>
      <c r="CD527" s="973"/>
      <c r="CE527" s="974"/>
      <c r="CF527" s="366"/>
      <c r="CG527" s="969"/>
      <c r="CH527" s="970"/>
      <c r="CI527" s="969"/>
      <c r="CJ527" s="970"/>
      <c r="CK527" s="969"/>
      <c r="CL527" s="970"/>
      <c r="CM527" s="969"/>
      <c r="CN527" s="970"/>
      <c r="CO527" s="969"/>
      <c r="CP527" s="970"/>
      <c r="CQ527" s="367"/>
      <c r="CR527" s="967"/>
      <c r="CS527" s="968"/>
      <c r="CT527" s="967"/>
      <c r="CU527" s="968"/>
      <c r="CV527" s="967"/>
      <c r="CW527" s="968"/>
      <c r="CX527" s="967"/>
      <c r="CY527" s="968"/>
      <c r="CZ527" s="967"/>
      <c r="DA527" s="968"/>
      <c r="DB527" s="368"/>
      <c r="DC527" s="971"/>
      <c r="DD527" s="972"/>
      <c r="DE527" s="971"/>
      <c r="DF527" s="972"/>
      <c r="DG527" s="971"/>
      <c r="DH527" s="972"/>
      <c r="DI527" s="971"/>
      <c r="DJ527" s="972"/>
      <c r="DK527" s="971"/>
      <c r="DL527" s="972"/>
      <c r="DM527" s="369"/>
      <c r="DN527" s="900">
        <f t="shared" si="605"/>
        <v>0</v>
      </c>
      <c r="DO527" s="901"/>
      <c r="DP527" s="900">
        <f t="shared" si="606"/>
        <v>0</v>
      </c>
      <c r="DQ527" s="901"/>
      <c r="DR527" s="900">
        <f t="shared" si="607"/>
        <v>0</v>
      </c>
      <c r="DS527" s="901"/>
      <c r="DT527" s="900">
        <f t="shared" si="608"/>
        <v>0</v>
      </c>
      <c r="DU527" s="901"/>
      <c r="DV527" s="900">
        <f t="shared" si="609"/>
        <v>0</v>
      </c>
      <c r="DW527" s="901"/>
      <c r="DX527" s="326">
        <f t="shared" si="610"/>
        <v>0</v>
      </c>
      <c r="DY527" s="339">
        <f t="shared" si="599"/>
        <v>0</v>
      </c>
      <c r="DZ527" s="339">
        <f t="shared" si="600"/>
        <v>0</v>
      </c>
      <c r="EA527" s="339">
        <f t="shared" si="601"/>
        <v>0</v>
      </c>
      <c r="EB527" s="339">
        <f t="shared" si="602"/>
        <v>0</v>
      </c>
      <c r="EC527" s="339">
        <f t="shared" si="603"/>
        <v>0</v>
      </c>
      <c r="ED527" s="327">
        <f t="shared" si="604"/>
        <v>0</v>
      </c>
    </row>
    <row r="528" spans="1:134" ht="15" customHeight="1">
      <c r="C528" s="77" t="s">
        <v>28</v>
      </c>
      <c r="D528" s="700"/>
      <c r="E528" s="72"/>
      <c r="F528" s="72"/>
      <c r="G528" s="72"/>
      <c r="H528" s="72"/>
      <c r="I528" s="72"/>
      <c r="J528" s="72"/>
      <c r="K528" s="72"/>
      <c r="L528" s="72"/>
      <c r="M528" s="72"/>
      <c r="N528" s="72"/>
      <c r="O528" s="616"/>
      <c r="P528" s="72"/>
      <c r="Q528" s="146"/>
      <c r="R528" s="70">
        <f t="shared" si="598"/>
        <v>1</v>
      </c>
      <c r="S528" s="847"/>
      <c r="T528" s="848"/>
      <c r="U528" s="847"/>
      <c r="V528" s="848"/>
      <c r="W528" s="847"/>
      <c r="X528" s="848"/>
      <c r="Y528" s="847"/>
      <c r="Z528" s="848"/>
      <c r="AA528" s="847"/>
      <c r="AB528" s="848"/>
      <c r="AC528" s="373"/>
      <c r="AD528" s="804"/>
      <c r="AE528" s="805"/>
      <c r="AF528" s="804"/>
      <c r="AG528" s="805"/>
      <c r="AH528" s="804"/>
      <c r="AI528" s="805"/>
      <c r="AJ528" s="804"/>
      <c r="AK528" s="805"/>
      <c r="AL528" s="804"/>
      <c r="AM528" s="805"/>
      <c r="AN528" s="362"/>
      <c r="AO528" s="812"/>
      <c r="AP528" s="813"/>
      <c r="AQ528" s="812"/>
      <c r="AR528" s="813"/>
      <c r="AS528" s="812"/>
      <c r="AT528" s="813"/>
      <c r="AU528" s="812"/>
      <c r="AV528" s="813"/>
      <c r="AW528" s="812"/>
      <c r="AX528" s="813"/>
      <c r="AY528" s="363"/>
      <c r="AZ528" s="820"/>
      <c r="BA528" s="821"/>
      <c r="BB528" s="820"/>
      <c r="BC528" s="821"/>
      <c r="BD528" s="820"/>
      <c r="BE528" s="821"/>
      <c r="BF528" s="820"/>
      <c r="BG528" s="821"/>
      <c r="BH528" s="820"/>
      <c r="BI528" s="821"/>
      <c r="BJ528" s="364"/>
      <c r="BK528" s="849"/>
      <c r="BL528" s="850"/>
      <c r="BM528" s="849"/>
      <c r="BN528" s="850"/>
      <c r="BO528" s="849"/>
      <c r="BP528" s="850"/>
      <c r="BQ528" s="849"/>
      <c r="BR528" s="850"/>
      <c r="BS528" s="849"/>
      <c r="BT528" s="850"/>
      <c r="BU528" s="365"/>
      <c r="BV528" s="973"/>
      <c r="BW528" s="974"/>
      <c r="BX528" s="973"/>
      <c r="BY528" s="974"/>
      <c r="BZ528" s="973"/>
      <c r="CA528" s="974"/>
      <c r="CB528" s="973"/>
      <c r="CC528" s="974"/>
      <c r="CD528" s="973"/>
      <c r="CE528" s="974"/>
      <c r="CF528" s="366"/>
      <c r="CG528" s="969"/>
      <c r="CH528" s="970"/>
      <c r="CI528" s="969"/>
      <c r="CJ528" s="970"/>
      <c r="CK528" s="969"/>
      <c r="CL528" s="970"/>
      <c r="CM528" s="969"/>
      <c r="CN528" s="970"/>
      <c r="CO528" s="969"/>
      <c r="CP528" s="970"/>
      <c r="CQ528" s="367"/>
      <c r="CR528" s="967"/>
      <c r="CS528" s="968"/>
      <c r="CT528" s="967"/>
      <c r="CU528" s="968"/>
      <c r="CV528" s="967"/>
      <c r="CW528" s="968"/>
      <c r="CX528" s="967"/>
      <c r="CY528" s="968"/>
      <c r="CZ528" s="967"/>
      <c r="DA528" s="968"/>
      <c r="DB528" s="368"/>
      <c r="DC528" s="971"/>
      <c r="DD528" s="972"/>
      <c r="DE528" s="971"/>
      <c r="DF528" s="972"/>
      <c r="DG528" s="971"/>
      <c r="DH528" s="972"/>
      <c r="DI528" s="971"/>
      <c r="DJ528" s="972"/>
      <c r="DK528" s="971"/>
      <c r="DL528" s="972"/>
      <c r="DM528" s="369"/>
      <c r="DN528" s="900">
        <f t="shared" si="605"/>
        <v>0</v>
      </c>
      <c r="DO528" s="901"/>
      <c r="DP528" s="900">
        <f t="shared" si="606"/>
        <v>0</v>
      </c>
      <c r="DQ528" s="901"/>
      <c r="DR528" s="900">
        <f t="shared" si="607"/>
        <v>0</v>
      </c>
      <c r="DS528" s="901"/>
      <c r="DT528" s="900">
        <f t="shared" si="608"/>
        <v>0</v>
      </c>
      <c r="DU528" s="901"/>
      <c r="DV528" s="900">
        <f t="shared" si="609"/>
        <v>0</v>
      </c>
      <c r="DW528" s="901"/>
      <c r="DX528" s="326">
        <f t="shared" si="610"/>
        <v>0</v>
      </c>
      <c r="DY528" s="339">
        <f t="shared" si="599"/>
        <v>0</v>
      </c>
      <c r="DZ528" s="339">
        <f t="shared" si="600"/>
        <v>0</v>
      </c>
      <c r="EA528" s="339">
        <f t="shared" si="601"/>
        <v>0</v>
      </c>
      <c r="EB528" s="339">
        <f t="shared" si="602"/>
        <v>0</v>
      </c>
      <c r="EC528" s="339">
        <f t="shared" si="603"/>
        <v>0</v>
      </c>
      <c r="ED528" s="327">
        <f t="shared" si="604"/>
        <v>0</v>
      </c>
    </row>
    <row r="529" spans="1:135" ht="15" customHeight="1">
      <c r="C529" s="77" t="s">
        <v>54</v>
      </c>
      <c r="D529" s="700"/>
      <c r="E529" s="72"/>
      <c r="F529" s="72"/>
      <c r="G529" s="72"/>
      <c r="H529" s="72"/>
      <c r="I529" s="72"/>
      <c r="J529" s="72"/>
      <c r="K529" s="72"/>
      <c r="L529" s="72"/>
      <c r="M529" s="72"/>
      <c r="N529" s="72"/>
      <c r="O529" s="616"/>
      <c r="P529" s="72"/>
      <c r="Q529" s="146"/>
      <c r="R529" s="70">
        <f t="shared" si="598"/>
        <v>1.1000000000000001</v>
      </c>
      <c r="S529" s="847"/>
      <c r="T529" s="848"/>
      <c r="U529" s="847"/>
      <c r="V529" s="848"/>
      <c r="W529" s="847"/>
      <c r="X529" s="848"/>
      <c r="Y529" s="847"/>
      <c r="Z529" s="848"/>
      <c r="AA529" s="847"/>
      <c r="AB529" s="848"/>
      <c r="AC529" s="373"/>
      <c r="AD529" s="804"/>
      <c r="AE529" s="805"/>
      <c r="AF529" s="804"/>
      <c r="AG529" s="805"/>
      <c r="AH529" s="804"/>
      <c r="AI529" s="805"/>
      <c r="AJ529" s="804"/>
      <c r="AK529" s="805"/>
      <c r="AL529" s="804"/>
      <c r="AM529" s="805"/>
      <c r="AN529" s="362"/>
      <c r="AO529" s="812"/>
      <c r="AP529" s="813"/>
      <c r="AQ529" s="812"/>
      <c r="AR529" s="813"/>
      <c r="AS529" s="812"/>
      <c r="AT529" s="813"/>
      <c r="AU529" s="812"/>
      <c r="AV529" s="813"/>
      <c r="AW529" s="812"/>
      <c r="AX529" s="813"/>
      <c r="AY529" s="363"/>
      <c r="AZ529" s="820"/>
      <c r="BA529" s="821"/>
      <c r="BB529" s="820"/>
      <c r="BC529" s="821"/>
      <c r="BD529" s="820"/>
      <c r="BE529" s="821"/>
      <c r="BF529" s="820"/>
      <c r="BG529" s="821"/>
      <c r="BH529" s="820"/>
      <c r="BI529" s="821"/>
      <c r="BJ529" s="364"/>
      <c r="BK529" s="849"/>
      <c r="BL529" s="850"/>
      <c r="BM529" s="849"/>
      <c r="BN529" s="850"/>
      <c r="BO529" s="849"/>
      <c r="BP529" s="850"/>
      <c r="BQ529" s="849"/>
      <c r="BR529" s="850"/>
      <c r="BS529" s="849"/>
      <c r="BT529" s="850"/>
      <c r="BU529" s="365"/>
      <c r="BV529" s="973"/>
      <c r="BW529" s="974"/>
      <c r="BX529" s="973"/>
      <c r="BY529" s="974"/>
      <c r="BZ529" s="973"/>
      <c r="CA529" s="974"/>
      <c r="CB529" s="973"/>
      <c r="CC529" s="974"/>
      <c r="CD529" s="973"/>
      <c r="CE529" s="974"/>
      <c r="CF529" s="366"/>
      <c r="CG529" s="969"/>
      <c r="CH529" s="970"/>
      <c r="CI529" s="969"/>
      <c r="CJ529" s="970"/>
      <c r="CK529" s="969"/>
      <c r="CL529" s="970"/>
      <c r="CM529" s="969"/>
      <c r="CN529" s="970"/>
      <c r="CO529" s="969"/>
      <c r="CP529" s="970"/>
      <c r="CQ529" s="367"/>
      <c r="CR529" s="967"/>
      <c r="CS529" s="968"/>
      <c r="CT529" s="967"/>
      <c r="CU529" s="968"/>
      <c r="CV529" s="967"/>
      <c r="CW529" s="968"/>
      <c r="CX529" s="967"/>
      <c r="CY529" s="968"/>
      <c r="CZ529" s="967"/>
      <c r="DA529" s="968"/>
      <c r="DB529" s="368"/>
      <c r="DC529" s="971"/>
      <c r="DD529" s="972"/>
      <c r="DE529" s="971"/>
      <c r="DF529" s="972"/>
      <c r="DG529" s="971"/>
      <c r="DH529" s="972"/>
      <c r="DI529" s="971"/>
      <c r="DJ529" s="972"/>
      <c r="DK529" s="971"/>
      <c r="DL529" s="972"/>
      <c r="DM529" s="369"/>
      <c r="DN529" s="900">
        <f t="shared" si="605"/>
        <v>0</v>
      </c>
      <c r="DO529" s="901"/>
      <c r="DP529" s="900">
        <f t="shared" si="606"/>
        <v>0</v>
      </c>
      <c r="DQ529" s="901"/>
      <c r="DR529" s="900">
        <f t="shared" si="607"/>
        <v>0</v>
      </c>
      <c r="DS529" s="901"/>
      <c r="DT529" s="900">
        <f t="shared" si="608"/>
        <v>0</v>
      </c>
      <c r="DU529" s="901"/>
      <c r="DV529" s="900">
        <f t="shared" si="609"/>
        <v>0</v>
      </c>
      <c r="DW529" s="901"/>
      <c r="DX529" s="326">
        <f t="shared" si="610"/>
        <v>0</v>
      </c>
      <c r="DY529" s="339">
        <f t="shared" si="599"/>
        <v>0</v>
      </c>
      <c r="DZ529" s="339">
        <f t="shared" si="600"/>
        <v>0</v>
      </c>
      <c r="EA529" s="339">
        <f t="shared" si="601"/>
        <v>0</v>
      </c>
      <c r="EB529" s="339">
        <f t="shared" si="602"/>
        <v>0</v>
      </c>
      <c r="EC529" s="339">
        <f t="shared" si="603"/>
        <v>0</v>
      </c>
      <c r="ED529" s="327">
        <f t="shared" si="604"/>
        <v>0</v>
      </c>
    </row>
    <row r="530" spans="1:135" ht="15" customHeight="1">
      <c r="C530" s="77" t="s">
        <v>353</v>
      </c>
      <c r="D530" s="700" t="s">
        <v>378</v>
      </c>
      <c r="E530" s="72"/>
      <c r="F530" s="72"/>
      <c r="G530" s="72"/>
      <c r="H530" s="72"/>
      <c r="I530" s="72"/>
      <c r="J530" s="72"/>
      <c r="K530" s="72"/>
      <c r="L530" s="72"/>
      <c r="M530" s="72"/>
      <c r="N530" s="72"/>
      <c r="O530" s="616"/>
      <c r="P530" s="72"/>
      <c r="Q530" s="146"/>
      <c r="R530" s="70">
        <f t="shared" si="598"/>
        <v>1.1000000000000001</v>
      </c>
      <c r="S530" s="847"/>
      <c r="T530" s="848"/>
      <c r="U530" s="847"/>
      <c r="V530" s="848"/>
      <c r="W530" s="847"/>
      <c r="X530" s="848"/>
      <c r="Y530" s="847"/>
      <c r="Z530" s="848"/>
      <c r="AA530" s="847"/>
      <c r="AB530" s="848"/>
      <c r="AC530" s="373"/>
      <c r="AD530" s="804"/>
      <c r="AE530" s="805"/>
      <c r="AF530" s="804"/>
      <c r="AG530" s="805"/>
      <c r="AH530" s="804"/>
      <c r="AI530" s="805"/>
      <c r="AJ530" s="804"/>
      <c r="AK530" s="805"/>
      <c r="AL530" s="804"/>
      <c r="AM530" s="805"/>
      <c r="AN530" s="362"/>
      <c r="AO530" s="812"/>
      <c r="AP530" s="813"/>
      <c r="AQ530" s="812"/>
      <c r="AR530" s="813"/>
      <c r="AS530" s="812"/>
      <c r="AT530" s="813"/>
      <c r="AU530" s="812"/>
      <c r="AV530" s="813"/>
      <c r="AW530" s="812"/>
      <c r="AX530" s="813"/>
      <c r="AY530" s="363"/>
      <c r="AZ530" s="820"/>
      <c r="BA530" s="821"/>
      <c r="BB530" s="820"/>
      <c r="BC530" s="821"/>
      <c r="BD530" s="820"/>
      <c r="BE530" s="821"/>
      <c r="BF530" s="820"/>
      <c r="BG530" s="821"/>
      <c r="BH530" s="820"/>
      <c r="BI530" s="821"/>
      <c r="BJ530" s="364"/>
      <c r="BK530" s="849"/>
      <c r="BL530" s="850"/>
      <c r="BM530" s="849"/>
      <c r="BN530" s="850"/>
      <c r="BO530" s="849"/>
      <c r="BP530" s="850"/>
      <c r="BQ530" s="849"/>
      <c r="BR530" s="850"/>
      <c r="BS530" s="849"/>
      <c r="BT530" s="850"/>
      <c r="BU530" s="365"/>
      <c r="BV530" s="973"/>
      <c r="BW530" s="974"/>
      <c r="BX530" s="973"/>
      <c r="BY530" s="974"/>
      <c r="BZ530" s="973"/>
      <c r="CA530" s="974"/>
      <c r="CB530" s="973"/>
      <c r="CC530" s="974"/>
      <c r="CD530" s="973"/>
      <c r="CE530" s="974"/>
      <c r="CF530" s="366"/>
      <c r="CG530" s="969"/>
      <c r="CH530" s="970"/>
      <c r="CI530" s="969"/>
      <c r="CJ530" s="970"/>
      <c r="CK530" s="969"/>
      <c r="CL530" s="970"/>
      <c r="CM530" s="969"/>
      <c r="CN530" s="970"/>
      <c r="CO530" s="969"/>
      <c r="CP530" s="970"/>
      <c r="CQ530" s="367"/>
      <c r="CR530" s="967"/>
      <c r="CS530" s="968"/>
      <c r="CT530" s="967"/>
      <c r="CU530" s="968"/>
      <c r="CV530" s="967"/>
      <c r="CW530" s="968"/>
      <c r="CX530" s="967"/>
      <c r="CY530" s="968"/>
      <c r="CZ530" s="967"/>
      <c r="DA530" s="968"/>
      <c r="DB530" s="368"/>
      <c r="DC530" s="971"/>
      <c r="DD530" s="972"/>
      <c r="DE530" s="971"/>
      <c r="DF530" s="972"/>
      <c r="DG530" s="971"/>
      <c r="DH530" s="972"/>
      <c r="DI530" s="971"/>
      <c r="DJ530" s="972"/>
      <c r="DK530" s="971"/>
      <c r="DL530" s="972"/>
      <c r="DM530" s="369"/>
      <c r="DN530" s="900">
        <f t="shared" si="605"/>
        <v>0</v>
      </c>
      <c r="DO530" s="901"/>
      <c r="DP530" s="900">
        <f t="shared" si="606"/>
        <v>0</v>
      </c>
      <c r="DQ530" s="901"/>
      <c r="DR530" s="900">
        <f t="shared" si="607"/>
        <v>0</v>
      </c>
      <c r="DS530" s="901"/>
      <c r="DT530" s="900">
        <f t="shared" si="608"/>
        <v>0</v>
      </c>
      <c r="DU530" s="901"/>
      <c r="DV530" s="900">
        <f t="shared" si="609"/>
        <v>0</v>
      </c>
      <c r="DW530" s="901"/>
      <c r="DX530" s="326">
        <f t="shared" si="610"/>
        <v>0</v>
      </c>
      <c r="DY530" s="339">
        <f t="shared" si="599"/>
        <v>0</v>
      </c>
      <c r="DZ530" s="339">
        <f t="shared" si="600"/>
        <v>0</v>
      </c>
      <c r="EA530" s="339">
        <f t="shared" si="601"/>
        <v>0</v>
      </c>
      <c r="EB530" s="339">
        <f t="shared" si="602"/>
        <v>0</v>
      </c>
      <c r="EC530" s="339">
        <f t="shared" si="603"/>
        <v>0</v>
      </c>
      <c r="ED530" s="327">
        <f t="shared" si="604"/>
        <v>0</v>
      </c>
    </row>
    <row r="531" spans="1:135" ht="15" customHeight="1">
      <c r="C531" s="77" t="s">
        <v>264</v>
      </c>
      <c r="D531" s="700"/>
      <c r="E531" s="72"/>
      <c r="F531" s="72"/>
      <c r="G531" s="72"/>
      <c r="H531" s="72"/>
      <c r="I531" s="72"/>
      <c r="J531" s="72"/>
      <c r="K531" s="72"/>
      <c r="L531" s="72"/>
      <c r="M531" s="72"/>
      <c r="N531" s="72"/>
      <c r="O531" s="616"/>
      <c r="P531" s="72"/>
      <c r="Q531" s="146"/>
      <c r="R531" s="70">
        <f t="shared" si="598"/>
        <v>1</v>
      </c>
      <c r="S531" s="847"/>
      <c r="T531" s="848"/>
      <c r="U531" s="847"/>
      <c r="V531" s="848"/>
      <c r="W531" s="847"/>
      <c r="X531" s="848"/>
      <c r="Y531" s="847"/>
      <c r="Z531" s="848"/>
      <c r="AA531" s="847"/>
      <c r="AB531" s="848"/>
      <c r="AC531" s="373"/>
      <c r="AD531" s="804"/>
      <c r="AE531" s="805"/>
      <c r="AF531" s="804"/>
      <c r="AG531" s="805"/>
      <c r="AH531" s="804"/>
      <c r="AI531" s="805"/>
      <c r="AJ531" s="804"/>
      <c r="AK531" s="805"/>
      <c r="AL531" s="804"/>
      <c r="AM531" s="805"/>
      <c r="AN531" s="362"/>
      <c r="AO531" s="812"/>
      <c r="AP531" s="813"/>
      <c r="AQ531" s="812"/>
      <c r="AR531" s="813"/>
      <c r="AS531" s="812"/>
      <c r="AT531" s="813"/>
      <c r="AU531" s="812"/>
      <c r="AV531" s="813"/>
      <c r="AW531" s="812"/>
      <c r="AX531" s="813"/>
      <c r="AY531" s="363"/>
      <c r="AZ531" s="820"/>
      <c r="BA531" s="821"/>
      <c r="BB531" s="820"/>
      <c r="BC531" s="821"/>
      <c r="BD531" s="820"/>
      <c r="BE531" s="821"/>
      <c r="BF531" s="820"/>
      <c r="BG531" s="821"/>
      <c r="BH531" s="820"/>
      <c r="BI531" s="821"/>
      <c r="BJ531" s="364"/>
      <c r="BK531" s="849"/>
      <c r="BL531" s="850"/>
      <c r="BM531" s="849"/>
      <c r="BN531" s="850"/>
      <c r="BO531" s="849"/>
      <c r="BP531" s="850"/>
      <c r="BQ531" s="849"/>
      <c r="BR531" s="850"/>
      <c r="BS531" s="849"/>
      <c r="BT531" s="850"/>
      <c r="BU531" s="365"/>
      <c r="BV531" s="973"/>
      <c r="BW531" s="974"/>
      <c r="BX531" s="973"/>
      <c r="BY531" s="974"/>
      <c r="BZ531" s="973"/>
      <c r="CA531" s="974"/>
      <c r="CB531" s="973"/>
      <c r="CC531" s="974"/>
      <c r="CD531" s="973"/>
      <c r="CE531" s="974"/>
      <c r="CF531" s="366"/>
      <c r="CG531" s="969"/>
      <c r="CH531" s="970"/>
      <c r="CI531" s="969"/>
      <c r="CJ531" s="970"/>
      <c r="CK531" s="969"/>
      <c r="CL531" s="970"/>
      <c r="CM531" s="969"/>
      <c r="CN531" s="970"/>
      <c r="CO531" s="969"/>
      <c r="CP531" s="970"/>
      <c r="CQ531" s="367"/>
      <c r="CR531" s="967"/>
      <c r="CS531" s="968"/>
      <c r="CT531" s="967"/>
      <c r="CU531" s="968"/>
      <c r="CV531" s="967"/>
      <c r="CW531" s="968"/>
      <c r="CX531" s="967"/>
      <c r="CY531" s="968"/>
      <c r="CZ531" s="967"/>
      <c r="DA531" s="968"/>
      <c r="DB531" s="368"/>
      <c r="DC531" s="971"/>
      <c r="DD531" s="972"/>
      <c r="DE531" s="971"/>
      <c r="DF531" s="972"/>
      <c r="DG531" s="971"/>
      <c r="DH531" s="972"/>
      <c r="DI531" s="971"/>
      <c r="DJ531" s="972"/>
      <c r="DK531" s="971"/>
      <c r="DL531" s="972"/>
      <c r="DM531" s="369"/>
      <c r="DN531" s="900">
        <f t="shared" si="605"/>
        <v>0</v>
      </c>
      <c r="DO531" s="901"/>
      <c r="DP531" s="900">
        <f t="shared" si="606"/>
        <v>0</v>
      </c>
      <c r="DQ531" s="901"/>
      <c r="DR531" s="900">
        <f t="shared" si="607"/>
        <v>0</v>
      </c>
      <c r="DS531" s="901"/>
      <c r="DT531" s="900">
        <f t="shared" si="608"/>
        <v>0</v>
      </c>
      <c r="DU531" s="901"/>
      <c r="DV531" s="900">
        <f t="shared" si="609"/>
        <v>0</v>
      </c>
      <c r="DW531" s="901"/>
      <c r="DX531" s="326">
        <f t="shared" si="610"/>
        <v>0</v>
      </c>
      <c r="DY531" s="339">
        <f t="shared" si="599"/>
        <v>0</v>
      </c>
      <c r="DZ531" s="339">
        <f t="shared" si="600"/>
        <v>0</v>
      </c>
      <c r="EA531" s="339">
        <f t="shared" si="601"/>
        <v>0</v>
      </c>
      <c r="EB531" s="339">
        <f t="shared" si="602"/>
        <v>0</v>
      </c>
      <c r="EC531" s="339">
        <f t="shared" si="603"/>
        <v>0</v>
      </c>
      <c r="ED531" s="327">
        <f t="shared" si="604"/>
        <v>0</v>
      </c>
    </row>
    <row r="532" spans="1:135" ht="15" customHeight="1">
      <c r="C532" s="77" t="s">
        <v>28</v>
      </c>
      <c r="D532" s="700"/>
      <c r="E532" s="72"/>
      <c r="F532" s="72"/>
      <c r="G532" s="72"/>
      <c r="H532" s="72"/>
      <c r="I532" s="72"/>
      <c r="J532" s="72"/>
      <c r="K532" s="72"/>
      <c r="L532" s="72"/>
      <c r="M532" s="72"/>
      <c r="N532" s="72"/>
      <c r="O532" s="616"/>
      <c r="P532" s="72"/>
      <c r="Q532" s="146"/>
      <c r="R532" s="70">
        <f t="shared" si="598"/>
        <v>1</v>
      </c>
      <c r="S532" s="847"/>
      <c r="T532" s="848"/>
      <c r="U532" s="847"/>
      <c r="V532" s="848"/>
      <c r="W532" s="847"/>
      <c r="X532" s="848"/>
      <c r="Y532" s="847"/>
      <c r="Z532" s="848"/>
      <c r="AA532" s="847"/>
      <c r="AB532" s="848"/>
      <c r="AC532" s="373"/>
      <c r="AD532" s="804"/>
      <c r="AE532" s="805"/>
      <c r="AF532" s="804"/>
      <c r="AG532" s="805"/>
      <c r="AH532" s="804"/>
      <c r="AI532" s="805"/>
      <c r="AJ532" s="804"/>
      <c r="AK532" s="805"/>
      <c r="AL532" s="804"/>
      <c r="AM532" s="805"/>
      <c r="AN532" s="362"/>
      <c r="AO532" s="812"/>
      <c r="AP532" s="813"/>
      <c r="AQ532" s="812"/>
      <c r="AR532" s="813"/>
      <c r="AS532" s="812"/>
      <c r="AT532" s="813"/>
      <c r="AU532" s="812"/>
      <c r="AV532" s="813"/>
      <c r="AW532" s="812"/>
      <c r="AX532" s="813"/>
      <c r="AY532" s="363"/>
      <c r="AZ532" s="820"/>
      <c r="BA532" s="821"/>
      <c r="BB532" s="820"/>
      <c r="BC532" s="821"/>
      <c r="BD532" s="820"/>
      <c r="BE532" s="821"/>
      <c r="BF532" s="820"/>
      <c r="BG532" s="821"/>
      <c r="BH532" s="820"/>
      <c r="BI532" s="821"/>
      <c r="BJ532" s="364"/>
      <c r="BK532" s="849"/>
      <c r="BL532" s="850"/>
      <c r="BM532" s="849"/>
      <c r="BN532" s="850"/>
      <c r="BO532" s="849"/>
      <c r="BP532" s="850"/>
      <c r="BQ532" s="849"/>
      <c r="BR532" s="850"/>
      <c r="BS532" s="849"/>
      <c r="BT532" s="850"/>
      <c r="BU532" s="365"/>
      <c r="BV532" s="973"/>
      <c r="BW532" s="974"/>
      <c r="BX532" s="973"/>
      <c r="BY532" s="974"/>
      <c r="BZ532" s="973"/>
      <c r="CA532" s="974"/>
      <c r="CB532" s="973"/>
      <c r="CC532" s="974"/>
      <c r="CD532" s="973"/>
      <c r="CE532" s="974"/>
      <c r="CF532" s="366"/>
      <c r="CG532" s="969"/>
      <c r="CH532" s="970"/>
      <c r="CI532" s="969"/>
      <c r="CJ532" s="970"/>
      <c r="CK532" s="969"/>
      <c r="CL532" s="970"/>
      <c r="CM532" s="969"/>
      <c r="CN532" s="970"/>
      <c r="CO532" s="969"/>
      <c r="CP532" s="970"/>
      <c r="CQ532" s="367"/>
      <c r="CR532" s="967"/>
      <c r="CS532" s="968"/>
      <c r="CT532" s="967"/>
      <c r="CU532" s="968"/>
      <c r="CV532" s="967"/>
      <c r="CW532" s="968"/>
      <c r="CX532" s="967"/>
      <c r="CY532" s="968"/>
      <c r="CZ532" s="967"/>
      <c r="DA532" s="968"/>
      <c r="DB532" s="368"/>
      <c r="DC532" s="971"/>
      <c r="DD532" s="972"/>
      <c r="DE532" s="971"/>
      <c r="DF532" s="972"/>
      <c r="DG532" s="971"/>
      <c r="DH532" s="972"/>
      <c r="DI532" s="971"/>
      <c r="DJ532" s="972"/>
      <c r="DK532" s="971"/>
      <c r="DL532" s="972"/>
      <c r="DM532" s="369"/>
      <c r="DN532" s="900">
        <f t="shared" si="605"/>
        <v>0</v>
      </c>
      <c r="DO532" s="901"/>
      <c r="DP532" s="900">
        <f t="shared" si="606"/>
        <v>0</v>
      </c>
      <c r="DQ532" s="901"/>
      <c r="DR532" s="900">
        <f t="shared" si="607"/>
        <v>0</v>
      </c>
      <c r="DS532" s="901"/>
      <c r="DT532" s="900">
        <f t="shared" si="608"/>
        <v>0</v>
      </c>
      <c r="DU532" s="901"/>
      <c r="DV532" s="900">
        <f t="shared" si="609"/>
        <v>0</v>
      </c>
      <c r="DW532" s="901"/>
      <c r="DX532" s="326">
        <f t="shared" si="610"/>
        <v>0</v>
      </c>
      <c r="DY532" s="339">
        <f t="shared" si="599"/>
        <v>0</v>
      </c>
      <c r="DZ532" s="339">
        <f t="shared" si="600"/>
        <v>0</v>
      </c>
      <c r="EA532" s="339">
        <f t="shared" si="601"/>
        <v>0</v>
      </c>
      <c r="EB532" s="339">
        <f t="shared" si="602"/>
        <v>0</v>
      </c>
      <c r="EC532" s="339">
        <f t="shared" si="603"/>
        <v>0</v>
      </c>
      <c r="ED532" s="327">
        <f t="shared" si="604"/>
        <v>0</v>
      </c>
    </row>
    <row r="533" spans="1:135" ht="15" customHeight="1">
      <c r="C533" s="77" t="s">
        <v>54</v>
      </c>
      <c r="D533" s="700"/>
      <c r="E533" s="72"/>
      <c r="F533" s="72"/>
      <c r="G533" s="72"/>
      <c r="H533" s="72"/>
      <c r="I533" s="72"/>
      <c r="J533" s="72"/>
      <c r="K533" s="72"/>
      <c r="L533" s="72"/>
      <c r="M533" s="72"/>
      <c r="N533" s="72"/>
      <c r="O533" s="616"/>
      <c r="P533" s="72"/>
      <c r="Q533" s="146"/>
      <c r="R533" s="70">
        <f t="shared" si="598"/>
        <v>1.1000000000000001</v>
      </c>
      <c r="S533" s="847"/>
      <c r="T533" s="848"/>
      <c r="U533" s="847"/>
      <c r="V533" s="848"/>
      <c r="W533" s="847"/>
      <c r="X533" s="848"/>
      <c r="Y533" s="847"/>
      <c r="Z533" s="848"/>
      <c r="AA533" s="847"/>
      <c r="AB533" s="848"/>
      <c r="AC533" s="373"/>
      <c r="AD533" s="804"/>
      <c r="AE533" s="805"/>
      <c r="AF533" s="804"/>
      <c r="AG533" s="805"/>
      <c r="AH533" s="804"/>
      <c r="AI533" s="805"/>
      <c r="AJ533" s="804"/>
      <c r="AK533" s="805"/>
      <c r="AL533" s="804"/>
      <c r="AM533" s="805"/>
      <c r="AN533" s="362"/>
      <c r="AO533" s="812"/>
      <c r="AP533" s="813"/>
      <c r="AQ533" s="812"/>
      <c r="AR533" s="813"/>
      <c r="AS533" s="812"/>
      <c r="AT533" s="813"/>
      <c r="AU533" s="812"/>
      <c r="AV533" s="813"/>
      <c r="AW533" s="812"/>
      <c r="AX533" s="813"/>
      <c r="AY533" s="363"/>
      <c r="AZ533" s="820"/>
      <c r="BA533" s="821"/>
      <c r="BB533" s="820"/>
      <c r="BC533" s="821"/>
      <c r="BD533" s="820"/>
      <c r="BE533" s="821"/>
      <c r="BF533" s="820"/>
      <c r="BG533" s="821"/>
      <c r="BH533" s="820"/>
      <c r="BI533" s="821"/>
      <c r="BJ533" s="364"/>
      <c r="BK533" s="849"/>
      <c r="BL533" s="850"/>
      <c r="BM533" s="849"/>
      <c r="BN533" s="850"/>
      <c r="BO533" s="849"/>
      <c r="BP533" s="850"/>
      <c r="BQ533" s="849"/>
      <c r="BR533" s="850"/>
      <c r="BS533" s="849"/>
      <c r="BT533" s="850"/>
      <c r="BU533" s="365"/>
      <c r="BV533" s="973"/>
      <c r="BW533" s="974"/>
      <c r="BX533" s="973"/>
      <c r="BY533" s="974"/>
      <c r="BZ533" s="973"/>
      <c r="CA533" s="974"/>
      <c r="CB533" s="973"/>
      <c r="CC533" s="974"/>
      <c r="CD533" s="973"/>
      <c r="CE533" s="974"/>
      <c r="CF533" s="366"/>
      <c r="CG533" s="969"/>
      <c r="CH533" s="970"/>
      <c r="CI533" s="969"/>
      <c r="CJ533" s="970"/>
      <c r="CK533" s="969"/>
      <c r="CL533" s="970"/>
      <c r="CM533" s="969"/>
      <c r="CN533" s="970"/>
      <c r="CO533" s="969"/>
      <c r="CP533" s="970"/>
      <c r="CQ533" s="367"/>
      <c r="CR533" s="967"/>
      <c r="CS533" s="968"/>
      <c r="CT533" s="967"/>
      <c r="CU533" s="968"/>
      <c r="CV533" s="967"/>
      <c r="CW533" s="968"/>
      <c r="CX533" s="967"/>
      <c r="CY533" s="968"/>
      <c r="CZ533" s="967"/>
      <c r="DA533" s="968"/>
      <c r="DB533" s="368"/>
      <c r="DC533" s="971"/>
      <c r="DD533" s="972"/>
      <c r="DE533" s="971"/>
      <c r="DF533" s="972"/>
      <c r="DG533" s="971"/>
      <c r="DH533" s="972"/>
      <c r="DI533" s="971"/>
      <c r="DJ533" s="972"/>
      <c r="DK533" s="971"/>
      <c r="DL533" s="972"/>
      <c r="DM533" s="369"/>
      <c r="DN533" s="900">
        <f t="shared" si="605"/>
        <v>0</v>
      </c>
      <c r="DO533" s="901"/>
      <c r="DP533" s="900">
        <f t="shared" si="606"/>
        <v>0</v>
      </c>
      <c r="DQ533" s="901"/>
      <c r="DR533" s="900">
        <f t="shared" si="607"/>
        <v>0</v>
      </c>
      <c r="DS533" s="901"/>
      <c r="DT533" s="900">
        <f t="shared" si="608"/>
        <v>0</v>
      </c>
      <c r="DU533" s="901"/>
      <c r="DV533" s="900">
        <f t="shared" si="609"/>
        <v>0</v>
      </c>
      <c r="DW533" s="901"/>
      <c r="DX533" s="326">
        <f t="shared" si="610"/>
        <v>0</v>
      </c>
      <c r="DY533" s="339">
        <f t="shared" si="599"/>
        <v>0</v>
      </c>
      <c r="DZ533" s="339">
        <f t="shared" si="600"/>
        <v>0</v>
      </c>
      <c r="EA533" s="339">
        <f t="shared" si="601"/>
        <v>0</v>
      </c>
      <c r="EB533" s="339">
        <f t="shared" si="602"/>
        <v>0</v>
      </c>
      <c r="EC533" s="339">
        <f t="shared" si="603"/>
        <v>0</v>
      </c>
      <c r="ED533" s="327">
        <f t="shared" si="604"/>
        <v>0</v>
      </c>
    </row>
    <row r="534" spans="1:135" ht="15" customHeight="1">
      <c r="C534" s="77" t="s">
        <v>353</v>
      </c>
      <c r="D534" s="700" t="s">
        <v>378</v>
      </c>
      <c r="E534" s="72"/>
      <c r="F534" s="72"/>
      <c r="G534" s="72"/>
      <c r="H534" s="72"/>
      <c r="I534" s="72"/>
      <c r="J534" s="72"/>
      <c r="K534" s="72"/>
      <c r="L534" s="72"/>
      <c r="M534" s="72"/>
      <c r="N534" s="72"/>
      <c r="O534" s="616"/>
      <c r="P534" s="72"/>
      <c r="Q534" s="146"/>
      <c r="R534" s="70">
        <f t="shared" si="598"/>
        <v>1.1000000000000001</v>
      </c>
      <c r="S534" s="847"/>
      <c r="T534" s="848"/>
      <c r="U534" s="847"/>
      <c r="V534" s="848"/>
      <c r="W534" s="847"/>
      <c r="X534" s="848"/>
      <c r="Y534" s="847"/>
      <c r="Z534" s="848"/>
      <c r="AA534" s="847"/>
      <c r="AB534" s="848"/>
      <c r="AC534" s="373"/>
      <c r="AD534" s="804"/>
      <c r="AE534" s="805"/>
      <c r="AF534" s="804"/>
      <c r="AG534" s="805"/>
      <c r="AH534" s="804"/>
      <c r="AI534" s="805"/>
      <c r="AJ534" s="804"/>
      <c r="AK534" s="805"/>
      <c r="AL534" s="804"/>
      <c r="AM534" s="805"/>
      <c r="AN534" s="362"/>
      <c r="AO534" s="812"/>
      <c r="AP534" s="813"/>
      <c r="AQ534" s="812"/>
      <c r="AR534" s="813"/>
      <c r="AS534" s="812"/>
      <c r="AT534" s="813"/>
      <c r="AU534" s="812"/>
      <c r="AV534" s="813"/>
      <c r="AW534" s="812"/>
      <c r="AX534" s="813"/>
      <c r="AY534" s="363"/>
      <c r="AZ534" s="820"/>
      <c r="BA534" s="821"/>
      <c r="BB534" s="820"/>
      <c r="BC534" s="821"/>
      <c r="BD534" s="820"/>
      <c r="BE534" s="821"/>
      <c r="BF534" s="820"/>
      <c r="BG534" s="821"/>
      <c r="BH534" s="820"/>
      <c r="BI534" s="821"/>
      <c r="BJ534" s="364"/>
      <c r="BK534" s="849"/>
      <c r="BL534" s="850"/>
      <c r="BM534" s="849"/>
      <c r="BN534" s="850"/>
      <c r="BO534" s="849"/>
      <c r="BP534" s="850"/>
      <c r="BQ534" s="849"/>
      <c r="BR534" s="850"/>
      <c r="BS534" s="849"/>
      <c r="BT534" s="850"/>
      <c r="BU534" s="365"/>
      <c r="BV534" s="973"/>
      <c r="BW534" s="974"/>
      <c r="BX534" s="973"/>
      <c r="BY534" s="974"/>
      <c r="BZ534" s="973"/>
      <c r="CA534" s="974"/>
      <c r="CB534" s="973"/>
      <c r="CC534" s="974"/>
      <c r="CD534" s="973"/>
      <c r="CE534" s="974"/>
      <c r="CF534" s="366"/>
      <c r="CG534" s="969"/>
      <c r="CH534" s="970"/>
      <c r="CI534" s="969"/>
      <c r="CJ534" s="970"/>
      <c r="CK534" s="969"/>
      <c r="CL534" s="970"/>
      <c r="CM534" s="969"/>
      <c r="CN534" s="970"/>
      <c r="CO534" s="969"/>
      <c r="CP534" s="970"/>
      <c r="CQ534" s="367"/>
      <c r="CR534" s="967"/>
      <c r="CS534" s="968"/>
      <c r="CT534" s="967"/>
      <c r="CU534" s="968"/>
      <c r="CV534" s="967"/>
      <c r="CW534" s="968"/>
      <c r="CX534" s="967"/>
      <c r="CY534" s="968"/>
      <c r="CZ534" s="967"/>
      <c r="DA534" s="968"/>
      <c r="DB534" s="368"/>
      <c r="DC534" s="971"/>
      <c r="DD534" s="972"/>
      <c r="DE534" s="971"/>
      <c r="DF534" s="972"/>
      <c r="DG534" s="971"/>
      <c r="DH534" s="972"/>
      <c r="DI534" s="971"/>
      <c r="DJ534" s="972"/>
      <c r="DK534" s="971"/>
      <c r="DL534" s="972"/>
      <c r="DM534" s="369"/>
      <c r="DN534" s="900">
        <f t="shared" si="605"/>
        <v>0</v>
      </c>
      <c r="DO534" s="901"/>
      <c r="DP534" s="900">
        <f t="shared" si="606"/>
        <v>0</v>
      </c>
      <c r="DQ534" s="901"/>
      <c r="DR534" s="900">
        <f t="shared" si="607"/>
        <v>0</v>
      </c>
      <c r="DS534" s="901"/>
      <c r="DT534" s="900">
        <f t="shared" si="608"/>
        <v>0</v>
      </c>
      <c r="DU534" s="901"/>
      <c r="DV534" s="900">
        <f t="shared" si="609"/>
        <v>0</v>
      </c>
      <c r="DW534" s="901"/>
      <c r="DX534" s="326">
        <f t="shared" si="610"/>
        <v>0</v>
      </c>
      <c r="DY534" s="339">
        <f t="shared" si="599"/>
        <v>0</v>
      </c>
      <c r="DZ534" s="339">
        <f t="shared" si="600"/>
        <v>0</v>
      </c>
      <c r="EA534" s="339">
        <f t="shared" si="601"/>
        <v>0</v>
      </c>
      <c r="EB534" s="339">
        <f t="shared" si="602"/>
        <v>0</v>
      </c>
      <c r="EC534" s="339">
        <f t="shared" si="603"/>
        <v>0</v>
      </c>
      <c r="ED534" s="327">
        <f t="shared" si="604"/>
        <v>0</v>
      </c>
    </row>
    <row r="535" spans="1:135" ht="15" customHeight="1">
      <c r="C535" s="77" t="s">
        <v>264</v>
      </c>
      <c r="D535" s="700"/>
      <c r="E535" s="72"/>
      <c r="F535" s="72"/>
      <c r="G535" s="72"/>
      <c r="H535" s="72"/>
      <c r="I535" s="72"/>
      <c r="J535" s="72"/>
      <c r="K535" s="72"/>
      <c r="L535" s="72"/>
      <c r="M535" s="72"/>
      <c r="N535" s="72"/>
      <c r="O535" s="616"/>
      <c r="P535" s="72"/>
      <c r="Q535" s="146"/>
      <c r="R535" s="70">
        <f t="shared" si="598"/>
        <v>1</v>
      </c>
      <c r="S535" s="847"/>
      <c r="T535" s="848"/>
      <c r="U535" s="847"/>
      <c r="V535" s="848"/>
      <c r="W535" s="847"/>
      <c r="X535" s="848"/>
      <c r="Y535" s="847"/>
      <c r="Z535" s="848"/>
      <c r="AA535" s="847"/>
      <c r="AB535" s="848"/>
      <c r="AC535" s="373"/>
      <c r="AD535" s="804"/>
      <c r="AE535" s="805"/>
      <c r="AF535" s="804"/>
      <c r="AG535" s="805"/>
      <c r="AH535" s="804"/>
      <c r="AI535" s="805"/>
      <c r="AJ535" s="804"/>
      <c r="AK535" s="805"/>
      <c r="AL535" s="804"/>
      <c r="AM535" s="805"/>
      <c r="AN535" s="362"/>
      <c r="AO535" s="812"/>
      <c r="AP535" s="813"/>
      <c r="AQ535" s="812"/>
      <c r="AR535" s="813"/>
      <c r="AS535" s="812"/>
      <c r="AT535" s="813"/>
      <c r="AU535" s="812"/>
      <c r="AV535" s="813"/>
      <c r="AW535" s="812"/>
      <c r="AX535" s="813"/>
      <c r="AY535" s="363"/>
      <c r="AZ535" s="820"/>
      <c r="BA535" s="821"/>
      <c r="BB535" s="820"/>
      <c r="BC535" s="821"/>
      <c r="BD535" s="820"/>
      <c r="BE535" s="821"/>
      <c r="BF535" s="820"/>
      <c r="BG535" s="821"/>
      <c r="BH535" s="820"/>
      <c r="BI535" s="821"/>
      <c r="BJ535" s="364"/>
      <c r="BK535" s="849"/>
      <c r="BL535" s="850"/>
      <c r="BM535" s="849"/>
      <c r="BN535" s="850"/>
      <c r="BO535" s="849"/>
      <c r="BP535" s="850"/>
      <c r="BQ535" s="849"/>
      <c r="BR535" s="850"/>
      <c r="BS535" s="849"/>
      <c r="BT535" s="850"/>
      <c r="BU535" s="365"/>
      <c r="BV535" s="973"/>
      <c r="BW535" s="974"/>
      <c r="BX535" s="973"/>
      <c r="BY535" s="974"/>
      <c r="BZ535" s="973"/>
      <c r="CA535" s="974"/>
      <c r="CB535" s="973"/>
      <c r="CC535" s="974"/>
      <c r="CD535" s="973"/>
      <c r="CE535" s="974"/>
      <c r="CF535" s="366"/>
      <c r="CG535" s="969"/>
      <c r="CH535" s="970"/>
      <c r="CI535" s="969"/>
      <c r="CJ535" s="970"/>
      <c r="CK535" s="969"/>
      <c r="CL535" s="970"/>
      <c r="CM535" s="969"/>
      <c r="CN535" s="970"/>
      <c r="CO535" s="969"/>
      <c r="CP535" s="970"/>
      <c r="CQ535" s="367"/>
      <c r="CR535" s="967"/>
      <c r="CS535" s="968"/>
      <c r="CT535" s="967"/>
      <c r="CU535" s="968"/>
      <c r="CV535" s="967"/>
      <c r="CW535" s="968"/>
      <c r="CX535" s="967"/>
      <c r="CY535" s="968"/>
      <c r="CZ535" s="967"/>
      <c r="DA535" s="968"/>
      <c r="DB535" s="368"/>
      <c r="DC535" s="971"/>
      <c r="DD535" s="972"/>
      <c r="DE535" s="971"/>
      <c r="DF535" s="972"/>
      <c r="DG535" s="971"/>
      <c r="DH535" s="972"/>
      <c r="DI535" s="971"/>
      <c r="DJ535" s="972"/>
      <c r="DK535" s="971"/>
      <c r="DL535" s="972"/>
      <c r="DM535" s="369"/>
      <c r="DN535" s="900">
        <f t="shared" si="605"/>
        <v>0</v>
      </c>
      <c r="DO535" s="901"/>
      <c r="DP535" s="900">
        <f t="shared" si="606"/>
        <v>0</v>
      </c>
      <c r="DQ535" s="901"/>
      <c r="DR535" s="900">
        <f t="shared" si="607"/>
        <v>0</v>
      </c>
      <c r="DS535" s="901"/>
      <c r="DT535" s="900">
        <f t="shared" si="608"/>
        <v>0</v>
      </c>
      <c r="DU535" s="901"/>
      <c r="DV535" s="900">
        <f t="shared" si="609"/>
        <v>0</v>
      </c>
      <c r="DW535" s="901"/>
      <c r="DX535" s="326">
        <f t="shared" si="610"/>
        <v>0</v>
      </c>
      <c r="DY535" s="339">
        <f t="shared" si="599"/>
        <v>0</v>
      </c>
      <c r="DZ535" s="339">
        <f t="shared" si="600"/>
        <v>0</v>
      </c>
      <c r="EA535" s="339">
        <f t="shared" si="601"/>
        <v>0</v>
      </c>
      <c r="EB535" s="339">
        <f t="shared" si="602"/>
        <v>0</v>
      </c>
      <c r="EC535" s="339">
        <f t="shared" si="603"/>
        <v>0</v>
      </c>
      <c r="ED535" s="327">
        <f t="shared" si="604"/>
        <v>0</v>
      </c>
    </row>
    <row r="536" spans="1:135" ht="15" customHeight="1">
      <c r="C536" s="77" t="s">
        <v>28</v>
      </c>
      <c r="D536" s="700"/>
      <c r="E536" s="72"/>
      <c r="F536" s="72"/>
      <c r="G536" s="72"/>
      <c r="H536" s="72"/>
      <c r="I536" s="72"/>
      <c r="J536" s="72"/>
      <c r="K536" s="72"/>
      <c r="L536" s="72"/>
      <c r="M536" s="72"/>
      <c r="N536" s="72"/>
      <c r="O536" s="616"/>
      <c r="P536" s="72"/>
      <c r="Q536" s="146"/>
      <c r="R536" s="70">
        <f t="shared" si="598"/>
        <v>1</v>
      </c>
      <c r="S536" s="847"/>
      <c r="T536" s="848"/>
      <c r="U536" s="847"/>
      <c r="V536" s="848"/>
      <c r="W536" s="847"/>
      <c r="X536" s="848"/>
      <c r="Y536" s="847"/>
      <c r="Z536" s="848"/>
      <c r="AA536" s="847"/>
      <c r="AB536" s="848"/>
      <c r="AC536" s="373"/>
      <c r="AD536" s="804"/>
      <c r="AE536" s="805"/>
      <c r="AF536" s="804"/>
      <c r="AG536" s="805"/>
      <c r="AH536" s="804"/>
      <c r="AI536" s="805"/>
      <c r="AJ536" s="804"/>
      <c r="AK536" s="805"/>
      <c r="AL536" s="804"/>
      <c r="AM536" s="805"/>
      <c r="AN536" s="362"/>
      <c r="AO536" s="812"/>
      <c r="AP536" s="813"/>
      <c r="AQ536" s="812"/>
      <c r="AR536" s="813"/>
      <c r="AS536" s="812"/>
      <c r="AT536" s="813"/>
      <c r="AU536" s="812"/>
      <c r="AV536" s="813"/>
      <c r="AW536" s="812"/>
      <c r="AX536" s="813"/>
      <c r="AY536" s="363"/>
      <c r="AZ536" s="820"/>
      <c r="BA536" s="821"/>
      <c r="BB536" s="820"/>
      <c r="BC536" s="821"/>
      <c r="BD536" s="820"/>
      <c r="BE536" s="821"/>
      <c r="BF536" s="820"/>
      <c r="BG536" s="821"/>
      <c r="BH536" s="820"/>
      <c r="BI536" s="821"/>
      <c r="BJ536" s="364"/>
      <c r="BK536" s="849"/>
      <c r="BL536" s="850"/>
      <c r="BM536" s="849"/>
      <c r="BN536" s="850"/>
      <c r="BO536" s="849"/>
      <c r="BP536" s="850"/>
      <c r="BQ536" s="849"/>
      <c r="BR536" s="850"/>
      <c r="BS536" s="849"/>
      <c r="BT536" s="850"/>
      <c r="BU536" s="365"/>
      <c r="BV536" s="973"/>
      <c r="BW536" s="974"/>
      <c r="BX536" s="973"/>
      <c r="BY536" s="974"/>
      <c r="BZ536" s="973"/>
      <c r="CA536" s="974"/>
      <c r="CB536" s="973"/>
      <c r="CC536" s="974"/>
      <c r="CD536" s="973"/>
      <c r="CE536" s="974"/>
      <c r="CF536" s="366"/>
      <c r="CG536" s="969"/>
      <c r="CH536" s="970"/>
      <c r="CI536" s="969"/>
      <c r="CJ536" s="970"/>
      <c r="CK536" s="969"/>
      <c r="CL536" s="970"/>
      <c r="CM536" s="969"/>
      <c r="CN536" s="970"/>
      <c r="CO536" s="969"/>
      <c r="CP536" s="970"/>
      <c r="CQ536" s="367"/>
      <c r="CR536" s="967"/>
      <c r="CS536" s="968"/>
      <c r="CT536" s="967"/>
      <c r="CU536" s="968"/>
      <c r="CV536" s="967"/>
      <c r="CW536" s="968"/>
      <c r="CX536" s="967"/>
      <c r="CY536" s="968"/>
      <c r="CZ536" s="967"/>
      <c r="DA536" s="968"/>
      <c r="DB536" s="368"/>
      <c r="DC536" s="971"/>
      <c r="DD536" s="972"/>
      <c r="DE536" s="971"/>
      <c r="DF536" s="972"/>
      <c r="DG536" s="971"/>
      <c r="DH536" s="972"/>
      <c r="DI536" s="971"/>
      <c r="DJ536" s="972"/>
      <c r="DK536" s="971"/>
      <c r="DL536" s="972"/>
      <c r="DM536" s="369"/>
      <c r="DN536" s="900">
        <f t="shared" si="605"/>
        <v>0</v>
      </c>
      <c r="DO536" s="901"/>
      <c r="DP536" s="900">
        <f t="shared" si="606"/>
        <v>0</v>
      </c>
      <c r="DQ536" s="901"/>
      <c r="DR536" s="900">
        <f t="shared" si="607"/>
        <v>0</v>
      </c>
      <c r="DS536" s="901"/>
      <c r="DT536" s="900">
        <f t="shared" si="608"/>
        <v>0</v>
      </c>
      <c r="DU536" s="901"/>
      <c r="DV536" s="900">
        <f t="shared" si="609"/>
        <v>0</v>
      </c>
      <c r="DW536" s="901"/>
      <c r="DX536" s="326">
        <f t="shared" si="610"/>
        <v>0</v>
      </c>
      <c r="DY536" s="339">
        <f t="shared" si="599"/>
        <v>0</v>
      </c>
      <c r="DZ536" s="339">
        <f t="shared" si="600"/>
        <v>0</v>
      </c>
      <c r="EA536" s="339">
        <f t="shared" si="601"/>
        <v>0</v>
      </c>
      <c r="EB536" s="339">
        <f t="shared" si="602"/>
        <v>0</v>
      </c>
      <c r="EC536" s="339">
        <f t="shared" si="603"/>
        <v>0</v>
      </c>
      <c r="ED536" s="327">
        <f t="shared" si="604"/>
        <v>0</v>
      </c>
    </row>
    <row r="537" spans="1:135" ht="15" customHeight="1">
      <c r="C537" s="77" t="s">
        <v>54</v>
      </c>
      <c r="D537" s="700"/>
      <c r="E537" s="72"/>
      <c r="F537" s="72"/>
      <c r="G537" s="72"/>
      <c r="H537" s="72"/>
      <c r="I537" s="72"/>
      <c r="J537" s="72"/>
      <c r="K537" s="72"/>
      <c r="L537" s="72"/>
      <c r="M537" s="72"/>
      <c r="N537" s="72"/>
      <c r="O537" s="616"/>
      <c r="P537" s="72"/>
      <c r="Q537" s="146"/>
      <c r="R537" s="70">
        <f t="shared" si="598"/>
        <v>1.1000000000000001</v>
      </c>
      <c r="S537" s="847"/>
      <c r="T537" s="848"/>
      <c r="U537" s="847"/>
      <c r="V537" s="848"/>
      <c r="W537" s="847"/>
      <c r="X537" s="848"/>
      <c r="Y537" s="847"/>
      <c r="Z537" s="848"/>
      <c r="AA537" s="847"/>
      <c r="AB537" s="848"/>
      <c r="AC537" s="373"/>
      <c r="AD537" s="804"/>
      <c r="AE537" s="805"/>
      <c r="AF537" s="804"/>
      <c r="AG537" s="805"/>
      <c r="AH537" s="804"/>
      <c r="AI537" s="805"/>
      <c r="AJ537" s="804"/>
      <c r="AK537" s="805"/>
      <c r="AL537" s="804"/>
      <c r="AM537" s="805"/>
      <c r="AN537" s="362"/>
      <c r="AO537" s="812"/>
      <c r="AP537" s="813"/>
      <c r="AQ537" s="812"/>
      <c r="AR537" s="813"/>
      <c r="AS537" s="812"/>
      <c r="AT537" s="813"/>
      <c r="AU537" s="812"/>
      <c r="AV537" s="813"/>
      <c r="AW537" s="812"/>
      <c r="AX537" s="813"/>
      <c r="AY537" s="363"/>
      <c r="AZ537" s="820"/>
      <c r="BA537" s="821"/>
      <c r="BB537" s="820"/>
      <c r="BC537" s="821"/>
      <c r="BD537" s="820"/>
      <c r="BE537" s="821"/>
      <c r="BF537" s="820"/>
      <c r="BG537" s="821"/>
      <c r="BH537" s="820"/>
      <c r="BI537" s="821"/>
      <c r="BJ537" s="364"/>
      <c r="BK537" s="849"/>
      <c r="BL537" s="850"/>
      <c r="BM537" s="849"/>
      <c r="BN537" s="850"/>
      <c r="BO537" s="849"/>
      <c r="BP537" s="850"/>
      <c r="BQ537" s="849"/>
      <c r="BR537" s="850"/>
      <c r="BS537" s="849"/>
      <c r="BT537" s="850"/>
      <c r="BU537" s="365"/>
      <c r="BV537" s="973"/>
      <c r="BW537" s="974"/>
      <c r="BX537" s="973"/>
      <c r="BY537" s="974"/>
      <c r="BZ537" s="973"/>
      <c r="CA537" s="974"/>
      <c r="CB537" s="973"/>
      <c r="CC537" s="974"/>
      <c r="CD537" s="973"/>
      <c r="CE537" s="974"/>
      <c r="CF537" s="366"/>
      <c r="CG537" s="969"/>
      <c r="CH537" s="970"/>
      <c r="CI537" s="969"/>
      <c r="CJ537" s="970"/>
      <c r="CK537" s="969"/>
      <c r="CL537" s="970"/>
      <c r="CM537" s="969"/>
      <c r="CN537" s="970"/>
      <c r="CO537" s="969"/>
      <c r="CP537" s="970"/>
      <c r="CQ537" s="367"/>
      <c r="CR537" s="967"/>
      <c r="CS537" s="968"/>
      <c r="CT537" s="967"/>
      <c r="CU537" s="968"/>
      <c r="CV537" s="967"/>
      <c r="CW537" s="968"/>
      <c r="CX537" s="967"/>
      <c r="CY537" s="968"/>
      <c r="CZ537" s="967"/>
      <c r="DA537" s="968"/>
      <c r="DB537" s="368"/>
      <c r="DC537" s="971"/>
      <c r="DD537" s="972"/>
      <c r="DE537" s="971"/>
      <c r="DF537" s="972"/>
      <c r="DG537" s="971"/>
      <c r="DH537" s="972"/>
      <c r="DI537" s="971"/>
      <c r="DJ537" s="972"/>
      <c r="DK537" s="971"/>
      <c r="DL537" s="972"/>
      <c r="DM537" s="369"/>
      <c r="DN537" s="900">
        <f t="shared" si="605"/>
        <v>0</v>
      </c>
      <c r="DO537" s="901"/>
      <c r="DP537" s="900">
        <f t="shared" si="606"/>
        <v>0</v>
      </c>
      <c r="DQ537" s="901"/>
      <c r="DR537" s="900">
        <f t="shared" si="607"/>
        <v>0</v>
      </c>
      <c r="DS537" s="901"/>
      <c r="DT537" s="900">
        <f t="shared" si="608"/>
        <v>0</v>
      </c>
      <c r="DU537" s="901"/>
      <c r="DV537" s="900">
        <f t="shared" si="609"/>
        <v>0</v>
      </c>
      <c r="DW537" s="901"/>
      <c r="DX537" s="326">
        <f t="shared" si="610"/>
        <v>0</v>
      </c>
      <c r="DY537" s="339">
        <f t="shared" si="599"/>
        <v>0</v>
      </c>
      <c r="DZ537" s="339">
        <f t="shared" si="600"/>
        <v>0</v>
      </c>
      <c r="EA537" s="339">
        <f t="shared" si="601"/>
        <v>0</v>
      </c>
      <c r="EB537" s="339">
        <f t="shared" si="602"/>
        <v>0</v>
      </c>
      <c r="EC537" s="339">
        <f t="shared" si="603"/>
        <v>0</v>
      </c>
      <c r="ED537" s="327">
        <f t="shared" si="604"/>
        <v>0</v>
      </c>
    </row>
    <row r="538" spans="1:135" ht="15" customHeight="1">
      <c r="C538" s="77" t="s">
        <v>353</v>
      </c>
      <c r="D538" s="700" t="s">
        <v>378</v>
      </c>
      <c r="E538" s="72"/>
      <c r="F538" s="72"/>
      <c r="G538" s="72"/>
      <c r="H538" s="72"/>
      <c r="I538" s="72"/>
      <c r="J538" s="72"/>
      <c r="K538" s="72"/>
      <c r="L538" s="72"/>
      <c r="M538" s="72"/>
      <c r="N538" s="72"/>
      <c r="O538" s="616"/>
      <c r="P538" s="72"/>
      <c r="Q538" s="146"/>
      <c r="R538" s="70">
        <f t="shared" si="598"/>
        <v>1.1000000000000001</v>
      </c>
      <c r="S538" s="847"/>
      <c r="T538" s="848"/>
      <c r="U538" s="847"/>
      <c r="V538" s="848"/>
      <c r="W538" s="847"/>
      <c r="X538" s="848"/>
      <c r="Y538" s="847"/>
      <c r="Z538" s="848"/>
      <c r="AA538" s="847"/>
      <c r="AB538" s="848"/>
      <c r="AC538" s="373"/>
      <c r="AD538" s="804"/>
      <c r="AE538" s="805"/>
      <c r="AF538" s="804"/>
      <c r="AG538" s="805"/>
      <c r="AH538" s="804"/>
      <c r="AI538" s="805"/>
      <c r="AJ538" s="804"/>
      <c r="AK538" s="805"/>
      <c r="AL538" s="804"/>
      <c r="AM538" s="805"/>
      <c r="AN538" s="362"/>
      <c r="AO538" s="812"/>
      <c r="AP538" s="813"/>
      <c r="AQ538" s="812"/>
      <c r="AR538" s="813"/>
      <c r="AS538" s="812"/>
      <c r="AT538" s="813"/>
      <c r="AU538" s="812"/>
      <c r="AV538" s="813"/>
      <c r="AW538" s="812"/>
      <c r="AX538" s="813"/>
      <c r="AY538" s="363"/>
      <c r="AZ538" s="820"/>
      <c r="BA538" s="821"/>
      <c r="BB538" s="820"/>
      <c r="BC538" s="821"/>
      <c r="BD538" s="820"/>
      <c r="BE538" s="821"/>
      <c r="BF538" s="820"/>
      <c r="BG538" s="821"/>
      <c r="BH538" s="820"/>
      <c r="BI538" s="821"/>
      <c r="BJ538" s="364"/>
      <c r="BK538" s="849"/>
      <c r="BL538" s="850"/>
      <c r="BM538" s="849"/>
      <c r="BN538" s="850"/>
      <c r="BO538" s="849"/>
      <c r="BP538" s="850"/>
      <c r="BQ538" s="849"/>
      <c r="BR538" s="850"/>
      <c r="BS538" s="849"/>
      <c r="BT538" s="850"/>
      <c r="BU538" s="365"/>
      <c r="BV538" s="973"/>
      <c r="BW538" s="974"/>
      <c r="BX538" s="973"/>
      <c r="BY538" s="974"/>
      <c r="BZ538" s="973"/>
      <c r="CA538" s="974"/>
      <c r="CB538" s="973"/>
      <c r="CC538" s="974"/>
      <c r="CD538" s="973"/>
      <c r="CE538" s="974"/>
      <c r="CF538" s="366"/>
      <c r="CG538" s="969"/>
      <c r="CH538" s="970"/>
      <c r="CI538" s="969"/>
      <c r="CJ538" s="970"/>
      <c r="CK538" s="969"/>
      <c r="CL538" s="970"/>
      <c r="CM538" s="969"/>
      <c r="CN538" s="970"/>
      <c r="CO538" s="969"/>
      <c r="CP538" s="970"/>
      <c r="CQ538" s="367"/>
      <c r="CR538" s="967"/>
      <c r="CS538" s="968"/>
      <c r="CT538" s="967"/>
      <c r="CU538" s="968"/>
      <c r="CV538" s="967"/>
      <c r="CW538" s="968"/>
      <c r="CX538" s="967"/>
      <c r="CY538" s="968"/>
      <c r="CZ538" s="967"/>
      <c r="DA538" s="968"/>
      <c r="DB538" s="368"/>
      <c r="DC538" s="971"/>
      <c r="DD538" s="972"/>
      <c r="DE538" s="971"/>
      <c r="DF538" s="972"/>
      <c r="DG538" s="971"/>
      <c r="DH538" s="972"/>
      <c r="DI538" s="971"/>
      <c r="DJ538" s="972"/>
      <c r="DK538" s="971"/>
      <c r="DL538" s="972"/>
      <c r="DM538" s="369"/>
      <c r="DN538" s="900">
        <f t="shared" si="605"/>
        <v>0</v>
      </c>
      <c r="DO538" s="901"/>
      <c r="DP538" s="900">
        <f t="shared" si="606"/>
        <v>0</v>
      </c>
      <c r="DQ538" s="901"/>
      <c r="DR538" s="900">
        <f t="shared" si="607"/>
        <v>0</v>
      </c>
      <c r="DS538" s="901"/>
      <c r="DT538" s="900">
        <f t="shared" si="608"/>
        <v>0</v>
      </c>
      <c r="DU538" s="901"/>
      <c r="DV538" s="900">
        <f t="shared" si="609"/>
        <v>0</v>
      </c>
      <c r="DW538" s="901"/>
      <c r="DX538" s="326">
        <f t="shared" si="610"/>
        <v>0</v>
      </c>
      <c r="DY538" s="339">
        <f t="shared" si="599"/>
        <v>0</v>
      </c>
      <c r="DZ538" s="339">
        <f t="shared" si="600"/>
        <v>0</v>
      </c>
      <c r="EA538" s="339">
        <f t="shared" si="601"/>
        <v>0</v>
      </c>
      <c r="EB538" s="339">
        <f t="shared" si="602"/>
        <v>0</v>
      </c>
      <c r="EC538" s="339">
        <f t="shared" si="603"/>
        <v>0</v>
      </c>
      <c r="ED538" s="327">
        <f t="shared" si="604"/>
        <v>0</v>
      </c>
    </row>
    <row r="539" spans="1:135" ht="15" customHeight="1">
      <c r="C539" s="77" t="s">
        <v>264</v>
      </c>
      <c r="D539" s="700"/>
      <c r="E539" s="72"/>
      <c r="F539" s="72"/>
      <c r="G539" s="72"/>
      <c r="H539" s="72"/>
      <c r="I539" s="72"/>
      <c r="J539" s="72"/>
      <c r="K539" s="72"/>
      <c r="L539" s="72"/>
      <c r="M539" s="72"/>
      <c r="N539" s="72"/>
      <c r="O539" s="616"/>
      <c r="P539" s="72"/>
      <c r="Q539" s="146"/>
      <c r="R539" s="70">
        <f t="shared" si="598"/>
        <v>1</v>
      </c>
      <c r="S539" s="847"/>
      <c r="T539" s="848"/>
      <c r="U539" s="847"/>
      <c r="V539" s="848"/>
      <c r="W539" s="847"/>
      <c r="X539" s="848"/>
      <c r="Y539" s="847"/>
      <c r="Z539" s="848"/>
      <c r="AA539" s="847"/>
      <c r="AB539" s="848"/>
      <c r="AC539" s="373"/>
      <c r="AD539" s="804"/>
      <c r="AE539" s="805"/>
      <c r="AF539" s="804"/>
      <c r="AG539" s="805"/>
      <c r="AH539" s="804"/>
      <c r="AI539" s="805"/>
      <c r="AJ539" s="804"/>
      <c r="AK539" s="805"/>
      <c r="AL539" s="804"/>
      <c r="AM539" s="805"/>
      <c r="AN539" s="362"/>
      <c r="AO539" s="812"/>
      <c r="AP539" s="813"/>
      <c r="AQ539" s="812"/>
      <c r="AR539" s="813"/>
      <c r="AS539" s="812"/>
      <c r="AT539" s="813"/>
      <c r="AU539" s="812"/>
      <c r="AV539" s="813"/>
      <c r="AW539" s="812"/>
      <c r="AX539" s="813"/>
      <c r="AY539" s="363"/>
      <c r="AZ539" s="820"/>
      <c r="BA539" s="821"/>
      <c r="BB539" s="820"/>
      <c r="BC539" s="821"/>
      <c r="BD539" s="820"/>
      <c r="BE539" s="821"/>
      <c r="BF539" s="820"/>
      <c r="BG539" s="821"/>
      <c r="BH539" s="820"/>
      <c r="BI539" s="821"/>
      <c r="BJ539" s="364"/>
      <c r="BK539" s="849"/>
      <c r="BL539" s="850"/>
      <c r="BM539" s="849"/>
      <c r="BN539" s="850"/>
      <c r="BO539" s="849"/>
      <c r="BP539" s="850"/>
      <c r="BQ539" s="849"/>
      <c r="BR539" s="850"/>
      <c r="BS539" s="849"/>
      <c r="BT539" s="850"/>
      <c r="BU539" s="365"/>
      <c r="BV539" s="973"/>
      <c r="BW539" s="974"/>
      <c r="BX539" s="973"/>
      <c r="BY539" s="974"/>
      <c r="BZ539" s="973"/>
      <c r="CA539" s="974"/>
      <c r="CB539" s="973"/>
      <c r="CC539" s="974"/>
      <c r="CD539" s="973"/>
      <c r="CE539" s="974"/>
      <c r="CF539" s="366"/>
      <c r="CG539" s="969"/>
      <c r="CH539" s="970"/>
      <c r="CI539" s="969"/>
      <c r="CJ539" s="970"/>
      <c r="CK539" s="969"/>
      <c r="CL539" s="970"/>
      <c r="CM539" s="969"/>
      <c r="CN539" s="970"/>
      <c r="CO539" s="969"/>
      <c r="CP539" s="970"/>
      <c r="CQ539" s="367"/>
      <c r="CR539" s="967"/>
      <c r="CS539" s="968"/>
      <c r="CT539" s="967"/>
      <c r="CU539" s="968"/>
      <c r="CV539" s="967"/>
      <c r="CW539" s="968"/>
      <c r="CX539" s="967"/>
      <c r="CY539" s="968"/>
      <c r="CZ539" s="967"/>
      <c r="DA539" s="968"/>
      <c r="DB539" s="368"/>
      <c r="DC539" s="971"/>
      <c r="DD539" s="972"/>
      <c r="DE539" s="971"/>
      <c r="DF539" s="972"/>
      <c r="DG539" s="971"/>
      <c r="DH539" s="972"/>
      <c r="DI539" s="971"/>
      <c r="DJ539" s="972"/>
      <c r="DK539" s="971"/>
      <c r="DL539" s="972"/>
      <c r="DM539" s="369"/>
      <c r="DN539" s="900">
        <f t="shared" si="605"/>
        <v>0</v>
      </c>
      <c r="DO539" s="901"/>
      <c r="DP539" s="900">
        <f t="shared" si="606"/>
        <v>0</v>
      </c>
      <c r="DQ539" s="901"/>
      <c r="DR539" s="900">
        <f t="shared" si="607"/>
        <v>0</v>
      </c>
      <c r="DS539" s="901"/>
      <c r="DT539" s="900">
        <f t="shared" si="608"/>
        <v>0</v>
      </c>
      <c r="DU539" s="901"/>
      <c r="DV539" s="900">
        <f t="shared" si="609"/>
        <v>0</v>
      </c>
      <c r="DW539" s="901"/>
      <c r="DX539" s="326">
        <f t="shared" si="610"/>
        <v>0</v>
      </c>
      <c r="DY539" s="339">
        <f t="shared" si="599"/>
        <v>0</v>
      </c>
      <c r="DZ539" s="339">
        <f t="shared" si="600"/>
        <v>0</v>
      </c>
      <c r="EA539" s="339">
        <f t="shared" si="601"/>
        <v>0</v>
      </c>
      <c r="EB539" s="339">
        <f t="shared" si="602"/>
        <v>0</v>
      </c>
      <c r="EC539" s="339">
        <f t="shared" si="603"/>
        <v>0</v>
      </c>
      <c r="ED539" s="327">
        <f t="shared" si="604"/>
        <v>0</v>
      </c>
    </row>
    <row r="540" spans="1:135" ht="15" customHeight="1">
      <c r="C540" s="77" t="s">
        <v>28</v>
      </c>
      <c r="D540" s="700"/>
      <c r="E540" s="72"/>
      <c r="F540" s="72"/>
      <c r="G540" s="72"/>
      <c r="H540" s="72"/>
      <c r="I540" s="72"/>
      <c r="J540" s="72"/>
      <c r="K540" s="72"/>
      <c r="L540" s="72"/>
      <c r="M540" s="72"/>
      <c r="N540" s="72"/>
      <c r="O540" s="616"/>
      <c r="P540" s="72"/>
      <c r="Q540" s="146"/>
      <c r="R540" s="70">
        <f t="shared" si="598"/>
        <v>1</v>
      </c>
      <c r="S540" s="847"/>
      <c r="T540" s="848"/>
      <c r="U540" s="847"/>
      <c r="V540" s="848"/>
      <c r="W540" s="847"/>
      <c r="X540" s="848"/>
      <c r="Y540" s="847"/>
      <c r="Z540" s="848"/>
      <c r="AA540" s="847"/>
      <c r="AB540" s="848"/>
      <c r="AC540" s="373"/>
      <c r="AD540" s="804"/>
      <c r="AE540" s="805"/>
      <c r="AF540" s="804"/>
      <c r="AG540" s="805"/>
      <c r="AH540" s="804"/>
      <c r="AI540" s="805"/>
      <c r="AJ540" s="804"/>
      <c r="AK540" s="805"/>
      <c r="AL540" s="804"/>
      <c r="AM540" s="805"/>
      <c r="AN540" s="362"/>
      <c r="AO540" s="812"/>
      <c r="AP540" s="813"/>
      <c r="AQ540" s="812"/>
      <c r="AR540" s="813"/>
      <c r="AS540" s="812"/>
      <c r="AT540" s="813"/>
      <c r="AU540" s="812"/>
      <c r="AV540" s="813"/>
      <c r="AW540" s="812"/>
      <c r="AX540" s="813"/>
      <c r="AY540" s="363"/>
      <c r="AZ540" s="820"/>
      <c r="BA540" s="821"/>
      <c r="BB540" s="820"/>
      <c r="BC540" s="821"/>
      <c r="BD540" s="820"/>
      <c r="BE540" s="821"/>
      <c r="BF540" s="820"/>
      <c r="BG540" s="821"/>
      <c r="BH540" s="820"/>
      <c r="BI540" s="821"/>
      <c r="BJ540" s="364"/>
      <c r="BK540" s="849"/>
      <c r="BL540" s="850"/>
      <c r="BM540" s="849"/>
      <c r="BN540" s="850"/>
      <c r="BO540" s="849"/>
      <c r="BP540" s="850"/>
      <c r="BQ540" s="849"/>
      <c r="BR540" s="850"/>
      <c r="BS540" s="849"/>
      <c r="BT540" s="850"/>
      <c r="BU540" s="365"/>
      <c r="BV540" s="973"/>
      <c r="BW540" s="974"/>
      <c r="BX540" s="973"/>
      <c r="BY540" s="974"/>
      <c r="BZ540" s="973"/>
      <c r="CA540" s="974"/>
      <c r="CB540" s="973"/>
      <c r="CC540" s="974"/>
      <c r="CD540" s="973"/>
      <c r="CE540" s="974"/>
      <c r="CF540" s="366"/>
      <c r="CG540" s="969"/>
      <c r="CH540" s="970"/>
      <c r="CI540" s="969"/>
      <c r="CJ540" s="970"/>
      <c r="CK540" s="969"/>
      <c r="CL540" s="970"/>
      <c r="CM540" s="969"/>
      <c r="CN540" s="970"/>
      <c r="CO540" s="969"/>
      <c r="CP540" s="970"/>
      <c r="CQ540" s="367"/>
      <c r="CR540" s="967"/>
      <c r="CS540" s="968"/>
      <c r="CT540" s="967"/>
      <c r="CU540" s="968"/>
      <c r="CV540" s="967"/>
      <c r="CW540" s="968"/>
      <c r="CX540" s="967"/>
      <c r="CY540" s="968"/>
      <c r="CZ540" s="967"/>
      <c r="DA540" s="968"/>
      <c r="DB540" s="368"/>
      <c r="DC540" s="971"/>
      <c r="DD540" s="972"/>
      <c r="DE540" s="971"/>
      <c r="DF540" s="972"/>
      <c r="DG540" s="971"/>
      <c r="DH540" s="972"/>
      <c r="DI540" s="971"/>
      <c r="DJ540" s="972"/>
      <c r="DK540" s="971"/>
      <c r="DL540" s="972"/>
      <c r="DM540" s="369"/>
      <c r="DN540" s="900">
        <f t="shared" si="605"/>
        <v>0</v>
      </c>
      <c r="DO540" s="901"/>
      <c r="DP540" s="900">
        <f t="shared" si="606"/>
        <v>0</v>
      </c>
      <c r="DQ540" s="901"/>
      <c r="DR540" s="900">
        <f t="shared" si="607"/>
        <v>0</v>
      </c>
      <c r="DS540" s="901"/>
      <c r="DT540" s="900">
        <f t="shared" si="608"/>
        <v>0</v>
      </c>
      <c r="DU540" s="901"/>
      <c r="DV540" s="900">
        <f t="shared" si="609"/>
        <v>0</v>
      </c>
      <c r="DW540" s="901"/>
      <c r="DX540" s="326">
        <f t="shared" si="610"/>
        <v>0</v>
      </c>
      <c r="DY540" s="339">
        <f t="shared" si="599"/>
        <v>0</v>
      </c>
      <c r="DZ540" s="339">
        <f t="shared" si="600"/>
        <v>0</v>
      </c>
      <c r="EA540" s="339">
        <f t="shared" si="601"/>
        <v>0</v>
      </c>
      <c r="EB540" s="339">
        <f t="shared" si="602"/>
        <v>0</v>
      </c>
      <c r="EC540" s="339">
        <f t="shared" si="603"/>
        <v>0</v>
      </c>
      <c r="ED540" s="327">
        <f t="shared" si="604"/>
        <v>0</v>
      </c>
    </row>
    <row r="541" spans="1:135" ht="15" customHeight="1">
      <c r="C541" s="77" t="s">
        <v>54</v>
      </c>
      <c r="D541" s="700"/>
      <c r="E541" s="72"/>
      <c r="F541" s="72"/>
      <c r="G541" s="72"/>
      <c r="H541" s="72"/>
      <c r="I541" s="72"/>
      <c r="J541" s="72"/>
      <c r="K541" s="72"/>
      <c r="L541" s="72"/>
      <c r="M541" s="72"/>
      <c r="N541" s="72"/>
      <c r="O541" s="616"/>
      <c r="P541" s="72"/>
      <c r="Q541" s="146"/>
      <c r="R541" s="70">
        <f t="shared" si="598"/>
        <v>1.1000000000000001</v>
      </c>
      <c r="S541" s="847"/>
      <c r="T541" s="848"/>
      <c r="U541" s="847"/>
      <c r="V541" s="848"/>
      <c r="W541" s="847"/>
      <c r="X541" s="848"/>
      <c r="Y541" s="847"/>
      <c r="Z541" s="848"/>
      <c r="AA541" s="847"/>
      <c r="AB541" s="848"/>
      <c r="AC541" s="373"/>
      <c r="AD541" s="804"/>
      <c r="AE541" s="805"/>
      <c r="AF541" s="804"/>
      <c r="AG541" s="805"/>
      <c r="AH541" s="804"/>
      <c r="AI541" s="805"/>
      <c r="AJ541" s="804"/>
      <c r="AK541" s="805"/>
      <c r="AL541" s="804"/>
      <c r="AM541" s="805"/>
      <c r="AN541" s="362"/>
      <c r="AO541" s="812"/>
      <c r="AP541" s="813"/>
      <c r="AQ541" s="812"/>
      <c r="AR541" s="813"/>
      <c r="AS541" s="812"/>
      <c r="AT541" s="813"/>
      <c r="AU541" s="812"/>
      <c r="AV541" s="813"/>
      <c r="AW541" s="812"/>
      <c r="AX541" s="813"/>
      <c r="AY541" s="363"/>
      <c r="AZ541" s="820"/>
      <c r="BA541" s="821"/>
      <c r="BB541" s="820"/>
      <c r="BC541" s="821"/>
      <c r="BD541" s="820"/>
      <c r="BE541" s="821"/>
      <c r="BF541" s="820"/>
      <c r="BG541" s="821"/>
      <c r="BH541" s="820"/>
      <c r="BI541" s="821"/>
      <c r="BJ541" s="364"/>
      <c r="BK541" s="849"/>
      <c r="BL541" s="850"/>
      <c r="BM541" s="849"/>
      <c r="BN541" s="850"/>
      <c r="BO541" s="849"/>
      <c r="BP541" s="850"/>
      <c r="BQ541" s="849"/>
      <c r="BR541" s="850"/>
      <c r="BS541" s="849"/>
      <c r="BT541" s="850"/>
      <c r="BU541" s="365"/>
      <c r="BV541" s="973"/>
      <c r="BW541" s="974"/>
      <c r="BX541" s="973"/>
      <c r="BY541" s="974"/>
      <c r="BZ541" s="973"/>
      <c r="CA541" s="974"/>
      <c r="CB541" s="973"/>
      <c r="CC541" s="974"/>
      <c r="CD541" s="973"/>
      <c r="CE541" s="974"/>
      <c r="CF541" s="366"/>
      <c r="CG541" s="969"/>
      <c r="CH541" s="970"/>
      <c r="CI541" s="969"/>
      <c r="CJ541" s="970"/>
      <c r="CK541" s="969"/>
      <c r="CL541" s="970"/>
      <c r="CM541" s="969"/>
      <c r="CN541" s="970"/>
      <c r="CO541" s="969"/>
      <c r="CP541" s="970"/>
      <c r="CQ541" s="367"/>
      <c r="CR541" s="967"/>
      <c r="CS541" s="968"/>
      <c r="CT541" s="967"/>
      <c r="CU541" s="968"/>
      <c r="CV541" s="967"/>
      <c r="CW541" s="968"/>
      <c r="CX541" s="967"/>
      <c r="CY541" s="968"/>
      <c r="CZ541" s="967"/>
      <c r="DA541" s="968"/>
      <c r="DB541" s="368"/>
      <c r="DC541" s="971"/>
      <c r="DD541" s="972"/>
      <c r="DE541" s="971"/>
      <c r="DF541" s="972"/>
      <c r="DG541" s="971"/>
      <c r="DH541" s="972"/>
      <c r="DI541" s="971"/>
      <c r="DJ541" s="972"/>
      <c r="DK541" s="971"/>
      <c r="DL541" s="972"/>
      <c r="DM541" s="369"/>
      <c r="DN541" s="900">
        <f t="shared" si="605"/>
        <v>0</v>
      </c>
      <c r="DO541" s="901"/>
      <c r="DP541" s="900">
        <f t="shared" si="606"/>
        <v>0</v>
      </c>
      <c r="DQ541" s="901"/>
      <c r="DR541" s="900">
        <f t="shared" si="607"/>
        <v>0</v>
      </c>
      <c r="DS541" s="901"/>
      <c r="DT541" s="900">
        <f t="shared" si="608"/>
        <v>0</v>
      </c>
      <c r="DU541" s="901"/>
      <c r="DV541" s="900">
        <f t="shared" si="609"/>
        <v>0</v>
      </c>
      <c r="DW541" s="901"/>
      <c r="DX541" s="326">
        <f t="shared" si="610"/>
        <v>0</v>
      </c>
      <c r="DY541" s="339">
        <f t="shared" si="599"/>
        <v>0</v>
      </c>
      <c r="DZ541" s="339">
        <f t="shared" si="600"/>
        <v>0</v>
      </c>
      <c r="EA541" s="339">
        <f t="shared" si="601"/>
        <v>0</v>
      </c>
      <c r="EB541" s="339">
        <f t="shared" si="602"/>
        <v>0</v>
      </c>
      <c r="EC541" s="339">
        <f t="shared" si="603"/>
        <v>0</v>
      </c>
      <c r="ED541" s="327">
        <f t="shared" si="604"/>
        <v>0</v>
      </c>
    </row>
    <row r="542" spans="1:135" ht="15" customHeight="1">
      <c r="C542" s="144"/>
      <c r="D542" s="70"/>
      <c r="E542" s="48"/>
      <c r="F542" s="48"/>
      <c r="G542" s="48"/>
      <c r="H542" s="48"/>
      <c r="I542" s="48"/>
      <c r="J542" s="48"/>
      <c r="K542" s="48"/>
      <c r="L542" s="48"/>
      <c r="M542" s="48"/>
      <c r="N542" s="48"/>
      <c r="O542" s="648" t="s">
        <v>185</v>
      </c>
      <c r="P542" s="649"/>
      <c r="Q542" s="649"/>
      <c r="R542" s="650"/>
      <c r="S542" s="614"/>
      <c r="T542" s="615"/>
      <c r="U542" s="614"/>
      <c r="V542" s="615"/>
      <c r="W542" s="614"/>
      <c r="X542" s="615"/>
      <c r="Y542" s="614"/>
      <c r="Z542" s="615"/>
      <c r="AA542" s="614"/>
      <c r="AB542" s="615"/>
      <c r="AC542" s="149"/>
      <c r="AD542" s="614"/>
      <c r="AE542" s="615"/>
      <c r="AF542" s="614"/>
      <c r="AG542" s="615"/>
      <c r="AH542" s="614"/>
      <c r="AI542" s="615"/>
      <c r="AJ542" s="614"/>
      <c r="AK542" s="615"/>
      <c r="AL542" s="614"/>
      <c r="AM542" s="615"/>
      <c r="AN542" s="149"/>
      <c r="AO542" s="614"/>
      <c r="AP542" s="615"/>
      <c r="AQ542" s="614"/>
      <c r="AR542" s="615"/>
      <c r="AS542" s="614"/>
      <c r="AT542" s="615"/>
      <c r="AU542" s="614"/>
      <c r="AV542" s="615"/>
      <c r="AW542" s="614"/>
      <c r="AX542" s="615"/>
      <c r="AY542" s="149"/>
      <c r="AZ542" s="614"/>
      <c r="BA542" s="615"/>
      <c r="BB542" s="614"/>
      <c r="BC542" s="615"/>
      <c r="BD542" s="614"/>
      <c r="BE542" s="615"/>
      <c r="BF542" s="614"/>
      <c r="BG542" s="615"/>
      <c r="BH542" s="614"/>
      <c r="BI542" s="615"/>
      <c r="BJ542" s="149"/>
      <c r="BK542" s="614"/>
      <c r="BL542" s="615"/>
      <c r="BM542" s="614"/>
      <c r="BN542" s="615"/>
      <c r="BO542" s="614"/>
      <c r="BP542" s="615"/>
      <c r="BQ542" s="614"/>
      <c r="BR542" s="615"/>
      <c r="BS542" s="614"/>
      <c r="BT542" s="615"/>
      <c r="BU542" s="149"/>
      <c r="BV542" s="614"/>
      <c r="BW542" s="615"/>
      <c r="BX542" s="614"/>
      <c r="BY542" s="615"/>
      <c r="BZ542" s="614"/>
      <c r="CA542" s="615"/>
      <c r="CB542" s="614"/>
      <c r="CC542" s="615"/>
      <c r="CD542" s="614"/>
      <c r="CE542" s="615"/>
      <c r="CF542" s="149"/>
      <c r="CG542" s="614"/>
      <c r="CH542" s="615"/>
      <c r="CI542" s="614"/>
      <c r="CJ542" s="615"/>
      <c r="CK542" s="614"/>
      <c r="CL542" s="615"/>
      <c r="CM542" s="614"/>
      <c r="CN542" s="615"/>
      <c r="CO542" s="614"/>
      <c r="CP542" s="615"/>
      <c r="CQ542" s="149"/>
      <c r="CR542" s="614"/>
      <c r="CS542" s="615"/>
      <c r="CT542" s="614"/>
      <c r="CU542" s="615"/>
      <c r="CV542" s="614"/>
      <c r="CW542" s="615"/>
      <c r="CX542" s="614"/>
      <c r="CY542" s="615"/>
      <c r="CZ542" s="614"/>
      <c r="DA542" s="615"/>
      <c r="DB542" s="149"/>
      <c r="DC542" s="614"/>
      <c r="DD542" s="615"/>
      <c r="DE542" s="614"/>
      <c r="DF542" s="615"/>
      <c r="DG542" s="614"/>
      <c r="DH542" s="615"/>
      <c r="DI542" s="614"/>
      <c r="DJ542" s="615"/>
      <c r="DK542" s="614"/>
      <c r="DL542" s="615"/>
      <c r="DM542" s="149"/>
      <c r="DN542" s="614">
        <f>SUM(DN522:DN541)</f>
        <v>0</v>
      </c>
      <c r="DO542" s="615"/>
      <c r="DP542" s="614">
        <f>SUM(DP522:DP541)</f>
        <v>0</v>
      </c>
      <c r="DQ542" s="615"/>
      <c r="DR542" s="614">
        <f>SUM(DR522:DR541)</f>
        <v>0</v>
      </c>
      <c r="DS542" s="615"/>
      <c r="DT542" s="614">
        <f>SUM(DT522:DT541)</f>
        <v>0</v>
      </c>
      <c r="DU542" s="615"/>
      <c r="DV542" s="614">
        <f>SUM(DV522:DV541)</f>
        <v>0</v>
      </c>
      <c r="DW542" s="615"/>
      <c r="DX542" s="149">
        <f>SUM(DN542:DW542)</f>
        <v>0</v>
      </c>
      <c r="DY542" s="340">
        <f>SUM(DY522:DY541)</f>
        <v>0</v>
      </c>
      <c r="DZ542" s="340">
        <f>SUM(DZ522:DZ541)</f>
        <v>0</v>
      </c>
      <c r="EA542" s="340">
        <f>SUM(EA522:EA541)</f>
        <v>0</v>
      </c>
      <c r="EB542" s="340">
        <f>SUM(EB522:EB541)</f>
        <v>0</v>
      </c>
      <c r="EC542" s="340">
        <f>SUM(EC522:EC541)</f>
        <v>0</v>
      </c>
      <c r="ED542" s="340">
        <f t="shared" si="604"/>
        <v>0</v>
      </c>
    </row>
    <row r="543" spans="1:135" s="51" customFormat="1" ht="15" customHeight="1">
      <c r="A543" s="78"/>
      <c r="B543" s="78"/>
      <c r="C543" s="846" t="s">
        <v>380</v>
      </c>
      <c r="D543" s="846"/>
      <c r="E543" s="846"/>
      <c r="F543" s="846"/>
      <c r="G543" s="846"/>
      <c r="H543" s="846"/>
      <c r="I543" s="846"/>
      <c r="J543" s="846"/>
      <c r="K543" s="846"/>
      <c r="L543" s="846"/>
      <c r="M543" s="846"/>
      <c r="N543" s="846"/>
      <c r="O543" s="846"/>
      <c r="P543" s="846"/>
      <c r="Q543" s="846"/>
      <c r="R543" s="846"/>
      <c r="S543" s="823">
        <f>S85+S139+S185+S231+S281+S327+S377+S427+S473+S519</f>
        <v>0</v>
      </c>
      <c r="T543" s="824"/>
      <c r="U543" s="823">
        <f>U85+U139+U185+U231+U281+U327+U377+U427+U473+U519</f>
        <v>0</v>
      </c>
      <c r="V543" s="824"/>
      <c r="W543" s="823">
        <f>W85+W139+W185+W231+W281+W327+W377+W427+W473+W519</f>
        <v>0</v>
      </c>
      <c r="X543" s="824"/>
      <c r="Y543" s="823">
        <f>Y85+Y139+Y185+Y231+Y281+Y327+Y377+Y427+Y473+Y519</f>
        <v>0</v>
      </c>
      <c r="Z543" s="824"/>
      <c r="AA543" s="823">
        <f>AA85+AA139+AA185+AA231+AA281+AA327+AA377+AA427+AA473+AA519</f>
        <v>0</v>
      </c>
      <c r="AB543" s="824"/>
      <c r="AC543" s="375">
        <f>SUM(S543:AB543)</f>
        <v>0</v>
      </c>
      <c r="AD543" s="823">
        <f>AD85+AD139+AD185+AD231+AD281+AD327+AD377+AD427+AD473+AD519</f>
        <v>0</v>
      </c>
      <c r="AE543" s="824"/>
      <c r="AF543" s="823">
        <f>AF85+AF139+AF185+AF231+AF281+AF327+AF377+AF427+AF473+AF519</f>
        <v>0</v>
      </c>
      <c r="AG543" s="824"/>
      <c r="AH543" s="823">
        <f>AH85+AH139+AH185+AH231+AH281+AH327+AH377+AH427+AH473+AH519</f>
        <v>0</v>
      </c>
      <c r="AI543" s="824"/>
      <c r="AJ543" s="823">
        <f>AJ85+AJ139+AJ185+AJ231+AJ281+AJ327+AJ377+AJ427+AJ473+AJ519</f>
        <v>0</v>
      </c>
      <c r="AK543" s="824"/>
      <c r="AL543" s="823">
        <f>AL85+AL139+AL185+AL231+AL281+AL327+AL377+AL427+AL473+AL519</f>
        <v>0</v>
      </c>
      <c r="AM543" s="824"/>
      <c r="AN543" s="375">
        <f>SUM(AD543:AM543)</f>
        <v>0</v>
      </c>
      <c r="AO543" s="823">
        <f>AO85+AO139+AO185+AO231+AO281+AO327+AO377+AO427+AO473+AO519</f>
        <v>0</v>
      </c>
      <c r="AP543" s="824"/>
      <c r="AQ543" s="823">
        <f>AQ85+AQ139+AQ185+AQ231+AQ281+AQ327+AQ377+AQ427+AQ473+AQ519</f>
        <v>0</v>
      </c>
      <c r="AR543" s="824"/>
      <c r="AS543" s="823">
        <f>AS85+AS139+AS185+AS231+AS281+AS327+AS377+AS427+AS473+AS519</f>
        <v>0</v>
      </c>
      <c r="AT543" s="824"/>
      <c r="AU543" s="823">
        <f>AU85+AU139+AU185+AU231+AU281+AU327+AU377+AU427+AU473+AU519</f>
        <v>0</v>
      </c>
      <c r="AV543" s="824"/>
      <c r="AW543" s="823">
        <f>AW85+AW139+AW185+AW231+AW281+AW327+AW377+AW427+AW473+AW519</f>
        <v>0</v>
      </c>
      <c r="AX543" s="824"/>
      <c r="AY543" s="375">
        <f>SUM(AO543:AX543)</f>
        <v>0</v>
      </c>
      <c r="AZ543" s="823">
        <f>AZ85+AZ139+AZ185+AZ231+AZ281+AZ327+AZ377+AZ427+AZ473+AZ519</f>
        <v>0</v>
      </c>
      <c r="BA543" s="824"/>
      <c r="BB543" s="823">
        <f>BB85+BB139+BB185+BB231+BB281+BB327+BB377+BB427+BB473+BB519</f>
        <v>0</v>
      </c>
      <c r="BC543" s="824"/>
      <c r="BD543" s="823">
        <f>BD85+BD139+BD185+BD231+BD281+BD327+BD377+BD427+BD473+BD519</f>
        <v>0</v>
      </c>
      <c r="BE543" s="824"/>
      <c r="BF543" s="823">
        <f>BF85+BF139+BF185+BF231+BF281+BF327+BF377+BF427+BF473+BF519</f>
        <v>0</v>
      </c>
      <c r="BG543" s="824"/>
      <c r="BH543" s="823">
        <f>BH85+BH139+BH185+BH231+BH281+BH327+BH377+BH427+BH473+BH519</f>
        <v>0</v>
      </c>
      <c r="BI543" s="824"/>
      <c r="BJ543" s="375">
        <f>SUM(AZ543:BI543)</f>
        <v>0</v>
      </c>
      <c r="BK543" s="823">
        <f>BK85+BK139+BK185+BK231+BK281+BK327+BK377+BK427+BK473+BK519</f>
        <v>0</v>
      </c>
      <c r="BL543" s="824"/>
      <c r="BM543" s="823">
        <f>BM85+BM139+BM185+BM231+BM281+BM327+BM377+BM427+BM473+BM519</f>
        <v>0</v>
      </c>
      <c r="BN543" s="824"/>
      <c r="BO543" s="823">
        <f>BO85+BO139+BO185+BO231+BO281+BO327+BO377+BO427+BO473+BO519</f>
        <v>0</v>
      </c>
      <c r="BP543" s="824"/>
      <c r="BQ543" s="823">
        <f>BQ85+BQ139+BQ185+BQ231+BQ281+BQ327+BQ377+BQ427+BQ473+BQ519</f>
        <v>0</v>
      </c>
      <c r="BR543" s="824"/>
      <c r="BS543" s="823">
        <f>BS85+BS139+BS185+BS231+BS281+BS327+BS377+BS427+BS473+BS519</f>
        <v>0</v>
      </c>
      <c r="BT543" s="824"/>
      <c r="BU543" s="375">
        <f>SUM(BK543:BT543)</f>
        <v>0</v>
      </c>
      <c r="BV543" s="823">
        <f>BV85+BV139+BV185+BV231+BV281+BV327+BV377+BV427+BV473+BV519</f>
        <v>0</v>
      </c>
      <c r="BW543" s="824"/>
      <c r="BX543" s="823">
        <f>BX85+BX139+BX185+BX231+BX281+BX327+BX377+BX427+BX473+BX519</f>
        <v>0</v>
      </c>
      <c r="BY543" s="824"/>
      <c r="BZ543" s="823">
        <f>BZ85+BZ139+BZ185+BZ231+BZ281+BZ327+BZ377+BZ427+BZ473+BZ519</f>
        <v>0</v>
      </c>
      <c r="CA543" s="824"/>
      <c r="CB543" s="823">
        <f>CB85+CB139+CB185+CB231+CB281+CB327+CB377+CB427+CB473+CB519</f>
        <v>0</v>
      </c>
      <c r="CC543" s="824"/>
      <c r="CD543" s="823">
        <f>CD85+CD139+CD185+CD231+CD281+CD327+CD377+CD427+CD473+CD519</f>
        <v>0</v>
      </c>
      <c r="CE543" s="824"/>
      <c r="CF543" s="375">
        <f>SUM(BV543:CE543)</f>
        <v>0</v>
      </c>
      <c r="CG543" s="823">
        <f>CG85+CG139+CG185+CG231+CG281+CG327+CG377+CG427+CG473+CG519</f>
        <v>0</v>
      </c>
      <c r="CH543" s="824"/>
      <c r="CI543" s="823">
        <f>CI85+CI139+CI185+CI231+CI281+CI327+CI377+CI427+CI473+CI519</f>
        <v>0</v>
      </c>
      <c r="CJ543" s="824"/>
      <c r="CK543" s="823">
        <f>CK85+CK139+CK185+CK231+CK281+CK327+CK377+CK427+CK473+CK519</f>
        <v>0</v>
      </c>
      <c r="CL543" s="824"/>
      <c r="CM543" s="823">
        <f>CM85+CM139+CM185+CM231+CM281+CM327+CM377+CM427+CM473+CM519</f>
        <v>0</v>
      </c>
      <c r="CN543" s="824"/>
      <c r="CO543" s="823">
        <f>CO85+CO139+CO185+CO231+CO281+CO327+CO377+CO427+CO473+CO519</f>
        <v>0</v>
      </c>
      <c r="CP543" s="824"/>
      <c r="CQ543" s="375">
        <f>SUM(CG543:CP543)</f>
        <v>0</v>
      </c>
      <c r="CR543" s="823">
        <f>CR85+CR139+CR185+CR231+CR281+CR327+CR377+CR427+CR473+CR519</f>
        <v>0</v>
      </c>
      <c r="CS543" s="824"/>
      <c r="CT543" s="823">
        <f>CT85+CT139+CT185+CT231+CT281+CT327+CT377+CT427+CT473+CT519</f>
        <v>0</v>
      </c>
      <c r="CU543" s="824"/>
      <c r="CV543" s="823">
        <f>CV85+CV139+CV185+CV231+CV281+CV327+CV377+CV427+CV473+CV519</f>
        <v>0</v>
      </c>
      <c r="CW543" s="824"/>
      <c r="CX543" s="823">
        <f>CX85+CX139+CX185+CX231+CX281+CX327+CX377+CX427+CX473+CX519</f>
        <v>0</v>
      </c>
      <c r="CY543" s="824"/>
      <c r="CZ543" s="823">
        <f>CZ85+CZ139+CZ185+CZ231+CZ281+CZ327+CZ377+CZ427+CZ473+CZ519</f>
        <v>0</v>
      </c>
      <c r="DA543" s="824"/>
      <c r="DB543" s="375">
        <f>SUM(CR543:DA543)</f>
        <v>0</v>
      </c>
      <c r="DC543" s="823">
        <f>DC85+DC139+DC185+DC231+DC281+DC327+DC377+DC427+DC473+DC519</f>
        <v>0</v>
      </c>
      <c r="DD543" s="824"/>
      <c r="DE543" s="823">
        <f>DE85+DE139+DE185+DE231+DE281+DE327+DE377+DE427+DE473+DE519</f>
        <v>0</v>
      </c>
      <c r="DF543" s="824"/>
      <c r="DG543" s="823">
        <f>DG85+DG139+DG185+DG231+DG281+DG327+DG377+DG427+DG473+DG519</f>
        <v>0</v>
      </c>
      <c r="DH543" s="824"/>
      <c r="DI543" s="823">
        <f>DI85+DI139+DI185+DI231+DI281+DI327+DI377+DI427+DI473+DI519</f>
        <v>0</v>
      </c>
      <c r="DJ543" s="824"/>
      <c r="DK543" s="823">
        <f>DK85+DK139+DK185+DK231+DK281+DK327+DK377+DK427+DK473+DK519</f>
        <v>0</v>
      </c>
      <c r="DL543" s="824"/>
      <c r="DM543" s="375">
        <f>SUM(DC543:DL543)</f>
        <v>0</v>
      </c>
      <c r="DN543" s="823">
        <f>DN85+DN139+DN185+DN231+DN281+DN327+DN377+DN427+DN473+DN519</f>
        <v>0</v>
      </c>
      <c r="DO543" s="824"/>
      <c r="DP543" s="823">
        <f>DP85+DP139+DP185+DP231+DP281+DP327+DP377+DP427+DP473+DP519</f>
        <v>0</v>
      </c>
      <c r="DQ543" s="824"/>
      <c r="DR543" s="823">
        <f>DR85+DR139+DR185+DR231+DR281+DR327+DR377+DR427+DR473+DR519</f>
        <v>0</v>
      </c>
      <c r="DS543" s="824"/>
      <c r="DT543" s="823">
        <f>DT85+DT139+DT185+DT231+DT281+DT327+DT377+DT427+DT473+DT519</f>
        <v>0</v>
      </c>
      <c r="DU543" s="824"/>
      <c r="DV543" s="823">
        <f>DV85+DV139+DV185+DV231+DV281+DV327+DV377+DV427+DV473+DV519</f>
        <v>0</v>
      </c>
      <c r="DW543" s="824"/>
      <c r="DX543" s="375">
        <f>SUM(DN543:DW543)</f>
        <v>0</v>
      </c>
      <c r="DY543" s="375">
        <f>S543+AD543+AO543+AZ543+BK543+BV543+CG543+CR543+DC543+DN543</f>
        <v>0</v>
      </c>
      <c r="DZ543" s="375">
        <f>U543+AF543+AQ543+BB543+BM543+BX543+CI543+CT543+DE543+DP543</f>
        <v>0</v>
      </c>
      <c r="EA543" s="375">
        <f>W543+AH543+AS543+BD543+BO543+BZ543+CK543+CV543+DG543+DR543</f>
        <v>0</v>
      </c>
      <c r="EB543" s="375">
        <f>Y543+AJ543+AU543+BF543+BQ543+CB543+CM543+CX543+DI543+DT543</f>
        <v>0</v>
      </c>
      <c r="EC543" s="375">
        <f>AA543+AL543+AW543+BH543+BS543+CD543+CO543+CZ543+DK543+DV543</f>
        <v>0</v>
      </c>
      <c r="ED543" s="375">
        <f t="shared" si="604"/>
        <v>0</v>
      </c>
      <c r="EE543" s="143"/>
    </row>
    <row r="544" spans="1:135" s="51" customFormat="1" ht="15" customHeight="1">
      <c r="A544" s="78"/>
      <c r="B544" s="78"/>
      <c r="C544" s="846" t="s">
        <v>381</v>
      </c>
      <c r="D544" s="846"/>
      <c r="E544" s="846"/>
      <c r="F544" s="846"/>
      <c r="G544" s="846"/>
      <c r="H544" s="846"/>
      <c r="I544" s="846"/>
      <c r="J544" s="846"/>
      <c r="K544" s="846"/>
      <c r="L544" s="846"/>
      <c r="M544" s="846"/>
      <c r="N544" s="846"/>
      <c r="O544" s="846"/>
      <c r="P544" s="846"/>
      <c r="Q544" s="846"/>
      <c r="R544" s="846"/>
      <c r="S544" s="823">
        <f>S112+S162+S208+S258+S304+S354+S404+S450+S496+S542</f>
        <v>0</v>
      </c>
      <c r="T544" s="824"/>
      <c r="U544" s="823">
        <f>U112+U162+U208+U258+U304+U354+U404+U450+U496+U542</f>
        <v>0</v>
      </c>
      <c r="V544" s="824"/>
      <c r="W544" s="823">
        <f>W112+W162+W208+W258+W304+W354+W404+W450+W496+W542</f>
        <v>0</v>
      </c>
      <c r="X544" s="824"/>
      <c r="Y544" s="823">
        <f>Y112+Y162+Y208+Y258+Y304+Y354+Y404+Y450+Y496+Y542</f>
        <v>0</v>
      </c>
      <c r="Z544" s="824"/>
      <c r="AA544" s="823">
        <f>AA112+AA162+AA208+AA258+AA304+AA354+AA404+AA450+AA496+AA542</f>
        <v>0</v>
      </c>
      <c r="AB544" s="824"/>
      <c r="AC544" s="375">
        <f>SUM(S544:AB544)</f>
        <v>0</v>
      </c>
      <c r="AD544" s="823">
        <f>AD112+AD162+AD208+AD258+AD304+AD354+AD404+AD450+AD496+AD542</f>
        <v>0</v>
      </c>
      <c r="AE544" s="824"/>
      <c r="AF544" s="823">
        <f>AF112+AF162+AF208+AF258+AF304+AF354+AF404+AF450+AF496+AF542</f>
        <v>0</v>
      </c>
      <c r="AG544" s="824"/>
      <c r="AH544" s="823">
        <f>AH112+AH162+AH208+AH258+AH304+AH354+AH404+AH450+AH496+AH542</f>
        <v>0</v>
      </c>
      <c r="AI544" s="824"/>
      <c r="AJ544" s="823">
        <f>AJ112+AJ162+AJ208+AJ258+AJ304+AJ354+AJ404+AJ450+AJ496+AJ542</f>
        <v>0</v>
      </c>
      <c r="AK544" s="824"/>
      <c r="AL544" s="823">
        <f>AL112+AL162+AL208+AL258+AL304+AL354+AL404+AL450+AL496+AL542</f>
        <v>0</v>
      </c>
      <c r="AM544" s="824"/>
      <c r="AN544" s="375">
        <f>SUM(AD544:AM544)</f>
        <v>0</v>
      </c>
      <c r="AO544" s="823">
        <f>AO112+AO162+AO208+AO258+AO304+AO354+AO404+AO450+AO496+AO542</f>
        <v>0</v>
      </c>
      <c r="AP544" s="824"/>
      <c r="AQ544" s="823">
        <f>AQ112+AQ162+AQ208+AQ258+AQ304+AQ354+AQ404+AQ450+AQ496+AQ542</f>
        <v>0</v>
      </c>
      <c r="AR544" s="824"/>
      <c r="AS544" s="823">
        <f>AS112+AS162+AS208+AS258+AS304+AS354+AS404+AS450+AS496+AS542</f>
        <v>0</v>
      </c>
      <c r="AT544" s="824"/>
      <c r="AU544" s="823">
        <f>AU112+AU162+AU208+AU258+AU304+AU354+AU404+AU450+AU496+AU542</f>
        <v>0</v>
      </c>
      <c r="AV544" s="824"/>
      <c r="AW544" s="823">
        <f>AW112+AW162+AW208+AW258+AW304+AW354+AW404+AW450+AW496+AW542</f>
        <v>0</v>
      </c>
      <c r="AX544" s="824"/>
      <c r="AY544" s="375">
        <f>SUM(AO544:AX544)</f>
        <v>0</v>
      </c>
      <c r="AZ544" s="823">
        <f>AZ112+AZ162+AZ208+AZ258+AZ304+AZ354+AZ404+AZ450+AZ496+AZ542</f>
        <v>0</v>
      </c>
      <c r="BA544" s="824"/>
      <c r="BB544" s="823">
        <f>BB112+BB162+BB208+BB258+BB304+BB354+BB404+BB450+BB496+BB542</f>
        <v>0</v>
      </c>
      <c r="BC544" s="824"/>
      <c r="BD544" s="823">
        <f>BD112+BD162+BD208+BD258+BD304+BD354+BD404+BD450+BD496+BD542</f>
        <v>0</v>
      </c>
      <c r="BE544" s="824"/>
      <c r="BF544" s="823">
        <f>BF112+BF162+BF208+BF258+BF304+BF354+BF404+BF450+BF496+BF542</f>
        <v>0</v>
      </c>
      <c r="BG544" s="824"/>
      <c r="BH544" s="823">
        <f>BH112+BH162+BH208+BH258+BH304+BH354+BH404+BH450+BH496+BH542</f>
        <v>0</v>
      </c>
      <c r="BI544" s="824"/>
      <c r="BJ544" s="375">
        <f>SUM(AZ544:BI544)</f>
        <v>0</v>
      </c>
      <c r="BK544" s="823">
        <f>BK112+BK162+BK208+BK258+BK304+BK354+BK404+BK450+BK496+BK542</f>
        <v>0</v>
      </c>
      <c r="BL544" s="824"/>
      <c r="BM544" s="823">
        <f>BM112+BM162+BM208+BM258+BM304+BM354+BM404+BM450+BM496+BM542</f>
        <v>0</v>
      </c>
      <c r="BN544" s="824"/>
      <c r="BO544" s="823">
        <f>BO112+BO162+BO208+BO258+BO304+BO354+BO404+BO450+BO496+BO542</f>
        <v>0</v>
      </c>
      <c r="BP544" s="824"/>
      <c r="BQ544" s="823">
        <f>BQ112+BQ162+BQ208+BQ258+BQ304+BQ354+BQ404+BQ450+BQ496+BQ542</f>
        <v>0</v>
      </c>
      <c r="BR544" s="824"/>
      <c r="BS544" s="823">
        <f>BS112+BS162+BS208+BS258+BS304+BS354+BS404+BS450+BS496+BS542</f>
        <v>0</v>
      </c>
      <c r="BT544" s="824"/>
      <c r="BU544" s="375">
        <f>SUM(BK544:BT544)</f>
        <v>0</v>
      </c>
      <c r="BV544" s="823">
        <f>BV112+BV162+BV208+BV258+BV304+BV354+BV404+BV450+BV496+BV542</f>
        <v>0</v>
      </c>
      <c r="BW544" s="824"/>
      <c r="BX544" s="823">
        <f>BX112+BX162+BX208+BX258+BX304+BX354+BX404+BX450+BX496+BX542</f>
        <v>0</v>
      </c>
      <c r="BY544" s="824"/>
      <c r="BZ544" s="823">
        <f>BZ112+BZ162+BZ208+BZ258+BZ304+BZ354+BZ404+BZ450+BZ496+BZ542</f>
        <v>0</v>
      </c>
      <c r="CA544" s="824"/>
      <c r="CB544" s="823">
        <f>CB112+CB162+CB208+CB258+CB304+CB354+CB404+CB450+CB496+CB542</f>
        <v>0</v>
      </c>
      <c r="CC544" s="824"/>
      <c r="CD544" s="823">
        <f>CD112+CD162+CD208+CD258+CD304+CD354+CD404+CD450+CD496+CD542</f>
        <v>0</v>
      </c>
      <c r="CE544" s="824"/>
      <c r="CF544" s="375">
        <f>SUM(BV544:CE544)</f>
        <v>0</v>
      </c>
      <c r="CG544" s="823">
        <f>CG112+CG162+CG208+CG258+CG304+CG354+CG404+CG450+CG496+CG542</f>
        <v>0</v>
      </c>
      <c r="CH544" s="824"/>
      <c r="CI544" s="823">
        <f>CI112+CI162+CI208+CI258+CI304+CI354+CI404+CI450+CI496+CI542</f>
        <v>0</v>
      </c>
      <c r="CJ544" s="824"/>
      <c r="CK544" s="823">
        <f>CK112+CK162+CK208+CK258+CK304+CK354+CK404+CK450+CK496+CK542</f>
        <v>0</v>
      </c>
      <c r="CL544" s="824"/>
      <c r="CM544" s="823">
        <f>CM112+CM162+CM208+CM258+CM304+CM354+CM404+CM450+CM496+CM542</f>
        <v>0</v>
      </c>
      <c r="CN544" s="824"/>
      <c r="CO544" s="823">
        <f>CO112+CO162+CO208+CO258+CO304+CO354+CO404+CO450+CO496+CO542</f>
        <v>0</v>
      </c>
      <c r="CP544" s="824"/>
      <c r="CQ544" s="375">
        <f>SUM(CG544:CP544)</f>
        <v>0</v>
      </c>
      <c r="CR544" s="823">
        <f>CR112+CR162+CR208+CR258+CR304+CR354+CR404+CR450+CR496+CR542</f>
        <v>0</v>
      </c>
      <c r="CS544" s="824"/>
      <c r="CT544" s="823">
        <f>CT112+CT162+CT208+CT258+CT304+CT354+CT404+CT450+CT496+CT542</f>
        <v>0</v>
      </c>
      <c r="CU544" s="824"/>
      <c r="CV544" s="823">
        <f>CV112+CV162+CV208+CV258+CV304+CV354+CV404+CV450+CV496+CV542</f>
        <v>0</v>
      </c>
      <c r="CW544" s="824"/>
      <c r="CX544" s="823">
        <f>CX112+CX162+CX208+CX258+CX304+CX354+CX404+CX450+CX496+CX542</f>
        <v>0</v>
      </c>
      <c r="CY544" s="824"/>
      <c r="CZ544" s="823">
        <f>CZ112+CZ162+CZ208+CZ258+CZ304+CZ354+CZ404+CZ450+CZ496+CZ542</f>
        <v>0</v>
      </c>
      <c r="DA544" s="824"/>
      <c r="DB544" s="375">
        <f>SUM(CR544:DA544)</f>
        <v>0</v>
      </c>
      <c r="DC544" s="823">
        <f>DC112+DC162+DC208+DC258+DC304+DC354+DC404+DC450+DC496+DC542</f>
        <v>0</v>
      </c>
      <c r="DD544" s="824"/>
      <c r="DE544" s="823">
        <f>DE112+DE162+DE208+DE258+DE304+DE354+DE404+DE450+DE496+DE542</f>
        <v>0</v>
      </c>
      <c r="DF544" s="824"/>
      <c r="DG544" s="823">
        <f>DG112+DG162+DG208+DG258+DG304+DG354+DG404+DG450+DG496+DG542</f>
        <v>0</v>
      </c>
      <c r="DH544" s="824"/>
      <c r="DI544" s="823">
        <f>DI112+DI162+DI208+DI258+DI304+DI354+DI404+DI450+DI496+DI542</f>
        <v>0</v>
      </c>
      <c r="DJ544" s="824"/>
      <c r="DK544" s="823">
        <f>DK112+DK162+DK208+DK258+DK304+DK354+DK404+DK450+DK496+DK542</f>
        <v>0</v>
      </c>
      <c r="DL544" s="824"/>
      <c r="DM544" s="375">
        <f>SUM(DC544:DL544)</f>
        <v>0</v>
      </c>
      <c r="DN544" s="965">
        <f>DN112+DN162+DN208+DN258+DN304+DN354+DN404+DN450+DN496+DN542</f>
        <v>0</v>
      </c>
      <c r="DO544" s="966"/>
      <c r="DP544" s="823">
        <f>DP112+DP162+DP208+DP258+DP304+DP354+DP404+DP450+DP496+DP542</f>
        <v>0</v>
      </c>
      <c r="DQ544" s="824"/>
      <c r="DR544" s="823">
        <f>DR112+DR162+DR208+DR258+DR304+DR354+DR404+DR450+DR496+DR542</f>
        <v>0</v>
      </c>
      <c r="DS544" s="824"/>
      <c r="DT544" s="823">
        <f>DT112+DT162+DT208+DT258+DT304+DT354+DT404+DT450+DT496+DT542</f>
        <v>0</v>
      </c>
      <c r="DU544" s="824"/>
      <c r="DV544" s="823">
        <f>DV112+DV162+DV208+DV258+DV304+DV354+DV404+DV450+DV496+DV542</f>
        <v>0</v>
      </c>
      <c r="DW544" s="824"/>
      <c r="DX544" s="545">
        <f>SUM(DN544:DW544)</f>
        <v>0</v>
      </c>
      <c r="DY544" s="545">
        <f>S544+AD544+AO544+AZ544+BK544+BV544+CG544+CR544+DC544+DN544</f>
        <v>0</v>
      </c>
      <c r="DZ544" s="545">
        <f>U544+AF544+AQ544+BB544+BM544+BX544+CI544+CT544+DE544+DP544</f>
        <v>0</v>
      </c>
      <c r="EA544" s="545">
        <f>W544+AH544+AS544+BD544+BO544+BZ544+CK544+CV544+DG544+DR544</f>
        <v>0</v>
      </c>
      <c r="EB544" s="545">
        <f>Y544+AJ544+AU544+BF544+BQ544+CB544+CM544+CX544+DI544+DT544</f>
        <v>0</v>
      </c>
      <c r="EC544" s="545">
        <f>AA544+AL544+AW544+BH544+BS544+CD544+CO544+CZ544+DK544+DV544</f>
        <v>0</v>
      </c>
      <c r="ED544" s="545">
        <f t="shared" si="604"/>
        <v>0</v>
      </c>
      <c r="EE544" s="143"/>
    </row>
    <row r="545" spans="1:135" s="51" customFormat="1" ht="15" customHeight="1">
      <c r="A545" s="78"/>
      <c r="B545" s="78"/>
      <c r="C545" s="586" t="s">
        <v>294</v>
      </c>
      <c r="D545" s="587"/>
      <c r="E545" s="587"/>
      <c r="F545" s="587"/>
      <c r="G545" s="587"/>
      <c r="H545" s="587"/>
      <c r="I545" s="587"/>
      <c r="J545" s="587"/>
      <c r="K545" s="587"/>
      <c r="L545" s="587"/>
      <c r="M545" s="587"/>
      <c r="N545" s="587"/>
      <c r="O545" s="587"/>
      <c r="P545" s="587"/>
      <c r="Q545" s="587"/>
      <c r="R545" s="588"/>
      <c r="S545" s="925">
        <f>S543+S544</f>
        <v>0</v>
      </c>
      <c r="T545" s="964"/>
      <c r="U545" s="925">
        <f t="shared" ref="U545" si="611">U543+U544</f>
        <v>0</v>
      </c>
      <c r="V545" s="964"/>
      <c r="W545" s="925">
        <f t="shared" ref="W545" si="612">W543+W544</f>
        <v>0</v>
      </c>
      <c r="X545" s="964"/>
      <c r="Y545" s="925">
        <f t="shared" ref="Y545" si="613">Y543+Y544</f>
        <v>0</v>
      </c>
      <c r="Z545" s="964"/>
      <c r="AA545" s="925">
        <f t="shared" ref="AA545" si="614">AA543+AA544</f>
        <v>0</v>
      </c>
      <c r="AB545" s="964"/>
      <c r="AC545" s="546">
        <f>SUM(S545:AB545)</f>
        <v>0</v>
      </c>
      <c r="AD545" s="925">
        <f>AD543+AD544</f>
        <v>0</v>
      </c>
      <c r="AE545" s="964"/>
      <c r="AF545" s="925">
        <f t="shared" ref="AF545" si="615">AF543+AF544</f>
        <v>0</v>
      </c>
      <c r="AG545" s="964"/>
      <c r="AH545" s="925">
        <f t="shared" ref="AH545" si="616">AH543+AH544</f>
        <v>0</v>
      </c>
      <c r="AI545" s="964"/>
      <c r="AJ545" s="925">
        <f t="shared" ref="AJ545" si="617">AJ543+AJ544</f>
        <v>0</v>
      </c>
      <c r="AK545" s="964"/>
      <c r="AL545" s="925">
        <f t="shared" ref="AL545" si="618">AL543+AL544</f>
        <v>0</v>
      </c>
      <c r="AM545" s="964"/>
      <c r="AN545" s="546">
        <f>SUM(AD545:AM545)</f>
        <v>0</v>
      </c>
      <c r="AO545" s="925">
        <f>AO543+AO544</f>
        <v>0</v>
      </c>
      <c r="AP545" s="964"/>
      <c r="AQ545" s="925">
        <f t="shared" ref="AQ545" si="619">AQ543+AQ544</f>
        <v>0</v>
      </c>
      <c r="AR545" s="964"/>
      <c r="AS545" s="925">
        <f t="shared" ref="AS545" si="620">AS543+AS544</f>
        <v>0</v>
      </c>
      <c r="AT545" s="964"/>
      <c r="AU545" s="925">
        <f t="shared" ref="AU545" si="621">AU543+AU544</f>
        <v>0</v>
      </c>
      <c r="AV545" s="964"/>
      <c r="AW545" s="925">
        <f t="shared" ref="AW545" si="622">AW543+AW544</f>
        <v>0</v>
      </c>
      <c r="AX545" s="964"/>
      <c r="AY545" s="546">
        <f>SUM(AO545:AX545)</f>
        <v>0</v>
      </c>
      <c r="AZ545" s="925">
        <f>AZ543+AZ544</f>
        <v>0</v>
      </c>
      <c r="BA545" s="964"/>
      <c r="BB545" s="925">
        <f t="shared" ref="BB545" si="623">BB543+BB544</f>
        <v>0</v>
      </c>
      <c r="BC545" s="964"/>
      <c r="BD545" s="925">
        <f t="shared" ref="BD545" si="624">BD543+BD544</f>
        <v>0</v>
      </c>
      <c r="BE545" s="964"/>
      <c r="BF545" s="925">
        <f t="shared" ref="BF545" si="625">BF543+BF544</f>
        <v>0</v>
      </c>
      <c r="BG545" s="964"/>
      <c r="BH545" s="925">
        <f t="shared" ref="BH545" si="626">BH543+BH544</f>
        <v>0</v>
      </c>
      <c r="BI545" s="964"/>
      <c r="BJ545" s="546">
        <f>SUM(AZ545:BI545)</f>
        <v>0</v>
      </c>
      <c r="BK545" s="925">
        <f>BK543+BK544</f>
        <v>0</v>
      </c>
      <c r="BL545" s="964"/>
      <c r="BM545" s="925">
        <f t="shared" ref="BM545" si="627">BM543+BM544</f>
        <v>0</v>
      </c>
      <c r="BN545" s="964"/>
      <c r="BO545" s="925">
        <f t="shared" ref="BO545" si="628">BO543+BO544</f>
        <v>0</v>
      </c>
      <c r="BP545" s="964"/>
      <c r="BQ545" s="925">
        <f t="shared" ref="BQ545" si="629">BQ543+BQ544</f>
        <v>0</v>
      </c>
      <c r="BR545" s="964"/>
      <c r="BS545" s="925">
        <f t="shared" ref="BS545" si="630">BS543+BS544</f>
        <v>0</v>
      </c>
      <c r="BT545" s="964"/>
      <c r="BU545" s="546">
        <f>SUM(BK545:BT545)</f>
        <v>0</v>
      </c>
      <c r="BV545" s="925">
        <f>BV543+BV544</f>
        <v>0</v>
      </c>
      <c r="BW545" s="964"/>
      <c r="BX545" s="925">
        <f t="shared" ref="BX545" si="631">BX543+BX544</f>
        <v>0</v>
      </c>
      <c r="BY545" s="964"/>
      <c r="BZ545" s="925">
        <f t="shared" ref="BZ545" si="632">BZ543+BZ544</f>
        <v>0</v>
      </c>
      <c r="CA545" s="964"/>
      <c r="CB545" s="925">
        <f t="shared" ref="CB545" si="633">CB543+CB544</f>
        <v>0</v>
      </c>
      <c r="CC545" s="964"/>
      <c r="CD545" s="925">
        <f t="shared" ref="CD545" si="634">CD543+CD544</f>
        <v>0</v>
      </c>
      <c r="CE545" s="964"/>
      <c r="CF545" s="546">
        <f>SUM(BV545:CE545)</f>
        <v>0</v>
      </c>
      <c r="CG545" s="925">
        <f>CG543+CG544</f>
        <v>0</v>
      </c>
      <c r="CH545" s="964"/>
      <c r="CI545" s="925">
        <f t="shared" ref="CI545" si="635">CI543+CI544</f>
        <v>0</v>
      </c>
      <c r="CJ545" s="964"/>
      <c r="CK545" s="925">
        <f t="shared" ref="CK545" si="636">CK543+CK544</f>
        <v>0</v>
      </c>
      <c r="CL545" s="964"/>
      <c r="CM545" s="925">
        <f t="shared" ref="CM545" si="637">CM543+CM544</f>
        <v>0</v>
      </c>
      <c r="CN545" s="964"/>
      <c r="CO545" s="925">
        <f t="shared" ref="CO545" si="638">CO543+CO544</f>
        <v>0</v>
      </c>
      <c r="CP545" s="964"/>
      <c r="CQ545" s="546">
        <f>SUM(CG545:CP545)</f>
        <v>0</v>
      </c>
      <c r="CR545" s="925">
        <f>CR543+CR544</f>
        <v>0</v>
      </c>
      <c r="CS545" s="964"/>
      <c r="CT545" s="925">
        <f t="shared" ref="CT545" si="639">CT543+CT544</f>
        <v>0</v>
      </c>
      <c r="CU545" s="964"/>
      <c r="CV545" s="925">
        <f t="shared" ref="CV545" si="640">CV543+CV544</f>
        <v>0</v>
      </c>
      <c r="CW545" s="964"/>
      <c r="CX545" s="925">
        <f t="shared" ref="CX545" si="641">CX543+CX544</f>
        <v>0</v>
      </c>
      <c r="CY545" s="964"/>
      <c r="CZ545" s="925">
        <f t="shared" ref="CZ545" si="642">CZ543+CZ544</f>
        <v>0</v>
      </c>
      <c r="DA545" s="964"/>
      <c r="DB545" s="546">
        <f>SUM(CR545:DA545)</f>
        <v>0</v>
      </c>
      <c r="DC545" s="925">
        <f>DC543+DC544</f>
        <v>0</v>
      </c>
      <c r="DD545" s="964"/>
      <c r="DE545" s="925">
        <f t="shared" ref="DE545" si="643">DE543+DE544</f>
        <v>0</v>
      </c>
      <c r="DF545" s="964"/>
      <c r="DG545" s="925">
        <f t="shared" ref="DG545" si="644">DG543+DG544</f>
        <v>0</v>
      </c>
      <c r="DH545" s="964"/>
      <c r="DI545" s="925">
        <f t="shared" ref="DI545" si="645">DI543+DI544</f>
        <v>0</v>
      </c>
      <c r="DJ545" s="964"/>
      <c r="DK545" s="925">
        <f t="shared" ref="DK545" si="646">DK543+DK544</f>
        <v>0</v>
      </c>
      <c r="DL545" s="964"/>
      <c r="DM545" s="546">
        <f>SUM(DC545:DL545)</f>
        <v>0</v>
      </c>
      <c r="DN545" s="925">
        <f>DN543+DN544</f>
        <v>0</v>
      </c>
      <c r="DO545" s="964"/>
      <c r="DP545" s="925">
        <f t="shared" ref="DP545" si="647">DP543+DP544</f>
        <v>0</v>
      </c>
      <c r="DQ545" s="964"/>
      <c r="DR545" s="925">
        <f t="shared" ref="DR545" si="648">DR543+DR544</f>
        <v>0</v>
      </c>
      <c r="DS545" s="964"/>
      <c r="DT545" s="925">
        <f t="shared" ref="DT545" si="649">DT543+DT544</f>
        <v>0</v>
      </c>
      <c r="DU545" s="964"/>
      <c r="DV545" s="925">
        <f t="shared" ref="DV545" si="650">DV543+DV544</f>
        <v>0</v>
      </c>
      <c r="DW545" s="964"/>
      <c r="DX545" s="546">
        <f>SUM(DN545:DW545)</f>
        <v>0</v>
      </c>
      <c r="DY545" s="546">
        <f>DY543+DY544</f>
        <v>0</v>
      </c>
      <c r="DZ545" s="546">
        <f t="shared" ref="DZ545:EC545" si="651">DZ543+DZ544</f>
        <v>0</v>
      </c>
      <c r="EA545" s="546">
        <f t="shared" si="651"/>
        <v>0</v>
      </c>
      <c r="EB545" s="546">
        <f t="shared" si="651"/>
        <v>0</v>
      </c>
      <c r="EC545" s="546">
        <f t="shared" si="651"/>
        <v>0</v>
      </c>
      <c r="ED545" s="546">
        <f t="shared" si="604"/>
        <v>0</v>
      </c>
      <c r="EE545" s="143"/>
    </row>
    <row r="546" spans="1:135" ht="15" customHeight="1">
      <c r="A546" s="78">
        <v>3000</v>
      </c>
      <c r="B546" s="78"/>
      <c r="C546" s="589" t="s">
        <v>306</v>
      </c>
      <c r="D546" s="590"/>
      <c r="E546" s="590"/>
      <c r="F546" s="590"/>
      <c r="G546" s="590"/>
      <c r="H546" s="590"/>
      <c r="I546" s="590"/>
      <c r="J546" s="590"/>
      <c r="K546" s="590"/>
      <c r="L546" s="590"/>
      <c r="M546" s="590"/>
      <c r="N546" s="590"/>
      <c r="O546" s="590"/>
      <c r="P546" s="590"/>
      <c r="Q546" s="590"/>
      <c r="R546" s="591"/>
      <c r="S546" s="171"/>
      <c r="T546" s="139"/>
      <c r="U546" s="171"/>
      <c r="V546" s="139"/>
      <c r="W546" s="171"/>
      <c r="X546" s="139"/>
      <c r="Y546" s="171"/>
      <c r="Z546" s="139"/>
      <c r="AA546" s="171"/>
      <c r="AB546" s="139"/>
      <c r="AC546" s="140"/>
      <c r="AD546" s="171"/>
      <c r="AE546" s="139"/>
      <c r="AF546" s="171"/>
      <c r="AG546" s="139"/>
      <c r="AH546" s="171"/>
      <c r="AI546" s="139"/>
      <c r="AJ546" s="171"/>
      <c r="AK546" s="139"/>
      <c r="AL546" s="171"/>
      <c r="AM546" s="139"/>
      <c r="AN546" s="140"/>
      <c r="AO546" s="171"/>
      <c r="AP546" s="139"/>
      <c r="AQ546" s="171"/>
      <c r="AR546" s="139"/>
      <c r="AS546" s="171"/>
      <c r="AT546" s="139"/>
      <c r="AU546" s="171"/>
      <c r="AV546" s="139"/>
      <c r="AW546" s="171"/>
      <c r="AX546" s="139"/>
      <c r="AY546" s="140"/>
      <c r="AZ546" s="171"/>
      <c r="BA546" s="139"/>
      <c r="BB546" s="171"/>
      <c r="BC546" s="139"/>
      <c r="BD546" s="171"/>
      <c r="BE546" s="139"/>
      <c r="BF546" s="171"/>
      <c r="BG546" s="139"/>
      <c r="BH546" s="171"/>
      <c r="BI546" s="139"/>
      <c r="BJ546" s="140"/>
      <c r="BK546" s="171"/>
      <c r="BL546" s="139"/>
      <c r="BM546" s="171"/>
      <c r="BN546" s="139"/>
      <c r="BO546" s="171"/>
      <c r="BP546" s="139"/>
      <c r="BQ546" s="171"/>
      <c r="BR546" s="139"/>
      <c r="BS546" s="171"/>
      <c r="BT546" s="139"/>
      <c r="BU546" s="140"/>
      <c r="BV546" s="171"/>
      <c r="BW546" s="139"/>
      <c r="BX546" s="171"/>
      <c r="BY546" s="139"/>
      <c r="BZ546" s="171"/>
      <c r="CA546" s="139"/>
      <c r="CB546" s="171"/>
      <c r="CC546" s="139"/>
      <c r="CD546" s="171"/>
      <c r="CE546" s="139"/>
      <c r="CF546" s="140"/>
      <c r="CG546" s="171"/>
      <c r="CH546" s="139"/>
      <c r="CI546" s="171"/>
      <c r="CJ546" s="139"/>
      <c r="CK546" s="171"/>
      <c r="CL546" s="139"/>
      <c r="CM546" s="171"/>
      <c r="CN546" s="139"/>
      <c r="CO546" s="171"/>
      <c r="CP546" s="139"/>
      <c r="CQ546" s="140"/>
      <c r="CR546" s="171"/>
      <c r="CS546" s="139"/>
      <c r="CT546" s="171"/>
      <c r="CU546" s="139"/>
      <c r="CV546" s="171"/>
      <c r="CW546" s="139"/>
      <c r="CX546" s="171"/>
      <c r="CY546" s="139"/>
      <c r="CZ546" s="171"/>
      <c r="DA546" s="139"/>
      <c r="DB546" s="140"/>
      <c r="DC546" s="171"/>
      <c r="DD546" s="139"/>
      <c r="DE546" s="171"/>
      <c r="DF546" s="139"/>
      <c r="DG546" s="171"/>
      <c r="DH546" s="139"/>
      <c r="DI546" s="171"/>
      <c r="DJ546" s="139"/>
      <c r="DK546" s="171"/>
      <c r="DL546" s="139"/>
      <c r="DM546" s="140"/>
      <c r="DN546" s="171"/>
      <c r="DO546" s="139"/>
      <c r="DP546" s="171"/>
      <c r="DQ546" s="139"/>
      <c r="DR546" s="171"/>
      <c r="DS546" s="139"/>
      <c r="DT546" s="171"/>
      <c r="DU546" s="139"/>
      <c r="DV546" s="171"/>
      <c r="DW546" s="139"/>
      <c r="DX546" s="140"/>
      <c r="DY546" s="376"/>
      <c r="DZ546" s="376"/>
      <c r="EA546" s="376"/>
      <c r="EB546" s="376"/>
      <c r="EC546" s="376"/>
      <c r="ED546" s="328"/>
      <c r="EE546" s="143"/>
    </row>
    <row r="547" spans="1:135" ht="15" customHeight="1">
      <c r="C547" s="697" t="s">
        <v>48</v>
      </c>
      <c r="D547" s="632"/>
      <c r="E547" s="633"/>
      <c r="F547" s="633"/>
      <c r="G547" s="633"/>
      <c r="H547" s="633"/>
      <c r="I547" s="633"/>
      <c r="J547" s="633"/>
      <c r="K547" s="633"/>
      <c r="L547" s="633"/>
      <c r="M547" s="633"/>
      <c r="N547" s="633"/>
      <c r="O547" s="633"/>
      <c r="P547" s="633"/>
      <c r="Q547" s="633"/>
      <c r="R547" s="666"/>
      <c r="S547" s="609">
        <v>0</v>
      </c>
      <c r="T547" s="610"/>
      <c r="U547" s="609">
        <v>0</v>
      </c>
      <c r="V547" s="610"/>
      <c r="W547" s="609">
        <v>0</v>
      </c>
      <c r="X547" s="610"/>
      <c r="Y547" s="609">
        <v>0</v>
      </c>
      <c r="Z547" s="610"/>
      <c r="AA547" s="609">
        <v>0</v>
      </c>
      <c r="AB547" s="610"/>
      <c r="AC547" s="127">
        <f>SUM(S547+U547+W547+Y547+AA547)</f>
        <v>0</v>
      </c>
      <c r="AD547" s="798">
        <v>0</v>
      </c>
      <c r="AE547" s="799"/>
      <c r="AF547" s="798">
        <v>0</v>
      </c>
      <c r="AG547" s="799"/>
      <c r="AH547" s="798">
        <v>0</v>
      </c>
      <c r="AI547" s="799"/>
      <c r="AJ547" s="798">
        <v>0</v>
      </c>
      <c r="AK547" s="799"/>
      <c r="AL547" s="798">
        <v>0</v>
      </c>
      <c r="AM547" s="799"/>
      <c r="AN547" s="293">
        <f>SUM(AD547+AF547+AH547+AJ547+AL547)</f>
        <v>0</v>
      </c>
      <c r="AO547" s="814">
        <v>0</v>
      </c>
      <c r="AP547" s="815"/>
      <c r="AQ547" s="814">
        <v>0</v>
      </c>
      <c r="AR547" s="815"/>
      <c r="AS547" s="814">
        <v>0</v>
      </c>
      <c r="AT547" s="815"/>
      <c r="AU547" s="814">
        <v>0</v>
      </c>
      <c r="AV547" s="815"/>
      <c r="AW547" s="814">
        <v>0</v>
      </c>
      <c r="AX547" s="815"/>
      <c r="AY547" s="296">
        <f>SUM(AO547+AQ547+AS547+AU547+AW547)</f>
        <v>0</v>
      </c>
      <c r="AZ547" s="783">
        <v>0</v>
      </c>
      <c r="BA547" s="784"/>
      <c r="BB547" s="783">
        <v>0</v>
      </c>
      <c r="BC547" s="784"/>
      <c r="BD547" s="783">
        <v>0</v>
      </c>
      <c r="BE547" s="784"/>
      <c r="BF547" s="783">
        <v>0</v>
      </c>
      <c r="BG547" s="784"/>
      <c r="BH547" s="783">
        <v>0</v>
      </c>
      <c r="BI547" s="784"/>
      <c r="BJ547" s="299">
        <f>SUM(AZ547+BB547+BD547+BF547+BH547)</f>
        <v>0</v>
      </c>
      <c r="BK547" s="825">
        <v>0</v>
      </c>
      <c r="BL547" s="826"/>
      <c r="BM547" s="825">
        <v>0</v>
      </c>
      <c r="BN547" s="826"/>
      <c r="BO547" s="825">
        <v>0</v>
      </c>
      <c r="BP547" s="826"/>
      <c r="BQ547" s="825">
        <v>0</v>
      </c>
      <c r="BR547" s="826"/>
      <c r="BS547" s="825">
        <v>0</v>
      </c>
      <c r="BT547" s="826"/>
      <c r="BU547" s="302">
        <f>SUM(BK547+BM547+BO547+BQ547+BS547)</f>
        <v>0</v>
      </c>
      <c r="BV547" s="898">
        <v>0</v>
      </c>
      <c r="BW547" s="899"/>
      <c r="BX547" s="898">
        <v>0</v>
      </c>
      <c r="BY547" s="899"/>
      <c r="BZ547" s="898">
        <v>0</v>
      </c>
      <c r="CA547" s="899"/>
      <c r="CB547" s="898">
        <v>0</v>
      </c>
      <c r="CC547" s="899"/>
      <c r="CD547" s="898">
        <v>0</v>
      </c>
      <c r="CE547" s="899"/>
      <c r="CF547" s="305">
        <f>SUM(BV547+BX547+BZ547+CB547+CD547)</f>
        <v>0</v>
      </c>
      <c r="CG547" s="896">
        <v>0</v>
      </c>
      <c r="CH547" s="897"/>
      <c r="CI547" s="896">
        <v>0</v>
      </c>
      <c r="CJ547" s="897"/>
      <c r="CK547" s="896">
        <v>0</v>
      </c>
      <c r="CL547" s="897"/>
      <c r="CM547" s="896">
        <v>0</v>
      </c>
      <c r="CN547" s="897"/>
      <c r="CO547" s="896">
        <v>0</v>
      </c>
      <c r="CP547" s="897"/>
      <c r="CQ547" s="308">
        <f>SUM(CG547+CI547+CK547+CM547+CO547)</f>
        <v>0</v>
      </c>
      <c r="CR547" s="904">
        <v>0</v>
      </c>
      <c r="CS547" s="905"/>
      <c r="CT547" s="904">
        <v>0</v>
      </c>
      <c r="CU547" s="905"/>
      <c r="CV547" s="904">
        <v>0</v>
      </c>
      <c r="CW547" s="905"/>
      <c r="CX547" s="904">
        <v>0</v>
      </c>
      <c r="CY547" s="905"/>
      <c r="CZ547" s="904">
        <v>0</v>
      </c>
      <c r="DA547" s="905"/>
      <c r="DB547" s="311">
        <f>SUM(CR547+CT547+CV547+CX547+CZ547)</f>
        <v>0</v>
      </c>
      <c r="DC547" s="902">
        <v>0</v>
      </c>
      <c r="DD547" s="903"/>
      <c r="DE547" s="902">
        <v>0</v>
      </c>
      <c r="DF547" s="903"/>
      <c r="DG547" s="902">
        <v>0</v>
      </c>
      <c r="DH547" s="903"/>
      <c r="DI547" s="902">
        <v>0</v>
      </c>
      <c r="DJ547" s="903"/>
      <c r="DK547" s="902">
        <v>0</v>
      </c>
      <c r="DL547" s="903"/>
      <c r="DM547" s="314">
        <f>SUM(DC547+DE547+DG547+DI547+DK547)</f>
        <v>0</v>
      </c>
      <c r="DN547" s="900">
        <v>0</v>
      </c>
      <c r="DO547" s="901"/>
      <c r="DP547" s="900">
        <v>0</v>
      </c>
      <c r="DQ547" s="901"/>
      <c r="DR547" s="900">
        <v>0</v>
      </c>
      <c r="DS547" s="901"/>
      <c r="DT547" s="900">
        <v>0</v>
      </c>
      <c r="DU547" s="901"/>
      <c r="DV547" s="900">
        <v>0</v>
      </c>
      <c r="DW547" s="901"/>
      <c r="DX547" s="326">
        <f>SUM(DN547+DP547+DR547+DT547+DV547)</f>
        <v>0</v>
      </c>
      <c r="DY547" s="320">
        <f>S547+AD547+AO547+AZ547+BK547+BV547+CG547+CR547+DC547+DN547</f>
        <v>0</v>
      </c>
      <c r="DZ547" s="320">
        <f>U547+AF547+AQ547+BB547+BM547+BX547+CI547+CT547+DE547+DP547</f>
        <v>0</v>
      </c>
      <c r="EA547" s="320">
        <f>W547+AH547+AS547+BD547+BO547+BZ547+CK547+CV547+DG547+DR547</f>
        <v>0</v>
      </c>
      <c r="EB547" s="320">
        <f>Y547+AJ547+AU547+BF547+BQ547+CB547+CM547+CX547+DI547+DT547</f>
        <v>0</v>
      </c>
      <c r="EC547" s="320">
        <f>AA547+AL547+AW547+BH547+BS547+CD547+CO547+CZ547+DK547+DV547</f>
        <v>0</v>
      </c>
      <c r="ED547" s="321">
        <f t="shared" ref="ED547:ED552" si="652">SUM(DY547:EC547)</f>
        <v>0</v>
      </c>
      <c r="EE547" s="143"/>
    </row>
    <row r="548" spans="1:135" ht="15" customHeight="1">
      <c r="C548" s="697" t="s">
        <v>48</v>
      </c>
      <c r="D548" s="632"/>
      <c r="E548" s="633"/>
      <c r="F548" s="633"/>
      <c r="G548" s="633"/>
      <c r="H548" s="633"/>
      <c r="I548" s="633"/>
      <c r="J548" s="633"/>
      <c r="K548" s="633"/>
      <c r="L548" s="633"/>
      <c r="M548" s="633"/>
      <c r="N548" s="633"/>
      <c r="O548" s="633"/>
      <c r="P548" s="633"/>
      <c r="Q548" s="633"/>
      <c r="R548" s="666"/>
      <c r="S548" s="609">
        <v>0</v>
      </c>
      <c r="T548" s="610"/>
      <c r="U548" s="609">
        <v>0</v>
      </c>
      <c r="V548" s="610"/>
      <c r="W548" s="609">
        <v>0</v>
      </c>
      <c r="X548" s="610"/>
      <c r="Y548" s="609">
        <v>0</v>
      </c>
      <c r="Z548" s="610"/>
      <c r="AA548" s="609">
        <v>0</v>
      </c>
      <c r="AB548" s="610"/>
      <c r="AC548" s="127">
        <f t="shared" ref="AC548:AC551" si="653">SUM(S548+U548+W548+Y548+AA548)</f>
        <v>0</v>
      </c>
      <c r="AD548" s="798">
        <v>0</v>
      </c>
      <c r="AE548" s="799"/>
      <c r="AF548" s="798">
        <v>0</v>
      </c>
      <c r="AG548" s="799"/>
      <c r="AH548" s="798">
        <v>0</v>
      </c>
      <c r="AI548" s="799"/>
      <c r="AJ548" s="798">
        <v>0</v>
      </c>
      <c r="AK548" s="799"/>
      <c r="AL548" s="798">
        <v>0</v>
      </c>
      <c r="AM548" s="799"/>
      <c r="AN548" s="293">
        <f t="shared" ref="AN548:AN551" si="654">SUM(AD548+AF548+AH548+AJ548+AL548)</f>
        <v>0</v>
      </c>
      <c r="AO548" s="814">
        <v>0</v>
      </c>
      <c r="AP548" s="815"/>
      <c r="AQ548" s="814">
        <v>0</v>
      </c>
      <c r="AR548" s="815"/>
      <c r="AS548" s="814">
        <v>0</v>
      </c>
      <c r="AT548" s="815"/>
      <c r="AU548" s="814">
        <v>0</v>
      </c>
      <c r="AV548" s="815"/>
      <c r="AW548" s="814">
        <v>0</v>
      </c>
      <c r="AX548" s="815"/>
      <c r="AY548" s="296">
        <f t="shared" ref="AY548:AY551" si="655">SUM(AO548+AQ548+AS548+AU548+AW548)</f>
        <v>0</v>
      </c>
      <c r="AZ548" s="783">
        <v>0</v>
      </c>
      <c r="BA548" s="784"/>
      <c r="BB548" s="783">
        <v>0</v>
      </c>
      <c r="BC548" s="784"/>
      <c r="BD548" s="783">
        <v>0</v>
      </c>
      <c r="BE548" s="784"/>
      <c r="BF548" s="783">
        <v>0</v>
      </c>
      <c r="BG548" s="784"/>
      <c r="BH548" s="783">
        <v>0</v>
      </c>
      <c r="BI548" s="784"/>
      <c r="BJ548" s="299">
        <f t="shared" ref="BJ548:BJ551" si="656">SUM(AZ548+BB548+BD548+BF548+BH548)</f>
        <v>0</v>
      </c>
      <c r="BK548" s="825">
        <v>0</v>
      </c>
      <c r="BL548" s="826"/>
      <c r="BM548" s="825">
        <v>0</v>
      </c>
      <c r="BN548" s="826"/>
      <c r="BO548" s="825">
        <v>0</v>
      </c>
      <c r="BP548" s="826"/>
      <c r="BQ548" s="825">
        <v>0</v>
      </c>
      <c r="BR548" s="826"/>
      <c r="BS548" s="825">
        <v>0</v>
      </c>
      <c r="BT548" s="826"/>
      <c r="BU548" s="302">
        <f t="shared" ref="BU548:BU551" si="657">SUM(BK548+BM548+BO548+BQ548+BS548)</f>
        <v>0</v>
      </c>
      <c r="BV548" s="898">
        <v>0</v>
      </c>
      <c r="BW548" s="899"/>
      <c r="BX548" s="898">
        <v>0</v>
      </c>
      <c r="BY548" s="899"/>
      <c r="BZ548" s="898">
        <v>0</v>
      </c>
      <c r="CA548" s="899"/>
      <c r="CB548" s="898">
        <v>0</v>
      </c>
      <c r="CC548" s="899"/>
      <c r="CD548" s="898">
        <v>0</v>
      </c>
      <c r="CE548" s="899"/>
      <c r="CF548" s="305">
        <f t="shared" ref="CF548:CF551" si="658">SUM(BV548+BX548+BZ548+CB548+CD548)</f>
        <v>0</v>
      </c>
      <c r="CG548" s="896">
        <v>0</v>
      </c>
      <c r="CH548" s="897"/>
      <c r="CI548" s="896">
        <v>0</v>
      </c>
      <c r="CJ548" s="897"/>
      <c r="CK548" s="896">
        <v>0</v>
      </c>
      <c r="CL548" s="897"/>
      <c r="CM548" s="896">
        <v>0</v>
      </c>
      <c r="CN548" s="897"/>
      <c r="CO548" s="896">
        <v>0</v>
      </c>
      <c r="CP548" s="897"/>
      <c r="CQ548" s="308">
        <f t="shared" ref="CQ548:CQ551" si="659">SUM(CG548+CI548+CK548+CM548+CO548)</f>
        <v>0</v>
      </c>
      <c r="CR548" s="904">
        <v>0</v>
      </c>
      <c r="CS548" s="905"/>
      <c r="CT548" s="904">
        <v>0</v>
      </c>
      <c r="CU548" s="905"/>
      <c r="CV548" s="904">
        <v>0</v>
      </c>
      <c r="CW548" s="905"/>
      <c r="CX548" s="904">
        <v>0</v>
      </c>
      <c r="CY548" s="905"/>
      <c r="CZ548" s="904">
        <v>0</v>
      </c>
      <c r="DA548" s="905"/>
      <c r="DB548" s="311">
        <f t="shared" ref="DB548:DB551" si="660">SUM(CR548+CT548+CV548+CX548+CZ548)</f>
        <v>0</v>
      </c>
      <c r="DC548" s="902">
        <v>0</v>
      </c>
      <c r="DD548" s="903"/>
      <c r="DE548" s="902">
        <v>0</v>
      </c>
      <c r="DF548" s="903"/>
      <c r="DG548" s="902">
        <v>0</v>
      </c>
      <c r="DH548" s="903"/>
      <c r="DI548" s="902">
        <v>0</v>
      </c>
      <c r="DJ548" s="903"/>
      <c r="DK548" s="902">
        <v>0</v>
      </c>
      <c r="DL548" s="903"/>
      <c r="DM548" s="314">
        <f t="shared" ref="DM548:DM551" si="661">SUM(DC548+DE548+DG548+DI548+DK548)</f>
        <v>0</v>
      </c>
      <c r="DN548" s="900">
        <v>0</v>
      </c>
      <c r="DO548" s="901"/>
      <c r="DP548" s="900">
        <v>0</v>
      </c>
      <c r="DQ548" s="901"/>
      <c r="DR548" s="900">
        <v>0</v>
      </c>
      <c r="DS548" s="901"/>
      <c r="DT548" s="900">
        <v>0</v>
      </c>
      <c r="DU548" s="901"/>
      <c r="DV548" s="900">
        <v>0</v>
      </c>
      <c r="DW548" s="901"/>
      <c r="DX548" s="326">
        <f t="shared" ref="DX548:DX551" si="662">SUM(DN548+DP548+DR548+DT548+DV548)</f>
        <v>0</v>
      </c>
      <c r="DY548" s="320">
        <f>S548+AD548+AO548+AZ548+BK548+BV548+CG548+CR548+DC548+DN548</f>
        <v>0</v>
      </c>
      <c r="DZ548" s="320">
        <f>U548+AF548+AQ548+BB548+BM548+BX548+CI548+CT548+DE548+DP548</f>
        <v>0</v>
      </c>
      <c r="EA548" s="320">
        <f>W548+AH548+AS548+BD548+BO548+BZ548+CK548+CV548+DG548+DR548</f>
        <v>0</v>
      </c>
      <c r="EB548" s="320">
        <f>Y548+AJ548+AU548+BF548+BQ548+CB548+CM548+CX548+DI548+DT548</f>
        <v>0</v>
      </c>
      <c r="EC548" s="320">
        <f>AA548+AL548+AW548+BH548+BS548+CD548+CO548+CZ548+DK548+DV548</f>
        <v>0</v>
      </c>
      <c r="ED548" s="321">
        <f t="shared" si="652"/>
        <v>0</v>
      </c>
      <c r="EE548" s="143"/>
    </row>
    <row r="549" spans="1:135" ht="15" customHeight="1">
      <c r="C549" s="611" t="s">
        <v>48</v>
      </c>
      <c r="D549" s="584"/>
      <c r="E549" s="633"/>
      <c r="F549" s="633"/>
      <c r="G549" s="633"/>
      <c r="H549" s="633"/>
      <c r="I549" s="633"/>
      <c r="J549" s="633"/>
      <c r="K549" s="633"/>
      <c r="L549" s="633"/>
      <c r="M549" s="633"/>
      <c r="N549" s="633"/>
      <c r="O549" s="633"/>
      <c r="P549" s="633"/>
      <c r="Q549" s="633"/>
      <c r="R549" s="666"/>
      <c r="S549" s="609">
        <v>0</v>
      </c>
      <c r="T549" s="610"/>
      <c r="U549" s="609">
        <v>0</v>
      </c>
      <c r="V549" s="610"/>
      <c r="W549" s="609">
        <v>0</v>
      </c>
      <c r="X549" s="610"/>
      <c r="Y549" s="609">
        <v>0</v>
      </c>
      <c r="Z549" s="610"/>
      <c r="AA549" s="609">
        <v>0</v>
      </c>
      <c r="AB549" s="610"/>
      <c r="AC549" s="127">
        <f t="shared" si="653"/>
        <v>0</v>
      </c>
      <c r="AD549" s="798">
        <v>0</v>
      </c>
      <c r="AE549" s="799"/>
      <c r="AF549" s="798">
        <v>0</v>
      </c>
      <c r="AG549" s="799"/>
      <c r="AH549" s="798">
        <v>0</v>
      </c>
      <c r="AI549" s="799"/>
      <c r="AJ549" s="798">
        <v>0</v>
      </c>
      <c r="AK549" s="799"/>
      <c r="AL549" s="798">
        <v>0</v>
      </c>
      <c r="AM549" s="799"/>
      <c r="AN549" s="293">
        <f t="shared" si="654"/>
        <v>0</v>
      </c>
      <c r="AO549" s="814">
        <v>0</v>
      </c>
      <c r="AP549" s="815"/>
      <c r="AQ549" s="814">
        <v>0</v>
      </c>
      <c r="AR549" s="815"/>
      <c r="AS549" s="814">
        <v>0</v>
      </c>
      <c r="AT549" s="815"/>
      <c r="AU549" s="814">
        <v>0</v>
      </c>
      <c r="AV549" s="815"/>
      <c r="AW549" s="814">
        <v>0</v>
      </c>
      <c r="AX549" s="815"/>
      <c r="AY549" s="296">
        <f t="shared" si="655"/>
        <v>0</v>
      </c>
      <c r="AZ549" s="783">
        <v>0</v>
      </c>
      <c r="BA549" s="784"/>
      <c r="BB549" s="783">
        <v>0</v>
      </c>
      <c r="BC549" s="784"/>
      <c r="BD549" s="783">
        <v>0</v>
      </c>
      <c r="BE549" s="784"/>
      <c r="BF549" s="783">
        <v>0</v>
      </c>
      <c r="BG549" s="784"/>
      <c r="BH549" s="783">
        <v>0</v>
      </c>
      <c r="BI549" s="784"/>
      <c r="BJ549" s="299">
        <f t="shared" si="656"/>
        <v>0</v>
      </c>
      <c r="BK549" s="825">
        <v>0</v>
      </c>
      <c r="BL549" s="826"/>
      <c r="BM549" s="825">
        <v>0</v>
      </c>
      <c r="BN549" s="826"/>
      <c r="BO549" s="825">
        <v>0</v>
      </c>
      <c r="BP549" s="826"/>
      <c r="BQ549" s="825">
        <v>0</v>
      </c>
      <c r="BR549" s="826"/>
      <c r="BS549" s="825">
        <v>0</v>
      </c>
      <c r="BT549" s="826"/>
      <c r="BU549" s="302">
        <f t="shared" si="657"/>
        <v>0</v>
      </c>
      <c r="BV549" s="898">
        <v>0</v>
      </c>
      <c r="BW549" s="899"/>
      <c r="BX549" s="898">
        <v>0</v>
      </c>
      <c r="BY549" s="899"/>
      <c r="BZ549" s="898">
        <v>0</v>
      </c>
      <c r="CA549" s="899"/>
      <c r="CB549" s="898">
        <v>0</v>
      </c>
      <c r="CC549" s="899"/>
      <c r="CD549" s="898">
        <v>0</v>
      </c>
      <c r="CE549" s="899"/>
      <c r="CF549" s="305">
        <f t="shared" si="658"/>
        <v>0</v>
      </c>
      <c r="CG549" s="896">
        <v>0</v>
      </c>
      <c r="CH549" s="897"/>
      <c r="CI549" s="896">
        <v>0</v>
      </c>
      <c r="CJ549" s="897"/>
      <c r="CK549" s="896">
        <v>0</v>
      </c>
      <c r="CL549" s="897"/>
      <c r="CM549" s="896">
        <v>0</v>
      </c>
      <c r="CN549" s="897"/>
      <c r="CO549" s="896">
        <v>0</v>
      </c>
      <c r="CP549" s="897"/>
      <c r="CQ549" s="308">
        <f t="shared" si="659"/>
        <v>0</v>
      </c>
      <c r="CR549" s="904">
        <v>0</v>
      </c>
      <c r="CS549" s="905"/>
      <c r="CT549" s="904">
        <v>0</v>
      </c>
      <c r="CU549" s="905"/>
      <c r="CV549" s="904">
        <v>0</v>
      </c>
      <c r="CW549" s="905"/>
      <c r="CX549" s="904">
        <v>0</v>
      </c>
      <c r="CY549" s="905"/>
      <c r="CZ549" s="904">
        <v>0</v>
      </c>
      <c r="DA549" s="905"/>
      <c r="DB549" s="311">
        <f t="shared" si="660"/>
        <v>0</v>
      </c>
      <c r="DC549" s="902">
        <v>0</v>
      </c>
      <c r="DD549" s="903"/>
      <c r="DE549" s="902">
        <v>0</v>
      </c>
      <c r="DF549" s="903"/>
      <c r="DG549" s="902">
        <v>0</v>
      </c>
      <c r="DH549" s="903"/>
      <c r="DI549" s="902">
        <v>0</v>
      </c>
      <c r="DJ549" s="903"/>
      <c r="DK549" s="902">
        <v>0</v>
      </c>
      <c r="DL549" s="903"/>
      <c r="DM549" s="314">
        <f t="shared" si="661"/>
        <v>0</v>
      </c>
      <c r="DN549" s="900">
        <v>0</v>
      </c>
      <c r="DO549" s="901"/>
      <c r="DP549" s="900">
        <v>0</v>
      </c>
      <c r="DQ549" s="901"/>
      <c r="DR549" s="900">
        <v>0</v>
      </c>
      <c r="DS549" s="901"/>
      <c r="DT549" s="900">
        <v>0</v>
      </c>
      <c r="DU549" s="901"/>
      <c r="DV549" s="900">
        <v>0</v>
      </c>
      <c r="DW549" s="901"/>
      <c r="DX549" s="326">
        <f t="shared" si="662"/>
        <v>0</v>
      </c>
      <c r="DY549" s="320">
        <f>S549+AD549+AO549+AZ549+BK549+BV549+CG549+CR549+DC549+DN549</f>
        <v>0</v>
      </c>
      <c r="DZ549" s="320">
        <f>U549+AF549+AQ549+BB549+BM549+BX549+CI549+CT549+DE549+DP549</f>
        <v>0</v>
      </c>
      <c r="EA549" s="320">
        <f>W549+AH549+AS549+BD549+BO549+BZ549+CK549+CV549+DG549+DR549</f>
        <v>0</v>
      </c>
      <c r="EB549" s="320">
        <f>Y549+AJ549+AU549+BF549+BQ549+CB549+CM549+CX549+DI549+DT549</f>
        <v>0</v>
      </c>
      <c r="EC549" s="320">
        <f>AA549+AL549+AW549+BH549+BS549+CD549+CO549+CZ549+DK549+DV549</f>
        <v>0</v>
      </c>
      <c r="ED549" s="321">
        <f t="shared" si="652"/>
        <v>0</v>
      </c>
      <c r="EE549" s="143"/>
    </row>
    <row r="550" spans="1:135" ht="15" customHeight="1">
      <c r="C550" s="611" t="s">
        <v>48</v>
      </c>
      <c r="D550" s="584"/>
      <c r="E550" s="633"/>
      <c r="F550" s="633"/>
      <c r="G550" s="633"/>
      <c r="H550" s="633"/>
      <c r="I550" s="633"/>
      <c r="J550" s="633"/>
      <c r="K550" s="633"/>
      <c r="L550" s="633"/>
      <c r="M550" s="633"/>
      <c r="N550" s="633"/>
      <c r="O550" s="633"/>
      <c r="P550" s="633"/>
      <c r="Q550" s="633"/>
      <c r="R550" s="666"/>
      <c r="S550" s="609">
        <v>0</v>
      </c>
      <c r="T550" s="610"/>
      <c r="U550" s="609">
        <v>0</v>
      </c>
      <c r="V550" s="610"/>
      <c r="W550" s="609">
        <v>0</v>
      </c>
      <c r="X550" s="610"/>
      <c r="Y550" s="609">
        <v>0</v>
      </c>
      <c r="Z550" s="610"/>
      <c r="AA550" s="609">
        <v>0</v>
      </c>
      <c r="AB550" s="610"/>
      <c r="AC550" s="127">
        <f t="shared" si="653"/>
        <v>0</v>
      </c>
      <c r="AD550" s="798">
        <v>0</v>
      </c>
      <c r="AE550" s="799"/>
      <c r="AF550" s="798">
        <v>0</v>
      </c>
      <c r="AG550" s="799"/>
      <c r="AH550" s="798">
        <v>0</v>
      </c>
      <c r="AI550" s="799"/>
      <c r="AJ550" s="798">
        <v>0</v>
      </c>
      <c r="AK550" s="799"/>
      <c r="AL550" s="798">
        <v>0</v>
      </c>
      <c r="AM550" s="799"/>
      <c r="AN550" s="293">
        <f t="shared" si="654"/>
        <v>0</v>
      </c>
      <c r="AO550" s="814">
        <v>0</v>
      </c>
      <c r="AP550" s="815"/>
      <c r="AQ550" s="814">
        <v>0</v>
      </c>
      <c r="AR550" s="815"/>
      <c r="AS550" s="814">
        <v>0</v>
      </c>
      <c r="AT550" s="815"/>
      <c r="AU550" s="814">
        <v>0</v>
      </c>
      <c r="AV550" s="815"/>
      <c r="AW550" s="814">
        <v>0</v>
      </c>
      <c r="AX550" s="815"/>
      <c r="AY550" s="296">
        <f t="shared" si="655"/>
        <v>0</v>
      </c>
      <c r="AZ550" s="783">
        <v>0</v>
      </c>
      <c r="BA550" s="784"/>
      <c r="BB550" s="783">
        <v>0</v>
      </c>
      <c r="BC550" s="784"/>
      <c r="BD550" s="783">
        <v>0</v>
      </c>
      <c r="BE550" s="784"/>
      <c r="BF550" s="783">
        <v>0</v>
      </c>
      <c r="BG550" s="784"/>
      <c r="BH550" s="783">
        <v>0</v>
      </c>
      <c r="BI550" s="784"/>
      <c r="BJ550" s="299">
        <f t="shared" si="656"/>
        <v>0</v>
      </c>
      <c r="BK550" s="825">
        <v>0</v>
      </c>
      <c r="BL550" s="826"/>
      <c r="BM550" s="825">
        <v>0</v>
      </c>
      <c r="BN550" s="826"/>
      <c r="BO550" s="825">
        <v>0</v>
      </c>
      <c r="BP550" s="826"/>
      <c r="BQ550" s="825">
        <v>0</v>
      </c>
      <c r="BR550" s="826"/>
      <c r="BS550" s="825">
        <v>0</v>
      </c>
      <c r="BT550" s="826"/>
      <c r="BU550" s="302">
        <f t="shared" si="657"/>
        <v>0</v>
      </c>
      <c r="BV550" s="898">
        <v>0</v>
      </c>
      <c r="BW550" s="899"/>
      <c r="BX550" s="898">
        <v>0</v>
      </c>
      <c r="BY550" s="899"/>
      <c r="BZ550" s="898">
        <v>0</v>
      </c>
      <c r="CA550" s="899"/>
      <c r="CB550" s="898">
        <v>0</v>
      </c>
      <c r="CC550" s="899"/>
      <c r="CD550" s="898">
        <v>0</v>
      </c>
      <c r="CE550" s="899"/>
      <c r="CF550" s="305">
        <f t="shared" si="658"/>
        <v>0</v>
      </c>
      <c r="CG550" s="896">
        <v>0</v>
      </c>
      <c r="CH550" s="897"/>
      <c r="CI550" s="896">
        <v>0</v>
      </c>
      <c r="CJ550" s="897"/>
      <c r="CK550" s="896">
        <v>0</v>
      </c>
      <c r="CL550" s="897"/>
      <c r="CM550" s="896">
        <v>0</v>
      </c>
      <c r="CN550" s="897"/>
      <c r="CO550" s="896">
        <v>0</v>
      </c>
      <c r="CP550" s="897"/>
      <c r="CQ550" s="308">
        <f t="shared" si="659"/>
        <v>0</v>
      </c>
      <c r="CR550" s="904">
        <v>0</v>
      </c>
      <c r="CS550" s="905"/>
      <c r="CT550" s="904">
        <v>0</v>
      </c>
      <c r="CU550" s="905"/>
      <c r="CV550" s="904">
        <v>0</v>
      </c>
      <c r="CW550" s="905"/>
      <c r="CX550" s="904">
        <v>0</v>
      </c>
      <c r="CY550" s="905"/>
      <c r="CZ550" s="904">
        <v>0</v>
      </c>
      <c r="DA550" s="905"/>
      <c r="DB550" s="311">
        <f t="shared" si="660"/>
        <v>0</v>
      </c>
      <c r="DC550" s="902">
        <v>0</v>
      </c>
      <c r="DD550" s="903"/>
      <c r="DE550" s="902">
        <v>0</v>
      </c>
      <c r="DF550" s="903"/>
      <c r="DG550" s="902">
        <v>0</v>
      </c>
      <c r="DH550" s="903"/>
      <c r="DI550" s="902">
        <v>0</v>
      </c>
      <c r="DJ550" s="903"/>
      <c r="DK550" s="902">
        <v>0</v>
      </c>
      <c r="DL550" s="903"/>
      <c r="DM550" s="314">
        <f t="shared" si="661"/>
        <v>0</v>
      </c>
      <c r="DN550" s="900">
        <v>0</v>
      </c>
      <c r="DO550" s="901"/>
      <c r="DP550" s="900">
        <v>0</v>
      </c>
      <c r="DQ550" s="901"/>
      <c r="DR550" s="900">
        <v>0</v>
      </c>
      <c r="DS550" s="901"/>
      <c r="DT550" s="900">
        <v>0</v>
      </c>
      <c r="DU550" s="901"/>
      <c r="DV550" s="900">
        <v>0</v>
      </c>
      <c r="DW550" s="901"/>
      <c r="DX550" s="326">
        <f t="shared" si="662"/>
        <v>0</v>
      </c>
      <c r="DY550" s="320">
        <f>S550+AD550+AO550+AZ550+BK550+BV550+CG550+CR550+DC550+DN550</f>
        <v>0</v>
      </c>
      <c r="DZ550" s="320">
        <f>U550+AF550+AQ550+BB550+BM550+BX550+CI550+CT550+DE550+DP550</f>
        <v>0</v>
      </c>
      <c r="EA550" s="320">
        <f>W550+AH550+AS550+BD550+BO550+BZ550+CK550+CV550+DG550+DR550</f>
        <v>0</v>
      </c>
      <c r="EB550" s="320">
        <f>Y550+AJ550+AU550+BF550+BQ550+CB550+CM550+CX550+DI550+DT550</f>
        <v>0</v>
      </c>
      <c r="EC550" s="320">
        <f>AA550+AL550+AW550+BH550+BS550+CD550+CO550+CZ550+DK550+DV550</f>
        <v>0</v>
      </c>
      <c r="ED550" s="321">
        <f t="shared" si="652"/>
        <v>0</v>
      </c>
      <c r="EE550" s="143"/>
    </row>
    <row r="551" spans="1:135" ht="15" customHeight="1">
      <c r="C551" s="611" t="s">
        <v>48</v>
      </c>
      <c r="D551" s="584"/>
      <c r="E551" s="633"/>
      <c r="F551" s="633"/>
      <c r="G551" s="633"/>
      <c r="H551" s="633"/>
      <c r="I551" s="633"/>
      <c r="J551" s="633"/>
      <c r="K551" s="633"/>
      <c r="L551" s="633"/>
      <c r="M551" s="633"/>
      <c r="N551" s="633"/>
      <c r="O551" s="633"/>
      <c r="P551" s="633"/>
      <c r="Q551" s="633"/>
      <c r="R551" s="666"/>
      <c r="S551" s="609">
        <v>0</v>
      </c>
      <c r="T551" s="610"/>
      <c r="U551" s="609">
        <v>0</v>
      </c>
      <c r="V551" s="610"/>
      <c r="W551" s="609">
        <v>0</v>
      </c>
      <c r="X551" s="610"/>
      <c r="Y551" s="609">
        <v>0</v>
      </c>
      <c r="Z551" s="610"/>
      <c r="AA551" s="609">
        <v>0</v>
      </c>
      <c r="AB551" s="610"/>
      <c r="AC551" s="127">
        <f t="shared" si="653"/>
        <v>0</v>
      </c>
      <c r="AD551" s="798">
        <v>0</v>
      </c>
      <c r="AE551" s="799"/>
      <c r="AF551" s="798">
        <v>0</v>
      </c>
      <c r="AG551" s="799"/>
      <c r="AH551" s="798">
        <v>0</v>
      </c>
      <c r="AI551" s="799"/>
      <c r="AJ551" s="798">
        <v>0</v>
      </c>
      <c r="AK551" s="799"/>
      <c r="AL551" s="798">
        <v>0</v>
      </c>
      <c r="AM551" s="799"/>
      <c r="AN551" s="293">
        <f t="shared" si="654"/>
        <v>0</v>
      </c>
      <c r="AO551" s="814">
        <v>0</v>
      </c>
      <c r="AP551" s="815"/>
      <c r="AQ551" s="814">
        <v>0</v>
      </c>
      <c r="AR551" s="815"/>
      <c r="AS551" s="814">
        <v>0</v>
      </c>
      <c r="AT551" s="815"/>
      <c r="AU551" s="814">
        <v>0</v>
      </c>
      <c r="AV551" s="815"/>
      <c r="AW551" s="814">
        <v>0</v>
      </c>
      <c r="AX551" s="815"/>
      <c r="AY551" s="296">
        <f t="shared" si="655"/>
        <v>0</v>
      </c>
      <c r="AZ551" s="783">
        <v>0</v>
      </c>
      <c r="BA551" s="784"/>
      <c r="BB551" s="783">
        <v>0</v>
      </c>
      <c r="BC551" s="784"/>
      <c r="BD551" s="783">
        <v>0</v>
      </c>
      <c r="BE551" s="784"/>
      <c r="BF551" s="783">
        <v>0</v>
      </c>
      <c r="BG551" s="784"/>
      <c r="BH551" s="783">
        <v>0</v>
      </c>
      <c r="BI551" s="784"/>
      <c r="BJ551" s="299">
        <f t="shared" si="656"/>
        <v>0</v>
      </c>
      <c r="BK551" s="825">
        <v>0</v>
      </c>
      <c r="BL551" s="826"/>
      <c r="BM551" s="825">
        <v>0</v>
      </c>
      <c r="BN551" s="826"/>
      <c r="BO551" s="825">
        <v>0</v>
      </c>
      <c r="BP551" s="826"/>
      <c r="BQ551" s="825">
        <v>0</v>
      </c>
      <c r="BR551" s="826"/>
      <c r="BS551" s="825">
        <v>0</v>
      </c>
      <c r="BT551" s="826"/>
      <c r="BU551" s="302">
        <f t="shared" si="657"/>
        <v>0</v>
      </c>
      <c r="BV551" s="898">
        <v>0</v>
      </c>
      <c r="BW551" s="899"/>
      <c r="BX551" s="898">
        <v>0</v>
      </c>
      <c r="BY551" s="899"/>
      <c r="BZ551" s="898">
        <v>0</v>
      </c>
      <c r="CA551" s="899"/>
      <c r="CB551" s="898">
        <v>0</v>
      </c>
      <c r="CC551" s="899"/>
      <c r="CD551" s="898">
        <v>0</v>
      </c>
      <c r="CE551" s="899"/>
      <c r="CF551" s="305">
        <f t="shared" si="658"/>
        <v>0</v>
      </c>
      <c r="CG551" s="896">
        <v>0</v>
      </c>
      <c r="CH551" s="897"/>
      <c r="CI551" s="896">
        <v>0</v>
      </c>
      <c r="CJ551" s="897"/>
      <c r="CK551" s="896">
        <v>0</v>
      </c>
      <c r="CL551" s="897"/>
      <c r="CM551" s="896">
        <v>0</v>
      </c>
      <c r="CN551" s="897"/>
      <c r="CO551" s="896">
        <v>0</v>
      </c>
      <c r="CP551" s="897"/>
      <c r="CQ551" s="308">
        <f t="shared" si="659"/>
        <v>0</v>
      </c>
      <c r="CR551" s="904">
        <v>0</v>
      </c>
      <c r="CS551" s="905"/>
      <c r="CT551" s="904">
        <v>0</v>
      </c>
      <c r="CU551" s="905"/>
      <c r="CV551" s="904">
        <v>0</v>
      </c>
      <c r="CW551" s="905"/>
      <c r="CX551" s="904">
        <v>0</v>
      </c>
      <c r="CY551" s="905"/>
      <c r="CZ551" s="904">
        <v>0</v>
      </c>
      <c r="DA551" s="905"/>
      <c r="DB551" s="311">
        <f t="shared" si="660"/>
        <v>0</v>
      </c>
      <c r="DC551" s="902">
        <v>0</v>
      </c>
      <c r="DD551" s="903"/>
      <c r="DE551" s="902">
        <v>0</v>
      </c>
      <c r="DF551" s="903"/>
      <c r="DG551" s="902">
        <v>0</v>
      </c>
      <c r="DH551" s="903"/>
      <c r="DI551" s="902">
        <v>0</v>
      </c>
      <c r="DJ551" s="903"/>
      <c r="DK551" s="902">
        <v>0</v>
      </c>
      <c r="DL551" s="903"/>
      <c r="DM551" s="314">
        <f t="shared" si="661"/>
        <v>0</v>
      </c>
      <c r="DN551" s="900">
        <v>0</v>
      </c>
      <c r="DO551" s="901"/>
      <c r="DP551" s="900">
        <v>0</v>
      </c>
      <c r="DQ551" s="901"/>
      <c r="DR551" s="900">
        <v>0</v>
      </c>
      <c r="DS551" s="901"/>
      <c r="DT551" s="900">
        <v>0</v>
      </c>
      <c r="DU551" s="901"/>
      <c r="DV551" s="900">
        <v>0</v>
      </c>
      <c r="DW551" s="901"/>
      <c r="DX551" s="326">
        <f t="shared" si="662"/>
        <v>0</v>
      </c>
      <c r="DY551" s="320">
        <f>S551+AD551+AO551+AZ551+BK551+BV551+CG551+CR551+DC551+DN551</f>
        <v>0</v>
      </c>
      <c r="DZ551" s="320">
        <f>U551+AF551+AQ551+BB551+BM551+BX551+CI551+CT551+DE551+DP551</f>
        <v>0</v>
      </c>
      <c r="EA551" s="320">
        <f>W551+AH551+AS551+BD551+BO551+BZ551+CK551+CV551+DG551+DR551</f>
        <v>0</v>
      </c>
      <c r="EB551" s="320">
        <f>Y551+AJ551+AU551+BF551+BQ551+CB551+CM551+CX551+DI551+DT551</f>
        <v>0</v>
      </c>
      <c r="EC551" s="320">
        <f>AA551+AL551+AW551+BH551+BS551+CD551+CO551+CZ551+DK551+DV551</f>
        <v>0</v>
      </c>
      <c r="ED551" s="321">
        <f t="shared" si="652"/>
        <v>0</v>
      </c>
      <c r="EE551" s="143"/>
    </row>
    <row r="552" spans="1:135" ht="15" customHeight="1">
      <c r="A552" s="695" t="s">
        <v>202</v>
      </c>
      <c r="C552" s="611"/>
      <c r="D552" s="633"/>
      <c r="E552" s="654"/>
      <c r="F552" s="654"/>
      <c r="G552" s="654"/>
      <c r="H552" s="654"/>
      <c r="I552" s="654"/>
      <c r="J552" s="654"/>
      <c r="K552" s="654"/>
      <c r="L552" s="654"/>
      <c r="M552" s="654"/>
      <c r="N552" s="839"/>
      <c r="O552" s="645" t="s">
        <v>4</v>
      </c>
      <c r="P552" s="702"/>
      <c r="Q552" s="702"/>
      <c r="R552" s="703"/>
      <c r="S552" s="934">
        <f>SUM(S547:S551)</f>
        <v>0</v>
      </c>
      <c r="T552" s="926"/>
      <c r="U552" s="934">
        <f>SUM(U547:U551)</f>
        <v>0</v>
      </c>
      <c r="V552" s="926"/>
      <c r="W552" s="949">
        <f>SUM(W547:W551)</f>
        <v>0</v>
      </c>
      <c r="X552" s="950"/>
      <c r="Y552" s="949">
        <f>SUM(Y547:Y551)</f>
        <v>0</v>
      </c>
      <c r="Z552" s="950"/>
      <c r="AA552" s="934">
        <f>SUM(AA547:AA551)</f>
        <v>0</v>
      </c>
      <c r="AB552" s="926"/>
      <c r="AC552" s="192">
        <f>SUM(S552:AB552)</f>
        <v>0</v>
      </c>
      <c r="AD552" s="934">
        <f>SUM(AD547:AD551)</f>
        <v>0</v>
      </c>
      <c r="AE552" s="963"/>
      <c r="AF552" s="934">
        <f>SUM(AF547:AF551)</f>
        <v>0</v>
      </c>
      <c r="AG552" s="963"/>
      <c r="AH552" s="949">
        <f>SUM(AH547:AH551)</f>
        <v>0</v>
      </c>
      <c r="AI552" s="950"/>
      <c r="AJ552" s="949">
        <f>SUM(AJ547:AJ551)</f>
        <v>0</v>
      </c>
      <c r="AK552" s="950"/>
      <c r="AL552" s="934">
        <f>SUM(AL547:AL551)</f>
        <v>0</v>
      </c>
      <c r="AM552" s="963"/>
      <c r="AN552" s="192">
        <f>SUM(AD552:AM552)</f>
        <v>0</v>
      </c>
      <c r="AO552" s="934">
        <f>SUM(AO547:AO551)</f>
        <v>0</v>
      </c>
      <c r="AP552" s="926"/>
      <c r="AQ552" s="934">
        <f>SUM(AQ547:AQ551)</f>
        <v>0</v>
      </c>
      <c r="AR552" s="926"/>
      <c r="AS552" s="949">
        <f>SUM(AS547:AS551)</f>
        <v>0</v>
      </c>
      <c r="AT552" s="950"/>
      <c r="AU552" s="949">
        <f>SUM(AU547:AU551)</f>
        <v>0</v>
      </c>
      <c r="AV552" s="950"/>
      <c r="AW552" s="934">
        <f>SUM(AW547:AW551)</f>
        <v>0</v>
      </c>
      <c r="AX552" s="926"/>
      <c r="AY552" s="192">
        <f>SUM(AO552:AX552)</f>
        <v>0</v>
      </c>
      <c r="AZ552" s="934">
        <f>SUM(AZ547:AZ551)</f>
        <v>0</v>
      </c>
      <c r="BA552" s="926"/>
      <c r="BB552" s="934">
        <f>SUM(BB547:BB551)</f>
        <v>0</v>
      </c>
      <c r="BC552" s="926"/>
      <c r="BD552" s="949">
        <f>SUM(BD547:BD551)</f>
        <v>0</v>
      </c>
      <c r="BE552" s="950"/>
      <c r="BF552" s="949">
        <f>SUM(BF547:BF551)</f>
        <v>0</v>
      </c>
      <c r="BG552" s="950"/>
      <c r="BH552" s="934">
        <f>SUM(BH547:BH551)</f>
        <v>0</v>
      </c>
      <c r="BI552" s="926"/>
      <c r="BJ552" s="192">
        <f>SUM(AZ552:BI552)</f>
        <v>0</v>
      </c>
      <c r="BK552" s="934">
        <f>SUM(BK547:BK551)</f>
        <v>0</v>
      </c>
      <c r="BL552" s="926"/>
      <c r="BM552" s="934">
        <f>SUM(BM547:BM551)</f>
        <v>0</v>
      </c>
      <c r="BN552" s="926"/>
      <c r="BO552" s="949">
        <f>SUM(BO547:BO551)</f>
        <v>0</v>
      </c>
      <c r="BP552" s="950"/>
      <c r="BQ552" s="949">
        <f>SUM(BQ547:BQ551)</f>
        <v>0</v>
      </c>
      <c r="BR552" s="950"/>
      <c r="BS552" s="934">
        <f>SUM(BS547:BS551)</f>
        <v>0</v>
      </c>
      <c r="BT552" s="926"/>
      <c r="BU552" s="192">
        <f>SUM(BK552:BT552)</f>
        <v>0</v>
      </c>
      <c r="BV552" s="934">
        <f>SUM(BV547:BV551)</f>
        <v>0</v>
      </c>
      <c r="BW552" s="926"/>
      <c r="BX552" s="934">
        <f>SUM(BX547:BX551)</f>
        <v>0</v>
      </c>
      <c r="BY552" s="926"/>
      <c r="BZ552" s="949">
        <f>SUM(BZ547:BZ551)</f>
        <v>0</v>
      </c>
      <c r="CA552" s="950"/>
      <c r="CB552" s="949">
        <f>SUM(CB547:CB551)</f>
        <v>0</v>
      </c>
      <c r="CC552" s="950"/>
      <c r="CD552" s="934">
        <f>SUM(CD547:CD551)</f>
        <v>0</v>
      </c>
      <c r="CE552" s="926"/>
      <c r="CF552" s="192">
        <f>SUM(BV552:CE552)</f>
        <v>0</v>
      </c>
      <c r="CG552" s="934">
        <f>SUM(CG547:CG551)</f>
        <v>0</v>
      </c>
      <c r="CH552" s="926"/>
      <c r="CI552" s="934">
        <f>SUM(CI547:CI551)</f>
        <v>0</v>
      </c>
      <c r="CJ552" s="926"/>
      <c r="CK552" s="949">
        <f>SUM(CK547:CK551)</f>
        <v>0</v>
      </c>
      <c r="CL552" s="950"/>
      <c r="CM552" s="949">
        <f>SUM(CM547:CM551)</f>
        <v>0</v>
      </c>
      <c r="CN552" s="950"/>
      <c r="CO552" s="934">
        <f>SUM(CO547:CO551)</f>
        <v>0</v>
      </c>
      <c r="CP552" s="926"/>
      <c r="CQ552" s="192">
        <f>SUM(CG552:CP552)</f>
        <v>0</v>
      </c>
      <c r="CR552" s="934">
        <f>SUM(CR547:CR551)</f>
        <v>0</v>
      </c>
      <c r="CS552" s="926"/>
      <c r="CT552" s="934">
        <f>SUM(CT547:CT551)</f>
        <v>0</v>
      </c>
      <c r="CU552" s="926"/>
      <c r="CV552" s="949">
        <f>SUM(CV547:CV551)</f>
        <v>0</v>
      </c>
      <c r="CW552" s="950"/>
      <c r="CX552" s="949">
        <f>SUM(CX547:CX551)</f>
        <v>0</v>
      </c>
      <c r="CY552" s="950"/>
      <c r="CZ552" s="934">
        <f>SUM(CZ547:CZ551)</f>
        <v>0</v>
      </c>
      <c r="DA552" s="926"/>
      <c r="DB552" s="192">
        <f>SUM(CR552:DA552)</f>
        <v>0</v>
      </c>
      <c r="DC552" s="934">
        <f>SUM(DC547:DC551)</f>
        <v>0</v>
      </c>
      <c r="DD552" s="926"/>
      <c r="DE552" s="934">
        <f>SUM(DE547:DE551)</f>
        <v>0</v>
      </c>
      <c r="DF552" s="926"/>
      <c r="DG552" s="949">
        <f>SUM(DG547:DG551)</f>
        <v>0</v>
      </c>
      <c r="DH552" s="950"/>
      <c r="DI552" s="949">
        <f>SUM(DI547:DI551)</f>
        <v>0</v>
      </c>
      <c r="DJ552" s="950"/>
      <c r="DK552" s="934">
        <f>SUM(DK547:DK551)</f>
        <v>0</v>
      </c>
      <c r="DL552" s="926"/>
      <c r="DM552" s="192">
        <f>SUM(DC552:DL552)</f>
        <v>0</v>
      </c>
      <c r="DN552" s="934">
        <f>SUM(DN547:DN551)</f>
        <v>0</v>
      </c>
      <c r="DO552" s="926"/>
      <c r="DP552" s="934">
        <f>SUM(DP547:DP551)</f>
        <v>0</v>
      </c>
      <c r="DQ552" s="926"/>
      <c r="DR552" s="949">
        <f>SUM(DR547:DR551)</f>
        <v>0</v>
      </c>
      <c r="DS552" s="950"/>
      <c r="DT552" s="949">
        <f>SUM(DT547:DT551)</f>
        <v>0</v>
      </c>
      <c r="DU552" s="950"/>
      <c r="DV552" s="934">
        <f>SUM(DV547:DV551)</f>
        <v>0</v>
      </c>
      <c r="DW552" s="926"/>
      <c r="DX552" s="192">
        <f>SUM(DN552:DW552)</f>
        <v>0</v>
      </c>
      <c r="DY552" s="323">
        <f>SUM(DY547:DY551)</f>
        <v>0</v>
      </c>
      <c r="DZ552" s="323">
        <f>SUM(DZ547:DZ551)</f>
        <v>0</v>
      </c>
      <c r="EA552" s="323">
        <f>SUM(EA547:EA551)</f>
        <v>0</v>
      </c>
      <c r="EB552" s="323">
        <f>SUM(EB547:EB551)</f>
        <v>0</v>
      </c>
      <c r="EC552" s="323">
        <f>SUM(EC547:EC551)</f>
        <v>0</v>
      </c>
      <c r="ED552" s="324">
        <f t="shared" si="652"/>
        <v>0</v>
      </c>
      <c r="EE552" s="143"/>
    </row>
    <row r="553" spans="1:135" s="51" customFormat="1" ht="15" customHeight="1">
      <c r="A553" s="696"/>
      <c r="B553" s="78"/>
      <c r="C553" s="665" t="s">
        <v>288</v>
      </c>
      <c r="D553" s="633"/>
      <c r="E553" s="633"/>
      <c r="F553" s="633"/>
      <c r="G553" s="633"/>
      <c r="H553" s="633"/>
      <c r="I553" s="633"/>
      <c r="J553" s="633"/>
      <c r="K553" s="633"/>
      <c r="L553" s="633"/>
      <c r="M553" s="633"/>
      <c r="N553" s="633"/>
      <c r="O553" s="633"/>
      <c r="P553" s="633"/>
      <c r="Q553" s="633"/>
      <c r="R553" s="666"/>
      <c r="S553" s="170"/>
      <c r="T553" s="139"/>
      <c r="U553" s="171"/>
      <c r="V553" s="139"/>
      <c r="W553" s="171"/>
      <c r="X553" s="139"/>
      <c r="Y553" s="171"/>
      <c r="Z553" s="139"/>
      <c r="AA553" s="171"/>
      <c r="AB553" s="139"/>
      <c r="AC553" s="140"/>
      <c r="AD553" s="170"/>
      <c r="AE553" s="139"/>
      <c r="AF553" s="171"/>
      <c r="AG553" s="139"/>
      <c r="AH553" s="171"/>
      <c r="AI553" s="139"/>
      <c r="AJ553" s="171"/>
      <c r="AK553" s="139"/>
      <c r="AL553" s="171"/>
      <c r="AM553" s="139"/>
      <c r="AN553" s="140"/>
      <c r="AO553" s="170"/>
      <c r="AP553" s="139"/>
      <c r="AQ553" s="171"/>
      <c r="AR553" s="139"/>
      <c r="AS553" s="171"/>
      <c r="AT553" s="139"/>
      <c r="AU553" s="171"/>
      <c r="AV553" s="139"/>
      <c r="AW553" s="171"/>
      <c r="AX553" s="139"/>
      <c r="AY553" s="140"/>
      <c r="AZ553" s="170"/>
      <c r="BA553" s="139"/>
      <c r="BB553" s="171"/>
      <c r="BC553" s="139"/>
      <c r="BD553" s="171"/>
      <c r="BE553" s="139"/>
      <c r="BF553" s="171"/>
      <c r="BG553" s="139"/>
      <c r="BH553" s="171"/>
      <c r="BI553" s="139"/>
      <c r="BJ553" s="140"/>
      <c r="BK553" s="170"/>
      <c r="BL553" s="139"/>
      <c r="BM553" s="171"/>
      <c r="BN553" s="139"/>
      <c r="BO553" s="171"/>
      <c r="BP553" s="139"/>
      <c r="BQ553" s="171"/>
      <c r="BR553" s="139"/>
      <c r="BS553" s="171"/>
      <c r="BT553" s="139"/>
      <c r="BU553" s="140"/>
      <c r="BV553" s="170"/>
      <c r="BW553" s="139"/>
      <c r="BX553" s="171"/>
      <c r="BY553" s="139"/>
      <c r="BZ553" s="171"/>
      <c r="CA553" s="139"/>
      <c r="CB553" s="171"/>
      <c r="CC553" s="139"/>
      <c r="CD553" s="171"/>
      <c r="CE553" s="139"/>
      <c r="CF553" s="140"/>
      <c r="CG553" s="170"/>
      <c r="CH553" s="139"/>
      <c r="CI553" s="171"/>
      <c r="CJ553" s="139"/>
      <c r="CK553" s="171"/>
      <c r="CL553" s="139"/>
      <c r="CM553" s="171"/>
      <c r="CN553" s="139"/>
      <c r="CO553" s="171"/>
      <c r="CP553" s="139"/>
      <c r="CQ553" s="140"/>
      <c r="CR553" s="170"/>
      <c r="CS553" s="139"/>
      <c r="CT553" s="171"/>
      <c r="CU553" s="139"/>
      <c r="CV553" s="171"/>
      <c r="CW553" s="139"/>
      <c r="CX553" s="171"/>
      <c r="CY553" s="139"/>
      <c r="CZ553" s="171"/>
      <c r="DA553" s="139"/>
      <c r="DB553" s="140"/>
      <c r="DC553" s="170"/>
      <c r="DD553" s="139"/>
      <c r="DE553" s="171"/>
      <c r="DF553" s="139"/>
      <c r="DG553" s="171"/>
      <c r="DH553" s="139"/>
      <c r="DI553" s="171"/>
      <c r="DJ553" s="139"/>
      <c r="DK553" s="171"/>
      <c r="DL553" s="139"/>
      <c r="DM553" s="140"/>
      <c r="DN553" s="170"/>
      <c r="DO553" s="139"/>
      <c r="DP553" s="171"/>
      <c r="DQ553" s="139"/>
      <c r="DR553" s="171"/>
      <c r="DS553" s="139"/>
      <c r="DT553" s="171"/>
      <c r="DU553" s="139"/>
      <c r="DV553" s="171"/>
      <c r="DW553" s="139"/>
      <c r="DX553" s="140"/>
      <c r="DY553" s="325"/>
      <c r="DZ553" s="325"/>
      <c r="EA553" s="325"/>
      <c r="EB553" s="325"/>
      <c r="EC553" s="325"/>
      <c r="ED553" s="377"/>
      <c r="EE553" s="143"/>
    </row>
    <row r="554" spans="1:135" s="51" customFormat="1" ht="15" customHeight="1">
      <c r="A554" s="78"/>
      <c r="B554" s="78">
        <v>1</v>
      </c>
      <c r="C554" s="583"/>
      <c r="D554" s="584"/>
      <c r="E554" s="633"/>
      <c r="F554" s="633"/>
      <c r="G554" s="633"/>
      <c r="H554" s="633"/>
      <c r="I554" s="633"/>
      <c r="J554" s="633"/>
      <c r="K554" s="633"/>
      <c r="L554" s="633"/>
      <c r="M554" s="633"/>
      <c r="N554" s="633"/>
      <c r="O554" s="633"/>
      <c r="P554" s="633"/>
      <c r="Q554" s="633"/>
      <c r="R554" s="666"/>
      <c r="S554" s="609">
        <v>0</v>
      </c>
      <c r="T554" s="610"/>
      <c r="U554" s="609">
        <v>0</v>
      </c>
      <c r="V554" s="610"/>
      <c r="W554" s="609">
        <v>0</v>
      </c>
      <c r="X554" s="610"/>
      <c r="Y554" s="609">
        <v>0</v>
      </c>
      <c r="Z554" s="610"/>
      <c r="AA554" s="609">
        <v>0</v>
      </c>
      <c r="AB554" s="610"/>
      <c r="AC554" s="127">
        <f>SUM(S554+U554+W554+Y554+AA554)</f>
        <v>0</v>
      </c>
      <c r="AD554" s="798">
        <v>0</v>
      </c>
      <c r="AE554" s="799"/>
      <c r="AF554" s="798">
        <v>0</v>
      </c>
      <c r="AG554" s="799"/>
      <c r="AH554" s="798">
        <v>0</v>
      </c>
      <c r="AI554" s="799"/>
      <c r="AJ554" s="798">
        <v>0</v>
      </c>
      <c r="AK554" s="799"/>
      <c r="AL554" s="798">
        <v>0</v>
      </c>
      <c r="AM554" s="799"/>
      <c r="AN554" s="293">
        <f t="shared" ref="AN554:AN555" si="663">SUM(AD554+AF554+AH554+AJ554+AL554)</f>
        <v>0</v>
      </c>
      <c r="AO554" s="814">
        <v>0</v>
      </c>
      <c r="AP554" s="815"/>
      <c r="AQ554" s="814">
        <v>0</v>
      </c>
      <c r="AR554" s="815"/>
      <c r="AS554" s="814">
        <v>0</v>
      </c>
      <c r="AT554" s="815"/>
      <c r="AU554" s="814">
        <v>0</v>
      </c>
      <c r="AV554" s="815"/>
      <c r="AW554" s="814">
        <v>0</v>
      </c>
      <c r="AX554" s="815"/>
      <c r="AY554" s="296">
        <f>SUM(AO554+AQ554+AS554+AU554+AW554)</f>
        <v>0</v>
      </c>
      <c r="AZ554" s="783">
        <v>0</v>
      </c>
      <c r="BA554" s="784"/>
      <c r="BB554" s="783">
        <v>0</v>
      </c>
      <c r="BC554" s="784"/>
      <c r="BD554" s="783">
        <v>0</v>
      </c>
      <c r="BE554" s="784"/>
      <c r="BF554" s="783">
        <v>0</v>
      </c>
      <c r="BG554" s="784"/>
      <c r="BH554" s="783">
        <v>0</v>
      </c>
      <c r="BI554" s="784"/>
      <c r="BJ554" s="299">
        <f>SUM(AZ554+BB554+BD554+BF554+BH554)</f>
        <v>0</v>
      </c>
      <c r="BK554" s="825">
        <v>0</v>
      </c>
      <c r="BL554" s="826"/>
      <c r="BM554" s="825">
        <v>0</v>
      </c>
      <c r="BN554" s="826"/>
      <c r="BO554" s="825">
        <v>0</v>
      </c>
      <c r="BP554" s="826"/>
      <c r="BQ554" s="825">
        <v>0</v>
      </c>
      <c r="BR554" s="826"/>
      <c r="BS554" s="825">
        <v>0</v>
      </c>
      <c r="BT554" s="826"/>
      <c r="BU554" s="302">
        <f>SUM(BK554+BM554+BO554+BQ554+BS554)</f>
        <v>0</v>
      </c>
      <c r="BV554" s="898">
        <v>0</v>
      </c>
      <c r="BW554" s="899"/>
      <c r="BX554" s="898">
        <v>0</v>
      </c>
      <c r="BY554" s="899"/>
      <c r="BZ554" s="898">
        <v>0</v>
      </c>
      <c r="CA554" s="899"/>
      <c r="CB554" s="898">
        <v>0</v>
      </c>
      <c r="CC554" s="899"/>
      <c r="CD554" s="898">
        <v>0</v>
      </c>
      <c r="CE554" s="899"/>
      <c r="CF554" s="305">
        <f>SUM(BV554+BX554+BZ554+CB554+CD554)</f>
        <v>0</v>
      </c>
      <c r="CG554" s="896">
        <v>0</v>
      </c>
      <c r="CH554" s="897"/>
      <c r="CI554" s="896">
        <v>0</v>
      </c>
      <c r="CJ554" s="897"/>
      <c r="CK554" s="896">
        <v>0</v>
      </c>
      <c r="CL554" s="897"/>
      <c r="CM554" s="896">
        <v>0</v>
      </c>
      <c r="CN554" s="897"/>
      <c r="CO554" s="896">
        <v>0</v>
      </c>
      <c r="CP554" s="897"/>
      <c r="CQ554" s="308">
        <f t="shared" ref="CQ554:CQ555" si="664">SUM(CG554+CI554+CK554+CM554+CO554)</f>
        <v>0</v>
      </c>
      <c r="CR554" s="904">
        <v>0</v>
      </c>
      <c r="CS554" s="905"/>
      <c r="CT554" s="904">
        <v>0</v>
      </c>
      <c r="CU554" s="905"/>
      <c r="CV554" s="904">
        <v>0</v>
      </c>
      <c r="CW554" s="905"/>
      <c r="CX554" s="904">
        <v>0</v>
      </c>
      <c r="CY554" s="905"/>
      <c r="CZ554" s="904">
        <v>0</v>
      </c>
      <c r="DA554" s="905"/>
      <c r="DB554" s="311">
        <f t="shared" ref="DB554:DB555" si="665">SUM(CR554+CT554+CV554+CX554+CZ554)</f>
        <v>0</v>
      </c>
      <c r="DC554" s="902">
        <v>0</v>
      </c>
      <c r="DD554" s="903"/>
      <c r="DE554" s="902">
        <v>0</v>
      </c>
      <c r="DF554" s="903"/>
      <c r="DG554" s="902">
        <v>0</v>
      </c>
      <c r="DH554" s="903"/>
      <c r="DI554" s="902">
        <v>0</v>
      </c>
      <c r="DJ554" s="903"/>
      <c r="DK554" s="902">
        <v>0</v>
      </c>
      <c r="DL554" s="903"/>
      <c r="DM554" s="314">
        <f>SUM(DC554+DE554+DG554+DI554+DK554)</f>
        <v>0</v>
      </c>
      <c r="DN554" s="900">
        <v>0</v>
      </c>
      <c r="DO554" s="901"/>
      <c r="DP554" s="900">
        <v>0</v>
      </c>
      <c r="DQ554" s="901"/>
      <c r="DR554" s="900">
        <v>0</v>
      </c>
      <c r="DS554" s="901"/>
      <c r="DT554" s="900">
        <v>0</v>
      </c>
      <c r="DU554" s="901"/>
      <c r="DV554" s="900">
        <v>0</v>
      </c>
      <c r="DW554" s="901"/>
      <c r="DX554" s="326">
        <f>SUM(DN554+DP554+DR554+DT554+DV554)</f>
        <v>0</v>
      </c>
      <c r="DY554" s="320">
        <f>S554+AD554+AO554+AZ554+BK554+BV554+CG554+CR554+DC554+DN554</f>
        <v>0</v>
      </c>
      <c r="DZ554" s="320">
        <f>U554+AF554+AQ554+BB554+BM554+BX554+CI554+CT554+DE554+DP554</f>
        <v>0</v>
      </c>
      <c r="EA554" s="320">
        <f>W554+AH554+AS554+BD554+BO554+BZ554+CK554+CV554+DG554+DR554</f>
        <v>0</v>
      </c>
      <c r="EB554" s="320">
        <f>Y554+AJ554+AU554+BF554+BQ554+CB554+CM554+CX554+DI554+DT554</f>
        <v>0</v>
      </c>
      <c r="EC554" s="320">
        <f>AA554+AL554+AW554+BH554+BS554+CD554+CO554+CZ554+DK554+DV554</f>
        <v>0</v>
      </c>
      <c r="ED554" s="321">
        <f>SUM(DY554:EC554)</f>
        <v>0</v>
      </c>
      <c r="EE554" s="143"/>
    </row>
    <row r="555" spans="1:135" s="51" customFormat="1" ht="15" customHeight="1">
      <c r="A555" s="78"/>
      <c r="B555" s="78">
        <v>2</v>
      </c>
      <c r="C555" s="583"/>
      <c r="D555" s="584"/>
      <c r="E555" s="633"/>
      <c r="F555" s="633"/>
      <c r="G555" s="633"/>
      <c r="H555" s="633"/>
      <c r="I555" s="633"/>
      <c r="J555" s="633"/>
      <c r="K555" s="633"/>
      <c r="L555" s="633"/>
      <c r="M555" s="633"/>
      <c r="N555" s="633"/>
      <c r="O555" s="633"/>
      <c r="P555" s="633"/>
      <c r="Q555" s="633"/>
      <c r="R555" s="666"/>
      <c r="S555" s="609">
        <v>0</v>
      </c>
      <c r="T555" s="610"/>
      <c r="U555" s="609">
        <v>0</v>
      </c>
      <c r="V555" s="610"/>
      <c r="W555" s="609">
        <v>0</v>
      </c>
      <c r="X555" s="610"/>
      <c r="Y555" s="609">
        <v>0</v>
      </c>
      <c r="Z555" s="610"/>
      <c r="AA555" s="609">
        <v>0</v>
      </c>
      <c r="AB555" s="610"/>
      <c r="AC555" s="127">
        <f>SUM(S555+U555+W555+Y555+AA555)</f>
        <v>0</v>
      </c>
      <c r="AD555" s="798">
        <v>0</v>
      </c>
      <c r="AE555" s="799"/>
      <c r="AF555" s="798">
        <v>0</v>
      </c>
      <c r="AG555" s="799"/>
      <c r="AH555" s="798">
        <v>0</v>
      </c>
      <c r="AI555" s="799"/>
      <c r="AJ555" s="798">
        <v>0</v>
      </c>
      <c r="AK555" s="799"/>
      <c r="AL555" s="798">
        <v>0</v>
      </c>
      <c r="AM555" s="799"/>
      <c r="AN555" s="293">
        <f t="shared" si="663"/>
        <v>0</v>
      </c>
      <c r="AO555" s="814">
        <v>0</v>
      </c>
      <c r="AP555" s="815"/>
      <c r="AQ555" s="814">
        <v>0</v>
      </c>
      <c r="AR555" s="815"/>
      <c r="AS555" s="814">
        <v>0</v>
      </c>
      <c r="AT555" s="815"/>
      <c r="AU555" s="814">
        <v>0</v>
      </c>
      <c r="AV555" s="815"/>
      <c r="AW555" s="814">
        <v>0</v>
      </c>
      <c r="AX555" s="815"/>
      <c r="AY555" s="296">
        <f>SUM(AO555+AQ555+AS555+AU555+AW555)</f>
        <v>0</v>
      </c>
      <c r="AZ555" s="783">
        <v>0</v>
      </c>
      <c r="BA555" s="784"/>
      <c r="BB555" s="783">
        <v>0</v>
      </c>
      <c r="BC555" s="784"/>
      <c r="BD555" s="783">
        <v>0</v>
      </c>
      <c r="BE555" s="784"/>
      <c r="BF555" s="783">
        <v>0</v>
      </c>
      <c r="BG555" s="784"/>
      <c r="BH555" s="783">
        <v>0</v>
      </c>
      <c r="BI555" s="784"/>
      <c r="BJ555" s="299">
        <f>SUM(AZ555+BB555+BD555+BF555+BH555)</f>
        <v>0</v>
      </c>
      <c r="BK555" s="825">
        <v>0</v>
      </c>
      <c r="BL555" s="826"/>
      <c r="BM555" s="825">
        <v>0</v>
      </c>
      <c r="BN555" s="826"/>
      <c r="BO555" s="825">
        <v>0</v>
      </c>
      <c r="BP555" s="826"/>
      <c r="BQ555" s="825">
        <v>0</v>
      </c>
      <c r="BR555" s="826"/>
      <c r="BS555" s="825">
        <v>0</v>
      </c>
      <c r="BT555" s="826"/>
      <c r="BU555" s="302">
        <f>SUM(BK555+BM555+BO555+BQ555+BS555)</f>
        <v>0</v>
      </c>
      <c r="BV555" s="898">
        <v>0</v>
      </c>
      <c r="BW555" s="899"/>
      <c r="BX555" s="898">
        <v>0</v>
      </c>
      <c r="BY555" s="899"/>
      <c r="BZ555" s="898">
        <v>0</v>
      </c>
      <c r="CA555" s="899"/>
      <c r="CB555" s="898">
        <v>0</v>
      </c>
      <c r="CC555" s="899"/>
      <c r="CD555" s="898">
        <v>0</v>
      </c>
      <c r="CE555" s="899"/>
      <c r="CF555" s="305">
        <f>SUM(BV555+BX555+BZ555+CB555+CD555)</f>
        <v>0</v>
      </c>
      <c r="CG555" s="896">
        <v>0</v>
      </c>
      <c r="CH555" s="897"/>
      <c r="CI555" s="896">
        <v>0</v>
      </c>
      <c r="CJ555" s="897"/>
      <c r="CK555" s="896">
        <v>0</v>
      </c>
      <c r="CL555" s="897"/>
      <c r="CM555" s="896">
        <v>0</v>
      </c>
      <c r="CN555" s="897"/>
      <c r="CO555" s="896">
        <v>0</v>
      </c>
      <c r="CP555" s="897"/>
      <c r="CQ555" s="308">
        <f t="shared" si="664"/>
        <v>0</v>
      </c>
      <c r="CR555" s="904">
        <v>0</v>
      </c>
      <c r="CS555" s="905"/>
      <c r="CT555" s="904">
        <v>0</v>
      </c>
      <c r="CU555" s="905"/>
      <c r="CV555" s="904">
        <v>0</v>
      </c>
      <c r="CW555" s="905"/>
      <c r="CX555" s="904">
        <v>0</v>
      </c>
      <c r="CY555" s="905"/>
      <c r="CZ555" s="904">
        <v>0</v>
      </c>
      <c r="DA555" s="905"/>
      <c r="DB555" s="311">
        <f t="shared" si="665"/>
        <v>0</v>
      </c>
      <c r="DC555" s="902">
        <v>0</v>
      </c>
      <c r="DD555" s="903"/>
      <c r="DE555" s="902">
        <v>0</v>
      </c>
      <c r="DF555" s="903"/>
      <c r="DG555" s="902">
        <v>0</v>
      </c>
      <c r="DH555" s="903"/>
      <c r="DI555" s="902">
        <v>0</v>
      </c>
      <c r="DJ555" s="903"/>
      <c r="DK555" s="902">
        <v>0</v>
      </c>
      <c r="DL555" s="903"/>
      <c r="DM555" s="314">
        <f>SUM(DC555+DE555+DG555+DI555+DK555)</f>
        <v>0</v>
      </c>
      <c r="DN555" s="900">
        <v>0</v>
      </c>
      <c r="DO555" s="901"/>
      <c r="DP555" s="900">
        <v>0</v>
      </c>
      <c r="DQ555" s="901"/>
      <c r="DR555" s="900">
        <v>0</v>
      </c>
      <c r="DS555" s="901"/>
      <c r="DT555" s="900">
        <v>0</v>
      </c>
      <c r="DU555" s="901"/>
      <c r="DV555" s="900">
        <v>0</v>
      </c>
      <c r="DW555" s="901"/>
      <c r="DX555" s="326">
        <f>SUM(DN555+DP555+DR555+DT555+DV555)</f>
        <v>0</v>
      </c>
      <c r="DY555" s="320">
        <f>S555+AD555+AO555+AZ555+BK555+BV555+CG555+CR555+DC555+DN555</f>
        <v>0</v>
      </c>
      <c r="DZ555" s="320">
        <f>U555+AF555+AQ555+BB555+BM555+BX555+CI555+CT555+DE555+DP555</f>
        <v>0</v>
      </c>
      <c r="EA555" s="320">
        <f>W555+AH555+AS555+BD555+BO555+BZ555+CK555+CV555+DG555+DR555</f>
        <v>0</v>
      </c>
      <c r="EB555" s="320">
        <f>Y555+AJ555+AU555+BF555+BQ555+CB555+CM555+CX555+DI555+DT555</f>
        <v>0</v>
      </c>
      <c r="EC555" s="320">
        <f>AA555+AL555+AW555+BH555+BS555+CD555+CO555+CZ555+DK555+DV555</f>
        <v>0</v>
      </c>
      <c r="ED555" s="321">
        <f>SUM(DY555:EC555)</f>
        <v>0</v>
      </c>
      <c r="EE555" s="143"/>
    </row>
    <row r="556" spans="1:135" s="51" customFormat="1" ht="15" customHeight="1">
      <c r="A556" s="78"/>
      <c r="B556" s="78"/>
      <c r="C556" s="569"/>
      <c r="D556" s="570"/>
      <c r="E556" s="571"/>
      <c r="F556" s="571"/>
      <c r="G556" s="571"/>
      <c r="H556" s="571"/>
      <c r="I556" s="571"/>
      <c r="J556" s="571"/>
      <c r="K556" s="571"/>
      <c r="L556" s="571"/>
      <c r="M556" s="571"/>
      <c r="N556" s="572"/>
      <c r="O556" s="645" t="s">
        <v>135</v>
      </c>
      <c r="P556" s="646"/>
      <c r="Q556" s="646"/>
      <c r="R556" s="647"/>
      <c r="S556" s="934">
        <f>SUM(S554:S555)</f>
        <v>0</v>
      </c>
      <c r="T556" s="926"/>
      <c r="U556" s="934">
        <f>SUM(U554:U555)</f>
        <v>0</v>
      </c>
      <c r="V556" s="926"/>
      <c r="W556" s="934">
        <f>SUM(W554:W555)</f>
        <v>0</v>
      </c>
      <c r="X556" s="926"/>
      <c r="Y556" s="934">
        <f>SUM(Y554:Y555)</f>
        <v>0</v>
      </c>
      <c r="Z556" s="926"/>
      <c r="AA556" s="934">
        <f>SUM(AA554:AA555)</f>
        <v>0</v>
      </c>
      <c r="AB556" s="926"/>
      <c r="AC556" s="192">
        <f>SUM(S556:AB556)</f>
        <v>0</v>
      </c>
      <c r="AD556" s="934">
        <f>SUM(AD554:AD555)</f>
        <v>0</v>
      </c>
      <c r="AE556" s="926"/>
      <c r="AF556" s="934">
        <f>SUM(AF554:AF555)</f>
        <v>0</v>
      </c>
      <c r="AG556" s="926"/>
      <c r="AH556" s="934">
        <f>SUM(AH554:AH555)</f>
        <v>0</v>
      </c>
      <c r="AI556" s="926"/>
      <c r="AJ556" s="934">
        <f>SUM(AJ554:AJ555)</f>
        <v>0</v>
      </c>
      <c r="AK556" s="926"/>
      <c r="AL556" s="934">
        <f>SUM(AL554:AL555)</f>
        <v>0</v>
      </c>
      <c r="AM556" s="926"/>
      <c r="AN556" s="192">
        <f>SUM(AD556:AM556)</f>
        <v>0</v>
      </c>
      <c r="AO556" s="934">
        <f>SUM(AO554:AO555)</f>
        <v>0</v>
      </c>
      <c r="AP556" s="926"/>
      <c r="AQ556" s="934">
        <f>SUM(AQ554:AQ555)</f>
        <v>0</v>
      </c>
      <c r="AR556" s="926"/>
      <c r="AS556" s="934">
        <f>SUM(AS554:AS555)</f>
        <v>0</v>
      </c>
      <c r="AT556" s="926"/>
      <c r="AU556" s="934">
        <f>SUM(AU554:AU555)</f>
        <v>0</v>
      </c>
      <c r="AV556" s="926"/>
      <c r="AW556" s="934">
        <f>SUM(AW554:AW555)</f>
        <v>0</v>
      </c>
      <c r="AX556" s="926"/>
      <c r="AY556" s="192">
        <f>SUM(AO556:AX556)</f>
        <v>0</v>
      </c>
      <c r="AZ556" s="934">
        <f>SUM(AZ554:AZ555)</f>
        <v>0</v>
      </c>
      <c r="BA556" s="926"/>
      <c r="BB556" s="934">
        <f>SUM(BB554:BB555)</f>
        <v>0</v>
      </c>
      <c r="BC556" s="926"/>
      <c r="BD556" s="934">
        <f>SUM(BD554:BD555)</f>
        <v>0</v>
      </c>
      <c r="BE556" s="926"/>
      <c r="BF556" s="934">
        <f>SUM(BF554:BF555)</f>
        <v>0</v>
      </c>
      <c r="BG556" s="926"/>
      <c r="BH556" s="934">
        <f>SUM(BH554:BH555)</f>
        <v>0</v>
      </c>
      <c r="BI556" s="926"/>
      <c r="BJ556" s="192">
        <f>SUM(AZ556:BI556)</f>
        <v>0</v>
      </c>
      <c r="BK556" s="934">
        <f>SUM(BK554:BK555)</f>
        <v>0</v>
      </c>
      <c r="BL556" s="926"/>
      <c r="BM556" s="934">
        <f>SUM(BM554:BM555)</f>
        <v>0</v>
      </c>
      <c r="BN556" s="926"/>
      <c r="BO556" s="934">
        <f>SUM(BO554:BO555)</f>
        <v>0</v>
      </c>
      <c r="BP556" s="926"/>
      <c r="BQ556" s="934">
        <f>SUM(BQ554:BQ555)</f>
        <v>0</v>
      </c>
      <c r="BR556" s="926"/>
      <c r="BS556" s="934">
        <f>SUM(BS554:BS555)</f>
        <v>0</v>
      </c>
      <c r="BT556" s="926"/>
      <c r="BU556" s="192">
        <f>SUM(BK556:BT556)</f>
        <v>0</v>
      </c>
      <c r="BV556" s="934">
        <f>SUM(BV554:BV555)</f>
        <v>0</v>
      </c>
      <c r="BW556" s="926"/>
      <c r="BX556" s="934">
        <f>SUM(BX554:BX555)</f>
        <v>0</v>
      </c>
      <c r="BY556" s="926"/>
      <c r="BZ556" s="934">
        <f>SUM(BZ554:BZ555)</f>
        <v>0</v>
      </c>
      <c r="CA556" s="926"/>
      <c r="CB556" s="934">
        <f>SUM(CB554:CB555)</f>
        <v>0</v>
      </c>
      <c r="CC556" s="926"/>
      <c r="CD556" s="934">
        <f>SUM(CD554:CD555)</f>
        <v>0</v>
      </c>
      <c r="CE556" s="926"/>
      <c r="CF556" s="192">
        <f>SUM(BV556:CE556)</f>
        <v>0</v>
      </c>
      <c r="CG556" s="934">
        <f>SUM(CG554:CG555)</f>
        <v>0</v>
      </c>
      <c r="CH556" s="926"/>
      <c r="CI556" s="934">
        <f>SUM(CI554:CI555)</f>
        <v>0</v>
      </c>
      <c r="CJ556" s="926"/>
      <c r="CK556" s="934">
        <f>SUM(CK554:CK555)</f>
        <v>0</v>
      </c>
      <c r="CL556" s="926"/>
      <c r="CM556" s="934">
        <f>SUM(CM554:CM555)</f>
        <v>0</v>
      </c>
      <c r="CN556" s="926"/>
      <c r="CO556" s="934">
        <f>SUM(CO554:CO555)</f>
        <v>0</v>
      </c>
      <c r="CP556" s="926"/>
      <c r="CQ556" s="192">
        <f>SUM(CG556:CP556)</f>
        <v>0</v>
      </c>
      <c r="CR556" s="934">
        <f>SUM(CR554:CR555)</f>
        <v>0</v>
      </c>
      <c r="CS556" s="926"/>
      <c r="CT556" s="934">
        <f>SUM(CT554:CT555)</f>
        <v>0</v>
      </c>
      <c r="CU556" s="926"/>
      <c r="CV556" s="934">
        <f>SUM(CV554:CV555)</f>
        <v>0</v>
      </c>
      <c r="CW556" s="926"/>
      <c r="CX556" s="934">
        <f>SUM(CX554:CX555)</f>
        <v>0</v>
      </c>
      <c r="CY556" s="926"/>
      <c r="CZ556" s="934">
        <f>SUM(CZ554:CZ555)</f>
        <v>0</v>
      </c>
      <c r="DA556" s="926"/>
      <c r="DB556" s="192">
        <f>SUM(CR556:DA556)</f>
        <v>0</v>
      </c>
      <c r="DC556" s="934">
        <f>SUM(DC554:DC555)</f>
        <v>0</v>
      </c>
      <c r="DD556" s="926"/>
      <c r="DE556" s="934">
        <f>SUM(DE554:DE555)</f>
        <v>0</v>
      </c>
      <c r="DF556" s="926"/>
      <c r="DG556" s="934">
        <f>SUM(DG554:DG555)</f>
        <v>0</v>
      </c>
      <c r="DH556" s="926"/>
      <c r="DI556" s="934">
        <f>SUM(DI554:DI555)</f>
        <v>0</v>
      </c>
      <c r="DJ556" s="926"/>
      <c r="DK556" s="934">
        <f>SUM(DK554:DK555)</f>
        <v>0</v>
      </c>
      <c r="DL556" s="926"/>
      <c r="DM556" s="192">
        <f>SUM(DC556:DL556)</f>
        <v>0</v>
      </c>
      <c r="DN556" s="934">
        <f>SUM(DN554:DN555)</f>
        <v>0</v>
      </c>
      <c r="DO556" s="926"/>
      <c r="DP556" s="934">
        <f>SUM(DP554:DP555)</f>
        <v>0</v>
      </c>
      <c r="DQ556" s="926"/>
      <c r="DR556" s="934">
        <f>SUM(DR554:DR555)</f>
        <v>0</v>
      </c>
      <c r="DS556" s="926"/>
      <c r="DT556" s="934">
        <f>SUM(DT554:DT555)</f>
        <v>0</v>
      </c>
      <c r="DU556" s="926"/>
      <c r="DV556" s="934">
        <f>SUM(DV554:DV555)</f>
        <v>0</v>
      </c>
      <c r="DW556" s="926"/>
      <c r="DX556" s="192">
        <f>SUM(DN556:DW556)</f>
        <v>0</v>
      </c>
      <c r="DY556" s="378">
        <f>SUM(DY554:DY555)</f>
        <v>0</v>
      </c>
      <c r="DZ556" s="378">
        <f>SUM(DZ554:DZ555)</f>
        <v>0</v>
      </c>
      <c r="EA556" s="378">
        <f>SUM(EA554:EA555)</f>
        <v>0</v>
      </c>
      <c r="EB556" s="378">
        <f>SUM(EB554:EB555)</f>
        <v>0</v>
      </c>
      <c r="EC556" s="378">
        <f>SUM(EC554:EC555)</f>
        <v>0</v>
      </c>
      <c r="ED556" s="324">
        <f>SUM(DY556:EC556)</f>
        <v>0</v>
      </c>
      <c r="EE556" s="143"/>
    </row>
    <row r="557" spans="1:135" s="143" customFormat="1" ht="15" customHeight="1">
      <c r="A557" s="178"/>
      <c r="B557" s="178"/>
      <c r="C557" s="586" t="s">
        <v>49</v>
      </c>
      <c r="D557" s="587"/>
      <c r="E557" s="587"/>
      <c r="F557" s="587"/>
      <c r="G557" s="587"/>
      <c r="H557" s="587"/>
      <c r="I557" s="587"/>
      <c r="J557" s="587"/>
      <c r="K557" s="587"/>
      <c r="L557" s="587"/>
      <c r="M557" s="587"/>
      <c r="N557" s="587"/>
      <c r="O557" s="587"/>
      <c r="P557" s="587"/>
      <c r="Q557" s="587"/>
      <c r="R557" s="588"/>
      <c r="S557" s="925">
        <f>SUM(S552+S556)</f>
        <v>0</v>
      </c>
      <c r="T557" s="926"/>
      <c r="U557" s="925">
        <f>SUM(U552+U556)</f>
        <v>0</v>
      </c>
      <c r="V557" s="926"/>
      <c r="W557" s="925">
        <f>SUM(W552+W556)</f>
        <v>0</v>
      </c>
      <c r="X557" s="926"/>
      <c r="Y557" s="925">
        <f>SUM(Y552+Y556)</f>
        <v>0</v>
      </c>
      <c r="Z557" s="926"/>
      <c r="AA557" s="925">
        <f>SUM(AA552+AA556)</f>
        <v>0</v>
      </c>
      <c r="AB557" s="926"/>
      <c r="AC557" s="546">
        <f>SUM(S557:AB557)</f>
        <v>0</v>
      </c>
      <c r="AD557" s="925">
        <f>SUM(AD552+AD556)</f>
        <v>0</v>
      </c>
      <c r="AE557" s="926"/>
      <c r="AF557" s="925">
        <f>SUM(AF552+AF556)</f>
        <v>0</v>
      </c>
      <c r="AG557" s="926"/>
      <c r="AH557" s="925">
        <f>SUM(AH552+AH556)</f>
        <v>0</v>
      </c>
      <c r="AI557" s="926"/>
      <c r="AJ557" s="925">
        <f>SUM(AJ552+AJ556)</f>
        <v>0</v>
      </c>
      <c r="AK557" s="926"/>
      <c r="AL557" s="925">
        <f>SUM(AL552+AL556)</f>
        <v>0</v>
      </c>
      <c r="AM557" s="926"/>
      <c r="AN557" s="546">
        <f>SUM(AD557:AM557)</f>
        <v>0</v>
      </c>
      <c r="AO557" s="925">
        <f>SUM(AO552+AO556)</f>
        <v>0</v>
      </c>
      <c r="AP557" s="926"/>
      <c r="AQ557" s="925">
        <f>SUM(AQ552+AQ556)</f>
        <v>0</v>
      </c>
      <c r="AR557" s="926"/>
      <c r="AS557" s="925">
        <f>SUM(AS552+AS556)</f>
        <v>0</v>
      </c>
      <c r="AT557" s="926"/>
      <c r="AU557" s="925">
        <f>SUM(AU552+AU556)</f>
        <v>0</v>
      </c>
      <c r="AV557" s="926"/>
      <c r="AW557" s="925">
        <f>SUM(AW552+AW556)</f>
        <v>0</v>
      </c>
      <c r="AX557" s="926"/>
      <c r="AY557" s="546">
        <f>SUM(AO557:AX557)</f>
        <v>0</v>
      </c>
      <c r="AZ557" s="925">
        <f>SUM(AZ552+AZ556)</f>
        <v>0</v>
      </c>
      <c r="BA557" s="926"/>
      <c r="BB557" s="925">
        <f>SUM(BB552+BB556)</f>
        <v>0</v>
      </c>
      <c r="BC557" s="926"/>
      <c r="BD557" s="925">
        <f>SUM(BD552+BD556)</f>
        <v>0</v>
      </c>
      <c r="BE557" s="926"/>
      <c r="BF557" s="925">
        <f>SUM(BF552+BF556)</f>
        <v>0</v>
      </c>
      <c r="BG557" s="926"/>
      <c r="BH557" s="925">
        <f>SUM(BH552+BH556)</f>
        <v>0</v>
      </c>
      <c r="BI557" s="926"/>
      <c r="BJ557" s="546">
        <f>SUM(AZ557:BI557)</f>
        <v>0</v>
      </c>
      <c r="BK557" s="925">
        <f>SUM(BK552+BK556)</f>
        <v>0</v>
      </c>
      <c r="BL557" s="926"/>
      <c r="BM557" s="925">
        <f>SUM(BM552+BM556)</f>
        <v>0</v>
      </c>
      <c r="BN557" s="926"/>
      <c r="BO557" s="925">
        <f>SUM(BO552+BO556)</f>
        <v>0</v>
      </c>
      <c r="BP557" s="926"/>
      <c r="BQ557" s="925">
        <f>SUM(BQ552+BQ556)</f>
        <v>0</v>
      </c>
      <c r="BR557" s="926"/>
      <c r="BS557" s="925">
        <f>SUM(BS552+BS556)</f>
        <v>0</v>
      </c>
      <c r="BT557" s="926"/>
      <c r="BU557" s="546">
        <f>SUM(BK557:BT557)</f>
        <v>0</v>
      </c>
      <c r="BV557" s="925">
        <f>SUM(BV552+BV556)</f>
        <v>0</v>
      </c>
      <c r="BW557" s="926"/>
      <c r="BX557" s="925">
        <f>SUM(BX552+BX556)</f>
        <v>0</v>
      </c>
      <c r="BY557" s="926"/>
      <c r="BZ557" s="925">
        <f>SUM(BZ552+BZ556)</f>
        <v>0</v>
      </c>
      <c r="CA557" s="926"/>
      <c r="CB557" s="925">
        <f>SUM(CB552+CB556)</f>
        <v>0</v>
      </c>
      <c r="CC557" s="926"/>
      <c r="CD557" s="925">
        <f>SUM(CD552+CD556)</f>
        <v>0</v>
      </c>
      <c r="CE557" s="926"/>
      <c r="CF557" s="546">
        <f>SUM(BV557:CE557)</f>
        <v>0</v>
      </c>
      <c r="CG557" s="925">
        <f>SUM(CG552+CG556)</f>
        <v>0</v>
      </c>
      <c r="CH557" s="926"/>
      <c r="CI557" s="925">
        <f>SUM(CI552+CI556)</f>
        <v>0</v>
      </c>
      <c r="CJ557" s="926"/>
      <c r="CK557" s="925">
        <f>SUM(CK552+CK556)</f>
        <v>0</v>
      </c>
      <c r="CL557" s="926"/>
      <c r="CM557" s="925">
        <f>SUM(CM552+CM556)</f>
        <v>0</v>
      </c>
      <c r="CN557" s="926"/>
      <c r="CO557" s="925">
        <f>SUM(CO552+CO556)</f>
        <v>0</v>
      </c>
      <c r="CP557" s="926"/>
      <c r="CQ557" s="546">
        <f>SUM(CG557:CP557)</f>
        <v>0</v>
      </c>
      <c r="CR557" s="925">
        <f>SUM(CR552+CR556)</f>
        <v>0</v>
      </c>
      <c r="CS557" s="926"/>
      <c r="CT557" s="925">
        <f>SUM(CT552+CT556)</f>
        <v>0</v>
      </c>
      <c r="CU557" s="926"/>
      <c r="CV557" s="925">
        <f>SUM(CV552+CV556)</f>
        <v>0</v>
      </c>
      <c r="CW557" s="926"/>
      <c r="CX557" s="925">
        <f>SUM(CX552+CX556)</f>
        <v>0</v>
      </c>
      <c r="CY557" s="926"/>
      <c r="CZ557" s="925">
        <f>SUM(CZ552+CZ556)</f>
        <v>0</v>
      </c>
      <c r="DA557" s="926"/>
      <c r="DB557" s="546">
        <f>SUM(CR557:DA557)</f>
        <v>0</v>
      </c>
      <c r="DC557" s="925">
        <f>SUM(DC552+DC556)</f>
        <v>0</v>
      </c>
      <c r="DD557" s="926"/>
      <c r="DE557" s="925">
        <f>SUM(DE552+DE556)</f>
        <v>0</v>
      </c>
      <c r="DF557" s="926"/>
      <c r="DG557" s="925">
        <f>SUM(DG552+DG556)</f>
        <v>0</v>
      </c>
      <c r="DH557" s="926"/>
      <c r="DI557" s="925">
        <f>SUM(DI552+DI556)</f>
        <v>0</v>
      </c>
      <c r="DJ557" s="926"/>
      <c r="DK557" s="925">
        <f>SUM(DK552+DK556)</f>
        <v>0</v>
      </c>
      <c r="DL557" s="926"/>
      <c r="DM557" s="546">
        <f>SUM(DC557:DL557)</f>
        <v>0</v>
      </c>
      <c r="DN557" s="925">
        <f>SUM(DN552+DN556)</f>
        <v>0</v>
      </c>
      <c r="DO557" s="926"/>
      <c r="DP557" s="925">
        <f>SUM(DP552+DP556)</f>
        <v>0</v>
      </c>
      <c r="DQ557" s="926"/>
      <c r="DR557" s="925">
        <f>SUM(DR552+DR556)</f>
        <v>0</v>
      </c>
      <c r="DS557" s="926"/>
      <c r="DT557" s="925">
        <f>SUM(DT552+DT556)</f>
        <v>0</v>
      </c>
      <c r="DU557" s="926"/>
      <c r="DV557" s="925">
        <f>SUM(DV552+DV556)</f>
        <v>0</v>
      </c>
      <c r="DW557" s="926"/>
      <c r="DX557" s="546">
        <f>SUM(DN557:DW557)</f>
        <v>0</v>
      </c>
      <c r="DY557" s="379">
        <f>SUM(DY552+DY556)</f>
        <v>0</v>
      </c>
      <c r="DZ557" s="379">
        <f>SUM(DZ552+DZ556)</f>
        <v>0</v>
      </c>
      <c r="EA557" s="379">
        <f>SUM(EA552+EA556)</f>
        <v>0</v>
      </c>
      <c r="EB557" s="379">
        <f>SUM(EB552+EB556)</f>
        <v>0</v>
      </c>
      <c r="EC557" s="379">
        <f>SUM(EC552+EC556)</f>
        <v>0</v>
      </c>
      <c r="ED557" s="379">
        <f>SUM(DY557:EC557)</f>
        <v>0</v>
      </c>
    </row>
    <row r="558" spans="1:135" ht="15" customHeight="1">
      <c r="A558" s="78">
        <v>4000</v>
      </c>
      <c r="B558" s="78"/>
      <c r="C558" s="589" t="s">
        <v>295</v>
      </c>
      <c r="D558" s="590"/>
      <c r="E558" s="590"/>
      <c r="F558" s="590"/>
      <c r="G558" s="590"/>
      <c r="H558" s="590"/>
      <c r="I558" s="590"/>
      <c r="J558" s="590"/>
      <c r="K558" s="590"/>
      <c r="L558" s="590"/>
      <c r="M558" s="590"/>
      <c r="N558" s="590"/>
      <c r="O558" s="590"/>
      <c r="P558" s="590"/>
      <c r="Q558" s="590"/>
      <c r="R558" s="591"/>
      <c r="S558" s="171"/>
      <c r="T558" s="139"/>
      <c r="U558" s="171"/>
      <c r="V558" s="139"/>
      <c r="W558" s="171"/>
      <c r="X558" s="139"/>
      <c r="Y558" s="171"/>
      <c r="Z558" s="139"/>
      <c r="AA558" s="171"/>
      <c r="AB558" s="139"/>
      <c r="AC558" s="140"/>
      <c r="AD558" s="171"/>
      <c r="AE558" s="139"/>
      <c r="AF558" s="171"/>
      <c r="AG558" s="139"/>
      <c r="AH558" s="171"/>
      <c r="AI558" s="139"/>
      <c r="AJ558" s="171"/>
      <c r="AK558" s="139"/>
      <c r="AL558" s="171"/>
      <c r="AM558" s="139"/>
      <c r="AN558" s="140"/>
      <c r="AO558" s="171"/>
      <c r="AP558" s="139"/>
      <c r="AQ558" s="171"/>
      <c r="AR558" s="139"/>
      <c r="AS558" s="171"/>
      <c r="AT558" s="139"/>
      <c r="AU558" s="171"/>
      <c r="AV558" s="139"/>
      <c r="AW558" s="171"/>
      <c r="AX558" s="139"/>
      <c r="AY558" s="140"/>
      <c r="AZ558" s="171"/>
      <c r="BA558" s="139"/>
      <c r="BB558" s="171"/>
      <c r="BC558" s="139"/>
      <c r="BD558" s="171"/>
      <c r="BE558" s="139"/>
      <c r="BF558" s="171"/>
      <c r="BG558" s="139"/>
      <c r="BH558" s="171"/>
      <c r="BI558" s="139"/>
      <c r="BJ558" s="140"/>
      <c r="BK558" s="171"/>
      <c r="BL558" s="139"/>
      <c r="BM558" s="171"/>
      <c r="BN558" s="139"/>
      <c r="BO558" s="171"/>
      <c r="BP558" s="139"/>
      <c r="BQ558" s="171"/>
      <c r="BR558" s="139"/>
      <c r="BS558" s="171"/>
      <c r="BT558" s="139"/>
      <c r="BU558" s="140"/>
      <c r="BV558" s="171"/>
      <c r="BW558" s="139"/>
      <c r="BX558" s="171"/>
      <c r="BY558" s="139"/>
      <c r="BZ558" s="171"/>
      <c r="CA558" s="139"/>
      <c r="CB558" s="171"/>
      <c r="CC558" s="139"/>
      <c r="CD558" s="171"/>
      <c r="CE558" s="139"/>
      <c r="CF558" s="140"/>
      <c r="CG558" s="171"/>
      <c r="CH558" s="139"/>
      <c r="CI558" s="171"/>
      <c r="CJ558" s="139"/>
      <c r="CK558" s="171"/>
      <c r="CL558" s="139"/>
      <c r="CM558" s="171"/>
      <c r="CN558" s="139"/>
      <c r="CO558" s="171"/>
      <c r="CP558" s="139"/>
      <c r="CQ558" s="140"/>
      <c r="CR558" s="171"/>
      <c r="CS558" s="139"/>
      <c r="CT558" s="171"/>
      <c r="CU558" s="139"/>
      <c r="CV558" s="171"/>
      <c r="CW558" s="139"/>
      <c r="CX558" s="171"/>
      <c r="CY558" s="139"/>
      <c r="CZ558" s="171"/>
      <c r="DA558" s="139"/>
      <c r="DB558" s="140"/>
      <c r="DC558" s="171"/>
      <c r="DD558" s="139"/>
      <c r="DE558" s="171"/>
      <c r="DF558" s="139"/>
      <c r="DG558" s="171"/>
      <c r="DH558" s="139"/>
      <c r="DI558" s="171"/>
      <c r="DJ558" s="139"/>
      <c r="DK558" s="171"/>
      <c r="DL558" s="139"/>
      <c r="DM558" s="140"/>
      <c r="DN558" s="171"/>
      <c r="DO558" s="139"/>
      <c r="DP558" s="171"/>
      <c r="DQ558" s="139"/>
      <c r="DR558" s="171"/>
      <c r="DS558" s="139"/>
      <c r="DT558" s="171"/>
      <c r="DU558" s="139"/>
      <c r="DV558" s="171"/>
      <c r="DW558" s="139"/>
      <c r="DX558" s="140"/>
      <c r="DY558" s="380"/>
      <c r="DZ558" s="380"/>
      <c r="EA558" s="380"/>
      <c r="EB558" s="380"/>
      <c r="EC558" s="380"/>
      <c r="ED558" s="377"/>
      <c r="EE558" s="143"/>
    </row>
    <row r="559" spans="1:135" ht="15" customHeight="1">
      <c r="C559" s="611" t="s">
        <v>339</v>
      </c>
      <c r="D559" s="584"/>
      <c r="E559" s="633"/>
      <c r="F559" s="633"/>
      <c r="G559" s="633"/>
      <c r="H559" s="633"/>
      <c r="I559" s="633"/>
      <c r="J559" s="633"/>
      <c r="K559" s="633"/>
      <c r="L559" s="633"/>
      <c r="M559" s="633"/>
      <c r="N559" s="633"/>
      <c r="O559" s="633"/>
      <c r="P559" s="633"/>
      <c r="Q559" s="633"/>
      <c r="R559" s="666"/>
      <c r="S559" s="609">
        <v>0</v>
      </c>
      <c r="T559" s="610"/>
      <c r="U559" s="609">
        <v>0</v>
      </c>
      <c r="V559" s="610"/>
      <c r="W559" s="609">
        <v>0</v>
      </c>
      <c r="X559" s="610"/>
      <c r="Y559" s="609">
        <v>0</v>
      </c>
      <c r="Z559" s="610"/>
      <c r="AA559" s="609">
        <v>0</v>
      </c>
      <c r="AB559" s="610"/>
      <c r="AC559" s="127">
        <f>SUM(S559+U559+W559+Y559+AA559)</f>
        <v>0</v>
      </c>
      <c r="AD559" s="798">
        <v>0</v>
      </c>
      <c r="AE559" s="799"/>
      <c r="AF559" s="798">
        <v>0</v>
      </c>
      <c r="AG559" s="799"/>
      <c r="AH559" s="798">
        <v>0</v>
      </c>
      <c r="AI559" s="799"/>
      <c r="AJ559" s="798">
        <v>0</v>
      </c>
      <c r="AK559" s="799"/>
      <c r="AL559" s="798">
        <v>0</v>
      </c>
      <c r="AM559" s="799"/>
      <c r="AN559" s="293">
        <f>SUM(AD559+AF559+AH559+AJ559+AL559)</f>
        <v>0</v>
      </c>
      <c r="AO559" s="814">
        <v>0</v>
      </c>
      <c r="AP559" s="815"/>
      <c r="AQ559" s="814">
        <v>0</v>
      </c>
      <c r="AR559" s="815"/>
      <c r="AS559" s="814">
        <v>0</v>
      </c>
      <c r="AT559" s="815"/>
      <c r="AU559" s="814">
        <v>0</v>
      </c>
      <c r="AV559" s="815"/>
      <c r="AW559" s="814">
        <v>0</v>
      </c>
      <c r="AX559" s="815"/>
      <c r="AY559" s="296">
        <f t="shared" ref="AY559:AY563" si="666">SUM(AO559+AQ559+AS559+AU559+AW559)</f>
        <v>0</v>
      </c>
      <c r="AZ559" s="783">
        <v>0</v>
      </c>
      <c r="BA559" s="784"/>
      <c r="BB559" s="783">
        <v>0</v>
      </c>
      <c r="BC559" s="784"/>
      <c r="BD559" s="783">
        <v>0</v>
      </c>
      <c r="BE559" s="784"/>
      <c r="BF559" s="783">
        <v>0</v>
      </c>
      <c r="BG559" s="784"/>
      <c r="BH559" s="783">
        <v>0</v>
      </c>
      <c r="BI559" s="784"/>
      <c r="BJ559" s="299">
        <f>SUM(AZ559+BB559+BD559+BF559+BH559)</f>
        <v>0</v>
      </c>
      <c r="BK559" s="825">
        <v>0</v>
      </c>
      <c r="BL559" s="826"/>
      <c r="BM559" s="825">
        <v>0</v>
      </c>
      <c r="BN559" s="826"/>
      <c r="BO559" s="825">
        <v>0</v>
      </c>
      <c r="BP559" s="826"/>
      <c r="BQ559" s="825">
        <v>0</v>
      </c>
      <c r="BR559" s="826"/>
      <c r="BS559" s="825">
        <v>0</v>
      </c>
      <c r="BT559" s="826"/>
      <c r="BU559" s="302">
        <f>SUM(BK559+BM559+BO559+BQ559+BS559)</f>
        <v>0</v>
      </c>
      <c r="BV559" s="898">
        <v>0</v>
      </c>
      <c r="BW559" s="899"/>
      <c r="BX559" s="898">
        <v>0</v>
      </c>
      <c r="BY559" s="899"/>
      <c r="BZ559" s="898">
        <v>0</v>
      </c>
      <c r="CA559" s="899"/>
      <c r="CB559" s="898">
        <v>0</v>
      </c>
      <c r="CC559" s="899"/>
      <c r="CD559" s="898">
        <v>0</v>
      </c>
      <c r="CE559" s="899"/>
      <c r="CF559" s="305">
        <f>SUM(BV559+BX559+BZ559+CB559+CD559)</f>
        <v>0</v>
      </c>
      <c r="CG559" s="896">
        <v>0</v>
      </c>
      <c r="CH559" s="897"/>
      <c r="CI559" s="896">
        <v>0</v>
      </c>
      <c r="CJ559" s="897"/>
      <c r="CK559" s="896">
        <v>0</v>
      </c>
      <c r="CL559" s="897"/>
      <c r="CM559" s="896">
        <v>0</v>
      </c>
      <c r="CN559" s="897"/>
      <c r="CO559" s="896">
        <v>0</v>
      </c>
      <c r="CP559" s="897"/>
      <c r="CQ559" s="308">
        <f>SUM(CG559+CI559+CK559+CM559+CO559)</f>
        <v>0</v>
      </c>
      <c r="CR559" s="904">
        <v>0</v>
      </c>
      <c r="CS559" s="905"/>
      <c r="CT559" s="904">
        <v>0</v>
      </c>
      <c r="CU559" s="905"/>
      <c r="CV559" s="904">
        <v>0</v>
      </c>
      <c r="CW559" s="905"/>
      <c r="CX559" s="904">
        <v>0</v>
      </c>
      <c r="CY559" s="905"/>
      <c r="CZ559" s="904">
        <v>0</v>
      </c>
      <c r="DA559" s="905"/>
      <c r="DB559" s="311">
        <f>SUM(CR559+CT559+CV559+CX559+CZ559)</f>
        <v>0</v>
      </c>
      <c r="DC559" s="902">
        <v>0</v>
      </c>
      <c r="DD559" s="903"/>
      <c r="DE559" s="902">
        <v>0</v>
      </c>
      <c r="DF559" s="903"/>
      <c r="DG559" s="902">
        <v>0</v>
      </c>
      <c r="DH559" s="903"/>
      <c r="DI559" s="902">
        <v>0</v>
      </c>
      <c r="DJ559" s="903"/>
      <c r="DK559" s="902">
        <v>0</v>
      </c>
      <c r="DL559" s="903"/>
      <c r="DM559" s="314">
        <f>SUM(DC559+DE559+DG559+DI559+DK559)</f>
        <v>0</v>
      </c>
      <c r="DN559" s="900">
        <v>0</v>
      </c>
      <c r="DO559" s="901"/>
      <c r="DP559" s="900">
        <v>0</v>
      </c>
      <c r="DQ559" s="901"/>
      <c r="DR559" s="900">
        <v>0</v>
      </c>
      <c r="DS559" s="901"/>
      <c r="DT559" s="900">
        <v>0</v>
      </c>
      <c r="DU559" s="901"/>
      <c r="DV559" s="900">
        <v>0</v>
      </c>
      <c r="DW559" s="901"/>
      <c r="DX559" s="326">
        <f>SUM(DN559+DP559+DR559+DT559+DV559)</f>
        <v>0</v>
      </c>
      <c r="DY559" s="320">
        <f t="shared" ref="DY559:DY563" si="667">S559+AD559+AO559+AZ559+BK559+BV559+CG559+CR559+DC559+DN559</f>
        <v>0</v>
      </c>
      <c r="DZ559" s="320">
        <f t="shared" ref="DZ559:DZ563" si="668">U559+AF559+AQ559+BB559+BM559+BX559+CI559+CT559+DE559+DP559</f>
        <v>0</v>
      </c>
      <c r="EA559" s="320">
        <f t="shared" ref="EA559:EA563" si="669">W559+AH559+AS559+BD559+BO559+BZ559+CK559+CV559+DG559+DR559</f>
        <v>0</v>
      </c>
      <c r="EB559" s="320">
        <f t="shared" ref="EB559:EB563" si="670">Y559+AJ559+AU559+BF559+BQ559+CB559+CM559+CX559+DI559+DT559</f>
        <v>0</v>
      </c>
      <c r="EC559" s="320">
        <f t="shared" ref="EC559:EC563" si="671">AA559+AL559+AW559+BH559+BS559+CD559+CO559+CZ559+DK559+DV559</f>
        <v>0</v>
      </c>
      <c r="ED559" s="321">
        <f t="shared" ref="ED559:ED564" si="672">SUM(DY559:EC559)</f>
        <v>0</v>
      </c>
      <c r="EE559" s="143"/>
    </row>
    <row r="560" spans="1:135" ht="15" customHeight="1">
      <c r="C560" s="611" t="s">
        <v>339</v>
      </c>
      <c r="D560" s="584"/>
      <c r="E560" s="633"/>
      <c r="F560" s="633"/>
      <c r="G560" s="633"/>
      <c r="H560" s="633"/>
      <c r="I560" s="633"/>
      <c r="J560" s="633"/>
      <c r="K560" s="633"/>
      <c r="L560" s="633"/>
      <c r="M560" s="633"/>
      <c r="N560" s="633"/>
      <c r="O560" s="633"/>
      <c r="P560" s="633"/>
      <c r="Q560" s="633"/>
      <c r="R560" s="666"/>
      <c r="S560" s="609">
        <v>0</v>
      </c>
      <c r="T560" s="610"/>
      <c r="U560" s="609">
        <v>0</v>
      </c>
      <c r="V560" s="610"/>
      <c r="W560" s="609">
        <v>0</v>
      </c>
      <c r="X560" s="610"/>
      <c r="Y560" s="609">
        <v>0</v>
      </c>
      <c r="Z560" s="610"/>
      <c r="AA560" s="609">
        <v>0</v>
      </c>
      <c r="AB560" s="610"/>
      <c r="AC560" s="127">
        <f t="shared" ref="AC560:AC563" si="673">SUM(S560+U560+W560+Y560+AA560)</f>
        <v>0</v>
      </c>
      <c r="AD560" s="798">
        <v>0</v>
      </c>
      <c r="AE560" s="799"/>
      <c r="AF560" s="798">
        <v>0</v>
      </c>
      <c r="AG560" s="799"/>
      <c r="AH560" s="798">
        <v>0</v>
      </c>
      <c r="AI560" s="799"/>
      <c r="AJ560" s="798">
        <v>0</v>
      </c>
      <c r="AK560" s="799"/>
      <c r="AL560" s="798">
        <v>0</v>
      </c>
      <c r="AM560" s="799"/>
      <c r="AN560" s="293">
        <f t="shared" ref="AN560:AN563" si="674">SUM(AD560+AF560+AH560+AJ560+AL560)</f>
        <v>0</v>
      </c>
      <c r="AO560" s="814">
        <v>0</v>
      </c>
      <c r="AP560" s="815"/>
      <c r="AQ560" s="814">
        <v>0</v>
      </c>
      <c r="AR560" s="815"/>
      <c r="AS560" s="814">
        <v>0</v>
      </c>
      <c r="AT560" s="815"/>
      <c r="AU560" s="814">
        <v>0</v>
      </c>
      <c r="AV560" s="815"/>
      <c r="AW560" s="814">
        <v>0</v>
      </c>
      <c r="AX560" s="815"/>
      <c r="AY560" s="296">
        <f t="shared" si="666"/>
        <v>0</v>
      </c>
      <c r="AZ560" s="783">
        <v>0</v>
      </c>
      <c r="BA560" s="784"/>
      <c r="BB560" s="783">
        <v>0</v>
      </c>
      <c r="BC560" s="784"/>
      <c r="BD560" s="783">
        <v>0</v>
      </c>
      <c r="BE560" s="784"/>
      <c r="BF560" s="783">
        <v>0</v>
      </c>
      <c r="BG560" s="784"/>
      <c r="BH560" s="783">
        <v>0</v>
      </c>
      <c r="BI560" s="784"/>
      <c r="BJ560" s="299">
        <f t="shared" ref="BJ560:BJ563" si="675">SUM(AZ560+BB560+BD560+BF560+BH560)</f>
        <v>0</v>
      </c>
      <c r="BK560" s="825">
        <v>0</v>
      </c>
      <c r="BL560" s="826"/>
      <c r="BM560" s="825">
        <v>0</v>
      </c>
      <c r="BN560" s="826"/>
      <c r="BO560" s="825">
        <v>0</v>
      </c>
      <c r="BP560" s="826"/>
      <c r="BQ560" s="825">
        <v>0</v>
      </c>
      <c r="BR560" s="826"/>
      <c r="BS560" s="825">
        <v>0</v>
      </c>
      <c r="BT560" s="826"/>
      <c r="BU560" s="302">
        <f t="shared" ref="BU560:BU563" si="676">SUM(BK560+BM560+BO560+BQ560+BS560)</f>
        <v>0</v>
      </c>
      <c r="BV560" s="898">
        <v>0</v>
      </c>
      <c r="BW560" s="899"/>
      <c r="BX560" s="898">
        <v>0</v>
      </c>
      <c r="BY560" s="899"/>
      <c r="BZ560" s="898">
        <v>0</v>
      </c>
      <c r="CA560" s="899"/>
      <c r="CB560" s="898">
        <v>0</v>
      </c>
      <c r="CC560" s="899"/>
      <c r="CD560" s="898">
        <v>0</v>
      </c>
      <c r="CE560" s="899"/>
      <c r="CF560" s="305">
        <f t="shared" ref="CF560:CF562" si="677">SUM(BV560+BX560+BZ560+CB560+CD560)</f>
        <v>0</v>
      </c>
      <c r="CG560" s="896">
        <v>0</v>
      </c>
      <c r="CH560" s="897"/>
      <c r="CI560" s="896">
        <v>0</v>
      </c>
      <c r="CJ560" s="897"/>
      <c r="CK560" s="896">
        <v>0</v>
      </c>
      <c r="CL560" s="897"/>
      <c r="CM560" s="896">
        <v>0</v>
      </c>
      <c r="CN560" s="897"/>
      <c r="CO560" s="896">
        <v>0</v>
      </c>
      <c r="CP560" s="897"/>
      <c r="CQ560" s="308">
        <f t="shared" ref="CQ560:CQ563" si="678">SUM(CG560+CI560+CK560+CM560+CO560)</f>
        <v>0</v>
      </c>
      <c r="CR560" s="904">
        <v>0</v>
      </c>
      <c r="CS560" s="905"/>
      <c r="CT560" s="904">
        <v>0</v>
      </c>
      <c r="CU560" s="905"/>
      <c r="CV560" s="904">
        <v>0</v>
      </c>
      <c r="CW560" s="905"/>
      <c r="CX560" s="904">
        <v>0</v>
      </c>
      <c r="CY560" s="905"/>
      <c r="CZ560" s="904">
        <v>0</v>
      </c>
      <c r="DA560" s="905"/>
      <c r="DB560" s="311">
        <f t="shared" ref="DB560:DB563" si="679">SUM(CR560+CT560+CV560+CX560+CZ560)</f>
        <v>0</v>
      </c>
      <c r="DC560" s="902">
        <v>0</v>
      </c>
      <c r="DD560" s="903"/>
      <c r="DE560" s="902">
        <v>0</v>
      </c>
      <c r="DF560" s="903"/>
      <c r="DG560" s="902">
        <v>0</v>
      </c>
      <c r="DH560" s="903"/>
      <c r="DI560" s="902">
        <v>0</v>
      </c>
      <c r="DJ560" s="903"/>
      <c r="DK560" s="902">
        <v>0</v>
      </c>
      <c r="DL560" s="903"/>
      <c r="DM560" s="314">
        <f t="shared" ref="DM560:DM563" si="680">SUM(DC560+DE560+DG560+DI560+DK560)</f>
        <v>0</v>
      </c>
      <c r="DN560" s="900">
        <v>0</v>
      </c>
      <c r="DO560" s="901"/>
      <c r="DP560" s="900">
        <v>0</v>
      </c>
      <c r="DQ560" s="901"/>
      <c r="DR560" s="900">
        <v>0</v>
      </c>
      <c r="DS560" s="901"/>
      <c r="DT560" s="900">
        <v>0</v>
      </c>
      <c r="DU560" s="901"/>
      <c r="DV560" s="900">
        <v>0</v>
      </c>
      <c r="DW560" s="901"/>
      <c r="DX560" s="326">
        <f t="shared" ref="DX560:DX563" si="681">SUM(DN560+DP560+DR560+DT560+DV560)</f>
        <v>0</v>
      </c>
      <c r="DY560" s="320">
        <f t="shared" si="667"/>
        <v>0</v>
      </c>
      <c r="DZ560" s="320">
        <f t="shared" si="668"/>
        <v>0</v>
      </c>
      <c r="EA560" s="320">
        <f t="shared" si="669"/>
        <v>0</v>
      </c>
      <c r="EB560" s="320">
        <f t="shared" si="670"/>
        <v>0</v>
      </c>
      <c r="EC560" s="320">
        <f t="shared" si="671"/>
        <v>0</v>
      </c>
      <c r="ED560" s="321">
        <f t="shared" si="672"/>
        <v>0</v>
      </c>
      <c r="EE560" s="143"/>
    </row>
    <row r="561" spans="1:135" ht="15" customHeight="1">
      <c r="C561" s="611" t="s">
        <v>339</v>
      </c>
      <c r="D561" s="584"/>
      <c r="E561" s="633"/>
      <c r="F561" s="633"/>
      <c r="G561" s="633"/>
      <c r="H561" s="633"/>
      <c r="I561" s="633"/>
      <c r="J561" s="633"/>
      <c r="K561" s="633"/>
      <c r="L561" s="633"/>
      <c r="M561" s="633"/>
      <c r="N561" s="633"/>
      <c r="O561" s="633"/>
      <c r="P561" s="633"/>
      <c r="Q561" s="633"/>
      <c r="R561" s="666"/>
      <c r="S561" s="609">
        <v>0</v>
      </c>
      <c r="T561" s="610"/>
      <c r="U561" s="609">
        <v>0</v>
      </c>
      <c r="V561" s="610"/>
      <c r="W561" s="609">
        <v>0</v>
      </c>
      <c r="X561" s="610"/>
      <c r="Y561" s="609">
        <v>0</v>
      </c>
      <c r="Z561" s="610"/>
      <c r="AA561" s="609">
        <v>0</v>
      </c>
      <c r="AB561" s="610"/>
      <c r="AC561" s="127">
        <f t="shared" si="673"/>
        <v>0</v>
      </c>
      <c r="AD561" s="798">
        <v>0</v>
      </c>
      <c r="AE561" s="799"/>
      <c r="AF561" s="798">
        <v>0</v>
      </c>
      <c r="AG561" s="799"/>
      <c r="AH561" s="798">
        <v>0</v>
      </c>
      <c r="AI561" s="799"/>
      <c r="AJ561" s="798">
        <v>0</v>
      </c>
      <c r="AK561" s="799"/>
      <c r="AL561" s="798">
        <v>0</v>
      </c>
      <c r="AM561" s="799"/>
      <c r="AN561" s="293">
        <f t="shared" si="674"/>
        <v>0</v>
      </c>
      <c r="AO561" s="814">
        <v>0</v>
      </c>
      <c r="AP561" s="815"/>
      <c r="AQ561" s="814">
        <v>0</v>
      </c>
      <c r="AR561" s="815"/>
      <c r="AS561" s="814">
        <v>0</v>
      </c>
      <c r="AT561" s="815"/>
      <c r="AU561" s="814">
        <v>0</v>
      </c>
      <c r="AV561" s="815"/>
      <c r="AW561" s="814">
        <v>0</v>
      </c>
      <c r="AX561" s="815"/>
      <c r="AY561" s="296">
        <f t="shared" si="666"/>
        <v>0</v>
      </c>
      <c r="AZ561" s="783">
        <v>0</v>
      </c>
      <c r="BA561" s="784"/>
      <c r="BB561" s="783">
        <v>0</v>
      </c>
      <c r="BC561" s="784"/>
      <c r="BD561" s="783">
        <v>0</v>
      </c>
      <c r="BE561" s="784"/>
      <c r="BF561" s="783">
        <v>0</v>
      </c>
      <c r="BG561" s="784"/>
      <c r="BH561" s="783">
        <v>0</v>
      </c>
      <c r="BI561" s="784"/>
      <c r="BJ561" s="299">
        <f t="shared" si="675"/>
        <v>0</v>
      </c>
      <c r="BK561" s="825">
        <v>0</v>
      </c>
      <c r="BL561" s="826"/>
      <c r="BM561" s="825">
        <v>0</v>
      </c>
      <c r="BN561" s="826"/>
      <c r="BO561" s="825">
        <v>0</v>
      </c>
      <c r="BP561" s="826"/>
      <c r="BQ561" s="825">
        <v>0</v>
      </c>
      <c r="BR561" s="826"/>
      <c r="BS561" s="825">
        <v>0</v>
      </c>
      <c r="BT561" s="826"/>
      <c r="BU561" s="302">
        <f t="shared" si="676"/>
        <v>0</v>
      </c>
      <c r="BV561" s="898">
        <v>0</v>
      </c>
      <c r="BW561" s="899"/>
      <c r="BX561" s="898">
        <v>0</v>
      </c>
      <c r="BY561" s="899"/>
      <c r="BZ561" s="898">
        <v>0</v>
      </c>
      <c r="CA561" s="899"/>
      <c r="CB561" s="898">
        <v>0</v>
      </c>
      <c r="CC561" s="899"/>
      <c r="CD561" s="898">
        <v>0</v>
      </c>
      <c r="CE561" s="899"/>
      <c r="CF561" s="305">
        <f t="shared" si="677"/>
        <v>0</v>
      </c>
      <c r="CG561" s="896">
        <v>0</v>
      </c>
      <c r="CH561" s="897"/>
      <c r="CI561" s="896">
        <v>0</v>
      </c>
      <c r="CJ561" s="897"/>
      <c r="CK561" s="896">
        <v>0</v>
      </c>
      <c r="CL561" s="897"/>
      <c r="CM561" s="896">
        <v>0</v>
      </c>
      <c r="CN561" s="897"/>
      <c r="CO561" s="896">
        <v>0</v>
      </c>
      <c r="CP561" s="897"/>
      <c r="CQ561" s="308">
        <f t="shared" si="678"/>
        <v>0</v>
      </c>
      <c r="CR561" s="904">
        <v>0</v>
      </c>
      <c r="CS561" s="905"/>
      <c r="CT561" s="904">
        <v>0</v>
      </c>
      <c r="CU561" s="905"/>
      <c r="CV561" s="904">
        <v>0</v>
      </c>
      <c r="CW561" s="905"/>
      <c r="CX561" s="904">
        <v>0</v>
      </c>
      <c r="CY561" s="905"/>
      <c r="CZ561" s="904">
        <v>0</v>
      </c>
      <c r="DA561" s="905"/>
      <c r="DB561" s="311">
        <f t="shared" si="679"/>
        <v>0</v>
      </c>
      <c r="DC561" s="902">
        <v>0</v>
      </c>
      <c r="DD561" s="903"/>
      <c r="DE561" s="902">
        <v>0</v>
      </c>
      <c r="DF561" s="903"/>
      <c r="DG561" s="902">
        <v>0</v>
      </c>
      <c r="DH561" s="903"/>
      <c r="DI561" s="902">
        <v>0</v>
      </c>
      <c r="DJ561" s="903"/>
      <c r="DK561" s="902">
        <v>0</v>
      </c>
      <c r="DL561" s="903"/>
      <c r="DM561" s="314">
        <f t="shared" si="680"/>
        <v>0</v>
      </c>
      <c r="DN561" s="900">
        <v>0</v>
      </c>
      <c r="DO561" s="901"/>
      <c r="DP561" s="900">
        <v>0</v>
      </c>
      <c r="DQ561" s="901"/>
      <c r="DR561" s="900">
        <v>0</v>
      </c>
      <c r="DS561" s="901"/>
      <c r="DT561" s="900">
        <v>0</v>
      </c>
      <c r="DU561" s="901"/>
      <c r="DV561" s="900">
        <v>0</v>
      </c>
      <c r="DW561" s="901"/>
      <c r="DX561" s="326">
        <f t="shared" si="681"/>
        <v>0</v>
      </c>
      <c r="DY561" s="320">
        <f t="shared" si="667"/>
        <v>0</v>
      </c>
      <c r="DZ561" s="320">
        <f t="shared" si="668"/>
        <v>0</v>
      </c>
      <c r="EA561" s="320">
        <f t="shared" si="669"/>
        <v>0</v>
      </c>
      <c r="EB561" s="320">
        <f t="shared" si="670"/>
        <v>0</v>
      </c>
      <c r="EC561" s="320">
        <f t="shared" si="671"/>
        <v>0</v>
      </c>
      <c r="ED561" s="321">
        <f t="shared" si="672"/>
        <v>0</v>
      </c>
      <c r="EE561" s="143"/>
    </row>
    <row r="562" spans="1:135" ht="15" customHeight="1">
      <c r="C562" s="611" t="s">
        <v>339</v>
      </c>
      <c r="D562" s="584"/>
      <c r="E562" s="633"/>
      <c r="F562" s="633"/>
      <c r="G562" s="633"/>
      <c r="H562" s="633"/>
      <c r="I562" s="633"/>
      <c r="J562" s="633"/>
      <c r="K562" s="633"/>
      <c r="L562" s="633"/>
      <c r="M562" s="633"/>
      <c r="N562" s="633"/>
      <c r="O562" s="633"/>
      <c r="P562" s="633"/>
      <c r="Q562" s="633"/>
      <c r="R562" s="666"/>
      <c r="S562" s="609">
        <v>0</v>
      </c>
      <c r="T562" s="610"/>
      <c r="U562" s="609">
        <v>0</v>
      </c>
      <c r="V562" s="610"/>
      <c r="W562" s="609">
        <v>0</v>
      </c>
      <c r="X562" s="610"/>
      <c r="Y562" s="609">
        <v>0</v>
      </c>
      <c r="Z562" s="610"/>
      <c r="AA562" s="609">
        <v>0</v>
      </c>
      <c r="AB562" s="610"/>
      <c r="AC562" s="127">
        <f t="shared" si="673"/>
        <v>0</v>
      </c>
      <c r="AD562" s="798">
        <v>0</v>
      </c>
      <c r="AE562" s="799"/>
      <c r="AF562" s="798">
        <v>0</v>
      </c>
      <c r="AG562" s="799"/>
      <c r="AH562" s="798">
        <v>0</v>
      </c>
      <c r="AI562" s="799"/>
      <c r="AJ562" s="798">
        <v>0</v>
      </c>
      <c r="AK562" s="799"/>
      <c r="AL562" s="798">
        <v>0</v>
      </c>
      <c r="AM562" s="799"/>
      <c r="AN562" s="293">
        <f t="shared" si="674"/>
        <v>0</v>
      </c>
      <c r="AO562" s="814">
        <v>0</v>
      </c>
      <c r="AP562" s="815"/>
      <c r="AQ562" s="814">
        <v>0</v>
      </c>
      <c r="AR562" s="815"/>
      <c r="AS562" s="814">
        <v>0</v>
      </c>
      <c r="AT562" s="815"/>
      <c r="AU562" s="814">
        <v>0</v>
      </c>
      <c r="AV562" s="815"/>
      <c r="AW562" s="814">
        <v>0</v>
      </c>
      <c r="AX562" s="815"/>
      <c r="AY562" s="296">
        <f t="shared" si="666"/>
        <v>0</v>
      </c>
      <c r="AZ562" s="783">
        <v>0</v>
      </c>
      <c r="BA562" s="784"/>
      <c r="BB562" s="783">
        <v>0</v>
      </c>
      <c r="BC562" s="784"/>
      <c r="BD562" s="783">
        <v>0</v>
      </c>
      <c r="BE562" s="784"/>
      <c r="BF562" s="783">
        <v>0</v>
      </c>
      <c r="BG562" s="784"/>
      <c r="BH562" s="783">
        <v>0</v>
      </c>
      <c r="BI562" s="784"/>
      <c r="BJ562" s="299">
        <f t="shared" si="675"/>
        <v>0</v>
      </c>
      <c r="BK562" s="825">
        <v>0</v>
      </c>
      <c r="BL562" s="826"/>
      <c r="BM562" s="825">
        <v>0</v>
      </c>
      <c r="BN562" s="826"/>
      <c r="BO562" s="825">
        <v>0</v>
      </c>
      <c r="BP562" s="826"/>
      <c r="BQ562" s="825">
        <v>0</v>
      </c>
      <c r="BR562" s="826"/>
      <c r="BS562" s="825">
        <v>0</v>
      </c>
      <c r="BT562" s="826"/>
      <c r="BU562" s="302">
        <f t="shared" si="676"/>
        <v>0</v>
      </c>
      <c r="BV562" s="898">
        <v>0</v>
      </c>
      <c r="BW562" s="899"/>
      <c r="BX562" s="898">
        <v>0</v>
      </c>
      <c r="BY562" s="899"/>
      <c r="BZ562" s="898">
        <v>0</v>
      </c>
      <c r="CA562" s="899"/>
      <c r="CB562" s="898">
        <v>0</v>
      </c>
      <c r="CC562" s="899"/>
      <c r="CD562" s="898">
        <v>0</v>
      </c>
      <c r="CE562" s="899"/>
      <c r="CF562" s="305">
        <f t="shared" si="677"/>
        <v>0</v>
      </c>
      <c r="CG562" s="896">
        <v>0</v>
      </c>
      <c r="CH562" s="897"/>
      <c r="CI562" s="896">
        <v>0</v>
      </c>
      <c r="CJ562" s="897"/>
      <c r="CK562" s="896">
        <v>0</v>
      </c>
      <c r="CL562" s="897"/>
      <c r="CM562" s="896">
        <v>0</v>
      </c>
      <c r="CN562" s="897"/>
      <c r="CO562" s="896">
        <v>0</v>
      </c>
      <c r="CP562" s="897"/>
      <c r="CQ562" s="308">
        <f t="shared" si="678"/>
        <v>0</v>
      </c>
      <c r="CR562" s="904">
        <v>0</v>
      </c>
      <c r="CS562" s="905"/>
      <c r="CT562" s="904">
        <v>0</v>
      </c>
      <c r="CU562" s="905"/>
      <c r="CV562" s="904">
        <v>0</v>
      </c>
      <c r="CW562" s="905"/>
      <c r="CX562" s="904">
        <v>0</v>
      </c>
      <c r="CY562" s="905"/>
      <c r="CZ562" s="904">
        <v>0</v>
      </c>
      <c r="DA562" s="905"/>
      <c r="DB562" s="311">
        <f t="shared" si="679"/>
        <v>0</v>
      </c>
      <c r="DC562" s="902">
        <v>0</v>
      </c>
      <c r="DD562" s="903"/>
      <c r="DE562" s="902">
        <v>0</v>
      </c>
      <c r="DF562" s="903"/>
      <c r="DG562" s="902">
        <v>0</v>
      </c>
      <c r="DH562" s="903"/>
      <c r="DI562" s="902">
        <v>0</v>
      </c>
      <c r="DJ562" s="903"/>
      <c r="DK562" s="902">
        <v>0</v>
      </c>
      <c r="DL562" s="903"/>
      <c r="DM562" s="314">
        <f t="shared" si="680"/>
        <v>0</v>
      </c>
      <c r="DN562" s="900">
        <v>0</v>
      </c>
      <c r="DO562" s="901"/>
      <c r="DP562" s="900">
        <v>0</v>
      </c>
      <c r="DQ562" s="901"/>
      <c r="DR562" s="900">
        <v>0</v>
      </c>
      <c r="DS562" s="901"/>
      <c r="DT562" s="900">
        <v>0</v>
      </c>
      <c r="DU562" s="901"/>
      <c r="DV562" s="900">
        <v>0</v>
      </c>
      <c r="DW562" s="901"/>
      <c r="DX562" s="326">
        <f t="shared" si="681"/>
        <v>0</v>
      </c>
      <c r="DY562" s="320">
        <f t="shared" si="667"/>
        <v>0</v>
      </c>
      <c r="DZ562" s="320">
        <f t="shared" si="668"/>
        <v>0</v>
      </c>
      <c r="EA562" s="320">
        <f t="shared" si="669"/>
        <v>0</v>
      </c>
      <c r="EB562" s="320">
        <f t="shared" si="670"/>
        <v>0</v>
      </c>
      <c r="EC562" s="320">
        <f t="shared" si="671"/>
        <v>0</v>
      </c>
      <c r="ED562" s="321">
        <f t="shared" si="672"/>
        <v>0</v>
      </c>
      <c r="EE562" s="143"/>
    </row>
    <row r="563" spans="1:135" ht="15" customHeight="1">
      <c r="C563" s="611" t="s">
        <v>339</v>
      </c>
      <c r="D563" s="584"/>
      <c r="E563" s="633"/>
      <c r="F563" s="633"/>
      <c r="G563" s="633"/>
      <c r="H563" s="633"/>
      <c r="I563" s="633"/>
      <c r="J563" s="633"/>
      <c r="K563" s="633"/>
      <c r="L563" s="633"/>
      <c r="M563" s="633"/>
      <c r="N563" s="633"/>
      <c r="O563" s="633"/>
      <c r="P563" s="633"/>
      <c r="Q563" s="633"/>
      <c r="R563" s="666"/>
      <c r="S563" s="609">
        <v>0</v>
      </c>
      <c r="T563" s="610"/>
      <c r="U563" s="609">
        <v>0</v>
      </c>
      <c r="V563" s="610"/>
      <c r="W563" s="609">
        <v>0</v>
      </c>
      <c r="X563" s="610"/>
      <c r="Y563" s="609">
        <v>0</v>
      </c>
      <c r="Z563" s="610"/>
      <c r="AA563" s="609">
        <v>0</v>
      </c>
      <c r="AB563" s="610"/>
      <c r="AC563" s="127">
        <f t="shared" si="673"/>
        <v>0</v>
      </c>
      <c r="AD563" s="798">
        <v>0</v>
      </c>
      <c r="AE563" s="799"/>
      <c r="AF563" s="798">
        <v>0</v>
      </c>
      <c r="AG563" s="799"/>
      <c r="AH563" s="798">
        <v>0</v>
      </c>
      <c r="AI563" s="799"/>
      <c r="AJ563" s="798">
        <v>0</v>
      </c>
      <c r="AK563" s="799"/>
      <c r="AL563" s="798">
        <v>0</v>
      </c>
      <c r="AM563" s="799"/>
      <c r="AN563" s="293">
        <f t="shared" si="674"/>
        <v>0</v>
      </c>
      <c r="AO563" s="814">
        <v>0</v>
      </c>
      <c r="AP563" s="815"/>
      <c r="AQ563" s="814">
        <v>0</v>
      </c>
      <c r="AR563" s="815"/>
      <c r="AS563" s="814">
        <v>0</v>
      </c>
      <c r="AT563" s="815"/>
      <c r="AU563" s="814">
        <v>0</v>
      </c>
      <c r="AV563" s="815"/>
      <c r="AW563" s="814">
        <v>0</v>
      </c>
      <c r="AX563" s="815"/>
      <c r="AY563" s="296">
        <f t="shared" si="666"/>
        <v>0</v>
      </c>
      <c r="AZ563" s="783">
        <v>0</v>
      </c>
      <c r="BA563" s="784"/>
      <c r="BB563" s="783">
        <v>0</v>
      </c>
      <c r="BC563" s="784"/>
      <c r="BD563" s="783">
        <v>0</v>
      </c>
      <c r="BE563" s="784"/>
      <c r="BF563" s="783">
        <v>0</v>
      </c>
      <c r="BG563" s="784"/>
      <c r="BH563" s="783">
        <v>0</v>
      </c>
      <c r="BI563" s="784"/>
      <c r="BJ563" s="299">
        <f t="shared" si="675"/>
        <v>0</v>
      </c>
      <c r="BK563" s="825">
        <v>0</v>
      </c>
      <c r="BL563" s="826"/>
      <c r="BM563" s="825">
        <v>0</v>
      </c>
      <c r="BN563" s="826"/>
      <c r="BO563" s="825">
        <v>0</v>
      </c>
      <c r="BP563" s="826"/>
      <c r="BQ563" s="825">
        <v>0</v>
      </c>
      <c r="BR563" s="826"/>
      <c r="BS563" s="825">
        <v>0</v>
      </c>
      <c r="BT563" s="826"/>
      <c r="BU563" s="302">
        <f t="shared" si="676"/>
        <v>0</v>
      </c>
      <c r="BV563" s="898">
        <v>0</v>
      </c>
      <c r="BW563" s="899"/>
      <c r="BX563" s="898">
        <v>0</v>
      </c>
      <c r="BY563" s="899"/>
      <c r="BZ563" s="898">
        <v>0</v>
      </c>
      <c r="CA563" s="899"/>
      <c r="CB563" s="898">
        <v>0</v>
      </c>
      <c r="CC563" s="899"/>
      <c r="CD563" s="898">
        <v>0</v>
      </c>
      <c r="CE563" s="899"/>
      <c r="CF563" s="305">
        <f>SUM(BV563+BX563+BZ563+CB563+CD563)</f>
        <v>0</v>
      </c>
      <c r="CG563" s="896">
        <v>0</v>
      </c>
      <c r="CH563" s="897"/>
      <c r="CI563" s="896">
        <v>0</v>
      </c>
      <c r="CJ563" s="897"/>
      <c r="CK563" s="896">
        <v>0</v>
      </c>
      <c r="CL563" s="897"/>
      <c r="CM563" s="896">
        <v>0</v>
      </c>
      <c r="CN563" s="897"/>
      <c r="CO563" s="896">
        <v>0</v>
      </c>
      <c r="CP563" s="897"/>
      <c r="CQ563" s="308">
        <f t="shared" si="678"/>
        <v>0</v>
      </c>
      <c r="CR563" s="904">
        <v>0</v>
      </c>
      <c r="CS563" s="905"/>
      <c r="CT563" s="904">
        <v>0</v>
      </c>
      <c r="CU563" s="905"/>
      <c r="CV563" s="904">
        <v>0</v>
      </c>
      <c r="CW563" s="905"/>
      <c r="CX563" s="904">
        <v>0</v>
      </c>
      <c r="CY563" s="905"/>
      <c r="CZ563" s="904">
        <v>0</v>
      </c>
      <c r="DA563" s="905"/>
      <c r="DB563" s="311">
        <f t="shared" si="679"/>
        <v>0</v>
      </c>
      <c r="DC563" s="902">
        <v>0</v>
      </c>
      <c r="DD563" s="903"/>
      <c r="DE563" s="902">
        <v>0</v>
      </c>
      <c r="DF563" s="903"/>
      <c r="DG563" s="902">
        <v>0</v>
      </c>
      <c r="DH563" s="903"/>
      <c r="DI563" s="902">
        <v>0</v>
      </c>
      <c r="DJ563" s="903"/>
      <c r="DK563" s="902">
        <v>0</v>
      </c>
      <c r="DL563" s="903"/>
      <c r="DM563" s="314">
        <f t="shared" si="680"/>
        <v>0</v>
      </c>
      <c r="DN563" s="900">
        <v>0</v>
      </c>
      <c r="DO563" s="901"/>
      <c r="DP563" s="900">
        <v>0</v>
      </c>
      <c r="DQ563" s="901"/>
      <c r="DR563" s="900">
        <v>0</v>
      </c>
      <c r="DS563" s="901"/>
      <c r="DT563" s="900">
        <v>0</v>
      </c>
      <c r="DU563" s="901"/>
      <c r="DV563" s="900">
        <v>0</v>
      </c>
      <c r="DW563" s="901"/>
      <c r="DX563" s="326">
        <f t="shared" si="681"/>
        <v>0</v>
      </c>
      <c r="DY563" s="320">
        <f t="shared" si="667"/>
        <v>0</v>
      </c>
      <c r="DZ563" s="320">
        <f t="shared" si="668"/>
        <v>0</v>
      </c>
      <c r="EA563" s="320">
        <f t="shared" si="669"/>
        <v>0</v>
      </c>
      <c r="EB563" s="320">
        <f t="shared" si="670"/>
        <v>0</v>
      </c>
      <c r="EC563" s="320">
        <f t="shared" si="671"/>
        <v>0</v>
      </c>
      <c r="ED563" s="321">
        <f t="shared" si="672"/>
        <v>0</v>
      </c>
      <c r="EE563" s="143"/>
    </row>
    <row r="564" spans="1:135" s="143" customFormat="1" ht="16.5" customHeight="1">
      <c r="A564" s="178"/>
      <c r="B564" s="178"/>
      <c r="C564" s="586" t="s">
        <v>296</v>
      </c>
      <c r="D564" s="587"/>
      <c r="E564" s="587"/>
      <c r="F564" s="587"/>
      <c r="G564" s="587"/>
      <c r="H564" s="587"/>
      <c r="I564" s="587"/>
      <c r="J564" s="587"/>
      <c r="K564" s="587"/>
      <c r="L564" s="587"/>
      <c r="M564" s="587"/>
      <c r="N564" s="587"/>
      <c r="O564" s="587"/>
      <c r="P564" s="587"/>
      <c r="Q564" s="587"/>
      <c r="R564" s="588"/>
      <c r="S564" s="925">
        <f>SUM(S559:S563)</f>
        <v>0</v>
      </c>
      <c r="T564" s="926"/>
      <c r="U564" s="925">
        <f>SUM(U559:U563)</f>
        <v>0</v>
      </c>
      <c r="V564" s="926"/>
      <c r="W564" s="925">
        <f>SUM(W559:W563)</f>
        <v>0</v>
      </c>
      <c r="X564" s="926"/>
      <c r="Y564" s="925">
        <f>SUM(Y559:Y563)</f>
        <v>0</v>
      </c>
      <c r="Z564" s="926"/>
      <c r="AA564" s="925">
        <f>SUM(AA559:AA563)</f>
        <v>0</v>
      </c>
      <c r="AB564" s="926"/>
      <c r="AC564" s="546">
        <f>SUM(S564:AB564)</f>
        <v>0</v>
      </c>
      <c r="AD564" s="925">
        <f>SUM(AD559:AD563)</f>
        <v>0</v>
      </c>
      <c r="AE564" s="926"/>
      <c r="AF564" s="925">
        <f>SUM(AF559:AF563)</f>
        <v>0</v>
      </c>
      <c r="AG564" s="926"/>
      <c r="AH564" s="925">
        <f>SUM(AH559:AH563)</f>
        <v>0</v>
      </c>
      <c r="AI564" s="926"/>
      <c r="AJ564" s="925">
        <f>SUM(AJ559:AJ563)</f>
        <v>0</v>
      </c>
      <c r="AK564" s="926"/>
      <c r="AL564" s="925">
        <f>SUM(AL559:AL563)</f>
        <v>0</v>
      </c>
      <c r="AM564" s="926"/>
      <c r="AN564" s="546">
        <f>SUM(AD564:AM564)</f>
        <v>0</v>
      </c>
      <c r="AO564" s="925">
        <f>SUM(AO559:AO563)</f>
        <v>0</v>
      </c>
      <c r="AP564" s="926"/>
      <c r="AQ564" s="925">
        <f>SUM(AQ559:AQ563)</f>
        <v>0</v>
      </c>
      <c r="AR564" s="926"/>
      <c r="AS564" s="925">
        <f>SUM(AS559:AS563)</f>
        <v>0</v>
      </c>
      <c r="AT564" s="926"/>
      <c r="AU564" s="925">
        <f>SUM(AU559:AU563)</f>
        <v>0</v>
      </c>
      <c r="AV564" s="926"/>
      <c r="AW564" s="925">
        <f>SUM(AW559:AW563)</f>
        <v>0</v>
      </c>
      <c r="AX564" s="926"/>
      <c r="AY564" s="546">
        <f>SUM(AO564:AX564)</f>
        <v>0</v>
      </c>
      <c r="AZ564" s="925">
        <f>SUM(AZ559:AZ563)</f>
        <v>0</v>
      </c>
      <c r="BA564" s="926"/>
      <c r="BB564" s="925">
        <f>SUM(BB559:BB563)</f>
        <v>0</v>
      </c>
      <c r="BC564" s="926"/>
      <c r="BD564" s="925">
        <f>SUM(BD559:BD563)</f>
        <v>0</v>
      </c>
      <c r="BE564" s="926"/>
      <c r="BF564" s="925">
        <f>SUM(BF559:BF563)</f>
        <v>0</v>
      </c>
      <c r="BG564" s="926"/>
      <c r="BH564" s="925">
        <f>SUM(BH559:BH563)</f>
        <v>0</v>
      </c>
      <c r="BI564" s="926"/>
      <c r="BJ564" s="546">
        <f>SUM(AZ564:BI564)</f>
        <v>0</v>
      </c>
      <c r="BK564" s="925">
        <f>SUM(BK559:BK563)</f>
        <v>0</v>
      </c>
      <c r="BL564" s="926"/>
      <c r="BM564" s="925">
        <f>SUM(BM559:BM563)</f>
        <v>0</v>
      </c>
      <c r="BN564" s="926"/>
      <c r="BO564" s="925">
        <f>SUM(BO559:BO563)</f>
        <v>0</v>
      </c>
      <c r="BP564" s="926"/>
      <c r="BQ564" s="925">
        <f>SUM(BQ559:BQ563)</f>
        <v>0</v>
      </c>
      <c r="BR564" s="926"/>
      <c r="BS564" s="925">
        <f>SUM(BS559:BS563)</f>
        <v>0</v>
      </c>
      <c r="BT564" s="926"/>
      <c r="BU564" s="546">
        <f>SUM(BK564:BT564)</f>
        <v>0</v>
      </c>
      <c r="BV564" s="925">
        <f>SUM(BV559:BV563)</f>
        <v>0</v>
      </c>
      <c r="BW564" s="926"/>
      <c r="BX564" s="925">
        <f>SUM(BX559:BX563)</f>
        <v>0</v>
      </c>
      <c r="BY564" s="926"/>
      <c r="BZ564" s="925">
        <f>SUM(BZ559:BZ563)</f>
        <v>0</v>
      </c>
      <c r="CA564" s="926"/>
      <c r="CB564" s="925">
        <f>SUM(CB559:CB563)</f>
        <v>0</v>
      </c>
      <c r="CC564" s="926"/>
      <c r="CD564" s="925">
        <f>SUM(CD559:CD563)</f>
        <v>0</v>
      </c>
      <c r="CE564" s="926"/>
      <c r="CF564" s="546">
        <f>SUM(BV564:CE564)</f>
        <v>0</v>
      </c>
      <c r="CG564" s="925">
        <f>SUM(CG559:CG563)</f>
        <v>0</v>
      </c>
      <c r="CH564" s="926"/>
      <c r="CI564" s="925">
        <f>SUM(CI559:CI563)</f>
        <v>0</v>
      </c>
      <c r="CJ564" s="926"/>
      <c r="CK564" s="925">
        <f>SUM(CK559:CK563)</f>
        <v>0</v>
      </c>
      <c r="CL564" s="926"/>
      <c r="CM564" s="925">
        <f>SUM(CM559:CM563)</f>
        <v>0</v>
      </c>
      <c r="CN564" s="926"/>
      <c r="CO564" s="925">
        <f>SUM(CO559:CO563)</f>
        <v>0</v>
      </c>
      <c r="CP564" s="926"/>
      <c r="CQ564" s="546">
        <f>SUM(CG564:CP564)</f>
        <v>0</v>
      </c>
      <c r="CR564" s="925">
        <f>SUM(CR559:CR563)</f>
        <v>0</v>
      </c>
      <c r="CS564" s="926"/>
      <c r="CT564" s="925">
        <f>SUM(CT559:CT563)</f>
        <v>0</v>
      </c>
      <c r="CU564" s="926"/>
      <c r="CV564" s="925">
        <f>SUM(CV559:CV563)</f>
        <v>0</v>
      </c>
      <c r="CW564" s="926"/>
      <c r="CX564" s="925">
        <f>SUM(CX559:CX563)</f>
        <v>0</v>
      </c>
      <c r="CY564" s="926"/>
      <c r="CZ564" s="925">
        <f>SUM(CZ559:CZ563)</f>
        <v>0</v>
      </c>
      <c r="DA564" s="926"/>
      <c r="DB564" s="546">
        <f>SUM(CR564:DA564)</f>
        <v>0</v>
      </c>
      <c r="DC564" s="925">
        <f>SUM(DC559:DC563)</f>
        <v>0</v>
      </c>
      <c r="DD564" s="926"/>
      <c r="DE564" s="925">
        <f>SUM(DE559:DE563)</f>
        <v>0</v>
      </c>
      <c r="DF564" s="926"/>
      <c r="DG564" s="925">
        <f>SUM(DG559:DG563)</f>
        <v>0</v>
      </c>
      <c r="DH564" s="926"/>
      <c r="DI564" s="925">
        <f>SUM(DI559:DI563)</f>
        <v>0</v>
      </c>
      <c r="DJ564" s="926"/>
      <c r="DK564" s="925">
        <f>SUM(DK559:DK563)</f>
        <v>0</v>
      </c>
      <c r="DL564" s="926"/>
      <c r="DM564" s="546">
        <f>SUM(DC564:DL564)</f>
        <v>0</v>
      </c>
      <c r="DN564" s="925">
        <f>SUM(DN559:DN563)</f>
        <v>0</v>
      </c>
      <c r="DO564" s="926"/>
      <c r="DP564" s="925">
        <f>SUM(DP559:DP563)</f>
        <v>0</v>
      </c>
      <c r="DQ564" s="926"/>
      <c r="DR564" s="925">
        <f>SUM(DR559:DR563)</f>
        <v>0</v>
      </c>
      <c r="DS564" s="926"/>
      <c r="DT564" s="925">
        <f>SUM(DT559:DT563)</f>
        <v>0</v>
      </c>
      <c r="DU564" s="926"/>
      <c r="DV564" s="925">
        <f>SUM(DV559:DV563)</f>
        <v>0</v>
      </c>
      <c r="DW564" s="926"/>
      <c r="DX564" s="546">
        <f>SUM(DN564:DW564)</f>
        <v>0</v>
      </c>
      <c r="DY564" s="379">
        <f>SUM(DY559:DY563)</f>
        <v>0</v>
      </c>
      <c r="DZ564" s="379">
        <f>SUM(DZ559:DZ563)</f>
        <v>0</v>
      </c>
      <c r="EA564" s="379">
        <f>SUM(EA559:EA563)</f>
        <v>0</v>
      </c>
      <c r="EB564" s="379">
        <f>SUM(EB559:EB563)</f>
        <v>0</v>
      </c>
      <c r="EC564" s="379">
        <f>SUM(EC559:EC563)</f>
        <v>0</v>
      </c>
      <c r="ED564" s="379">
        <f t="shared" si="672"/>
        <v>0</v>
      </c>
    </row>
    <row r="565" spans="1:135" ht="15" customHeight="1">
      <c r="C565" s="864"/>
      <c r="D565" s="596"/>
      <c r="E565" s="596"/>
      <c r="F565" s="596"/>
      <c r="G565" s="596"/>
      <c r="H565" s="596"/>
      <c r="I565" s="596"/>
      <c r="J565" s="596"/>
      <c r="K565" s="596"/>
      <c r="L565" s="596"/>
      <c r="M565" s="596"/>
      <c r="N565" s="596"/>
      <c r="O565" s="596"/>
      <c r="P565" s="596"/>
      <c r="Q565" s="596"/>
      <c r="R565" s="597"/>
      <c r="S565" s="818"/>
      <c r="T565" s="819"/>
      <c r="U565" s="818"/>
      <c r="V565" s="819"/>
      <c r="W565" s="818"/>
      <c r="X565" s="819"/>
      <c r="Y565" s="818"/>
      <c r="Z565" s="819"/>
      <c r="AA565" s="818"/>
      <c r="AB565" s="819"/>
      <c r="AC565" s="135"/>
      <c r="AD565" s="818"/>
      <c r="AE565" s="819"/>
      <c r="AF565" s="818"/>
      <c r="AG565" s="819"/>
      <c r="AH565" s="818"/>
      <c r="AI565" s="819"/>
      <c r="AJ565" s="818"/>
      <c r="AK565" s="819"/>
      <c r="AL565" s="818"/>
      <c r="AM565" s="819"/>
      <c r="AN565" s="135"/>
      <c r="AO565" s="818"/>
      <c r="AP565" s="819"/>
      <c r="AQ565" s="818"/>
      <c r="AR565" s="819"/>
      <c r="AS565" s="818"/>
      <c r="AT565" s="819"/>
      <c r="AU565" s="818"/>
      <c r="AV565" s="819"/>
      <c r="AW565" s="818"/>
      <c r="AX565" s="819"/>
      <c r="AY565" s="135"/>
      <c r="AZ565" s="818"/>
      <c r="BA565" s="819"/>
      <c r="BB565" s="818"/>
      <c r="BC565" s="819"/>
      <c r="BD565" s="818"/>
      <c r="BE565" s="819"/>
      <c r="BF565" s="818"/>
      <c r="BG565" s="819"/>
      <c r="BH565" s="818"/>
      <c r="BI565" s="819"/>
      <c r="BJ565" s="135"/>
      <c r="BK565" s="818"/>
      <c r="BL565" s="819"/>
      <c r="BM565" s="818"/>
      <c r="BN565" s="819"/>
      <c r="BO565" s="818"/>
      <c r="BP565" s="819"/>
      <c r="BQ565" s="818"/>
      <c r="BR565" s="819"/>
      <c r="BS565" s="818"/>
      <c r="BT565" s="819"/>
      <c r="BU565" s="135"/>
      <c r="BV565" s="818"/>
      <c r="BW565" s="819"/>
      <c r="BX565" s="818"/>
      <c r="BY565" s="819"/>
      <c r="BZ565" s="818"/>
      <c r="CA565" s="819"/>
      <c r="CB565" s="818"/>
      <c r="CC565" s="819"/>
      <c r="CD565" s="818"/>
      <c r="CE565" s="819"/>
      <c r="CF565" s="135"/>
      <c r="CG565" s="818"/>
      <c r="CH565" s="819"/>
      <c r="CI565" s="818"/>
      <c r="CJ565" s="819"/>
      <c r="CK565" s="818"/>
      <c r="CL565" s="819"/>
      <c r="CM565" s="818"/>
      <c r="CN565" s="819"/>
      <c r="CO565" s="818"/>
      <c r="CP565" s="819"/>
      <c r="CQ565" s="135"/>
      <c r="CR565" s="818"/>
      <c r="CS565" s="819"/>
      <c r="CT565" s="818"/>
      <c r="CU565" s="819"/>
      <c r="CV565" s="818"/>
      <c r="CW565" s="819"/>
      <c r="CX565" s="818"/>
      <c r="CY565" s="819"/>
      <c r="CZ565" s="818"/>
      <c r="DA565" s="819"/>
      <c r="DB565" s="135"/>
      <c r="DC565" s="818"/>
      <c r="DD565" s="819"/>
      <c r="DE565" s="818"/>
      <c r="DF565" s="819"/>
      <c r="DG565" s="818"/>
      <c r="DH565" s="819"/>
      <c r="DI565" s="818"/>
      <c r="DJ565" s="819"/>
      <c r="DK565" s="818"/>
      <c r="DL565" s="819"/>
      <c r="DM565" s="135"/>
      <c r="DN565" s="818"/>
      <c r="DO565" s="819"/>
      <c r="DP565" s="818"/>
      <c r="DQ565" s="819"/>
      <c r="DR565" s="818"/>
      <c r="DS565" s="819"/>
      <c r="DT565" s="818"/>
      <c r="DU565" s="819"/>
      <c r="DV565" s="818"/>
      <c r="DW565" s="819"/>
      <c r="DX565" s="135"/>
      <c r="DY565" s="381"/>
      <c r="DZ565" s="381"/>
      <c r="EA565" s="381"/>
      <c r="EB565" s="381"/>
      <c r="EC565" s="381"/>
      <c r="ED565" s="381"/>
      <c r="EE565" s="143"/>
    </row>
    <row r="566" spans="1:135" ht="15" customHeight="1">
      <c r="C566" s="865" t="s">
        <v>274</v>
      </c>
      <c r="D566" s="596"/>
      <c r="E566" s="596"/>
      <c r="F566" s="596"/>
      <c r="G566" s="596"/>
      <c r="H566" s="596"/>
      <c r="I566" s="596"/>
      <c r="J566" s="596"/>
      <c r="K566" s="596"/>
      <c r="L566" s="596"/>
      <c r="M566" s="596"/>
      <c r="N566" s="596"/>
      <c r="O566" s="596"/>
      <c r="P566" s="596"/>
      <c r="Q566" s="596"/>
      <c r="R566" s="597"/>
      <c r="S566" s="906">
        <f>S564+S557+S545+S62</f>
        <v>0</v>
      </c>
      <c r="T566" s="922"/>
      <c r="U566" s="906">
        <f>U564+U557+U545+U62</f>
        <v>0</v>
      </c>
      <c r="V566" s="922"/>
      <c r="W566" s="906">
        <f>W564+W557+W545+W62</f>
        <v>0</v>
      </c>
      <c r="X566" s="922"/>
      <c r="Y566" s="906">
        <f>Y564+Y557+Y545+Y62</f>
        <v>0</v>
      </c>
      <c r="Z566" s="922"/>
      <c r="AA566" s="906">
        <f>AA564+AA557+AA545+AA62</f>
        <v>0</v>
      </c>
      <c r="AB566" s="922"/>
      <c r="AC566" s="547">
        <f>SUM(S566:AB566)</f>
        <v>0</v>
      </c>
      <c r="AD566" s="906">
        <f>AD564+AD557+AD545+AD62</f>
        <v>0</v>
      </c>
      <c r="AE566" s="922"/>
      <c r="AF566" s="906">
        <f>AF564+AF557+AF545+AF62</f>
        <v>0</v>
      </c>
      <c r="AG566" s="922"/>
      <c r="AH566" s="906">
        <f>AH564+AH557+AH545+AH62</f>
        <v>0</v>
      </c>
      <c r="AI566" s="922"/>
      <c r="AJ566" s="906">
        <f>AJ564+AJ557+AJ545+AJ62</f>
        <v>0</v>
      </c>
      <c r="AK566" s="922"/>
      <c r="AL566" s="906">
        <f>AL564+AL557+AL545+AL62</f>
        <v>0</v>
      </c>
      <c r="AM566" s="922"/>
      <c r="AN566" s="547">
        <f>SUM(AD566:AM566)</f>
        <v>0</v>
      </c>
      <c r="AO566" s="906">
        <f>AO564+AO557+AO545+AO62</f>
        <v>0</v>
      </c>
      <c r="AP566" s="922"/>
      <c r="AQ566" s="906">
        <f>AQ564+AQ557+AQ545+AQ62</f>
        <v>0</v>
      </c>
      <c r="AR566" s="922"/>
      <c r="AS566" s="906">
        <f>AS564+AS557+AS545+AS62</f>
        <v>0</v>
      </c>
      <c r="AT566" s="922"/>
      <c r="AU566" s="906">
        <f>AU564+AU557+AU545+AU62</f>
        <v>0</v>
      </c>
      <c r="AV566" s="922"/>
      <c r="AW566" s="906">
        <f>AW564+AW557+AW545+AW62</f>
        <v>0</v>
      </c>
      <c r="AX566" s="922"/>
      <c r="AY566" s="547">
        <f>SUM(AO566:AX566)</f>
        <v>0</v>
      </c>
      <c r="AZ566" s="906">
        <f>AZ564+AZ557+AZ545+AZ62</f>
        <v>0</v>
      </c>
      <c r="BA566" s="922"/>
      <c r="BB566" s="906">
        <f>BB564+BB557+BB545+BB62</f>
        <v>0</v>
      </c>
      <c r="BC566" s="922"/>
      <c r="BD566" s="906">
        <f>BD564+BD557+BD545+BD62</f>
        <v>0</v>
      </c>
      <c r="BE566" s="922"/>
      <c r="BF566" s="906">
        <f>BF564+BF557+BF545+BF62</f>
        <v>0</v>
      </c>
      <c r="BG566" s="922"/>
      <c r="BH566" s="906">
        <f>BH564+BH557+BH545+BH62</f>
        <v>0</v>
      </c>
      <c r="BI566" s="922"/>
      <c r="BJ566" s="547">
        <f>SUM(AZ566:BI566)</f>
        <v>0</v>
      </c>
      <c r="BK566" s="906">
        <f>BK564+BK557+BK545+BK62</f>
        <v>0</v>
      </c>
      <c r="BL566" s="922"/>
      <c r="BM566" s="906">
        <f>BM564+BM557+BM545+BM62</f>
        <v>0</v>
      </c>
      <c r="BN566" s="922"/>
      <c r="BO566" s="906">
        <f>BO564+BO557+BO545+BO62</f>
        <v>0</v>
      </c>
      <c r="BP566" s="922"/>
      <c r="BQ566" s="906">
        <f>BQ564+BQ557+BQ545+BQ62</f>
        <v>0</v>
      </c>
      <c r="BR566" s="922"/>
      <c r="BS566" s="906">
        <f>BS564+BS557+BS545+BS62</f>
        <v>0</v>
      </c>
      <c r="BT566" s="922"/>
      <c r="BU566" s="547">
        <f>SUM(BK566:BT566)</f>
        <v>0</v>
      </c>
      <c r="BV566" s="906">
        <f>BV564+BV557+BV545+BV62</f>
        <v>0</v>
      </c>
      <c r="BW566" s="922"/>
      <c r="BX566" s="906">
        <f>BX564+BX557+BX545+BX62</f>
        <v>0</v>
      </c>
      <c r="BY566" s="922"/>
      <c r="BZ566" s="906">
        <f>BZ564+BZ557+BZ545+BZ62</f>
        <v>0</v>
      </c>
      <c r="CA566" s="922"/>
      <c r="CB566" s="906">
        <f>CB564+CB557+CB545+CB62</f>
        <v>0</v>
      </c>
      <c r="CC566" s="922"/>
      <c r="CD566" s="906">
        <f>CD564+CD557+CD545+CD62</f>
        <v>0</v>
      </c>
      <c r="CE566" s="922"/>
      <c r="CF566" s="547">
        <f>SUM(BV566:CE566)</f>
        <v>0</v>
      </c>
      <c r="CG566" s="906">
        <f>CG564+CG557+CG545+CG62</f>
        <v>0</v>
      </c>
      <c r="CH566" s="922"/>
      <c r="CI566" s="906">
        <f>CI564+CI557+CI545+CI62</f>
        <v>0</v>
      </c>
      <c r="CJ566" s="922"/>
      <c r="CK566" s="906">
        <f>CK564+CK557+CK545+CK62</f>
        <v>0</v>
      </c>
      <c r="CL566" s="922"/>
      <c r="CM566" s="906">
        <f>CM564+CM557+CM545+CM62</f>
        <v>0</v>
      </c>
      <c r="CN566" s="922"/>
      <c r="CO566" s="906">
        <f>CO564+CO557+CO545+CO62</f>
        <v>0</v>
      </c>
      <c r="CP566" s="922"/>
      <c r="CQ566" s="547">
        <f>SUM(CG566:CP566)</f>
        <v>0</v>
      </c>
      <c r="CR566" s="906">
        <f>CR564+CR557+CR545+CR62</f>
        <v>0</v>
      </c>
      <c r="CS566" s="922"/>
      <c r="CT566" s="906">
        <f>CT564+CT557+CT545+CT62</f>
        <v>0</v>
      </c>
      <c r="CU566" s="922"/>
      <c r="CV566" s="906">
        <f>CV564+CV557+CV545+CV62</f>
        <v>0</v>
      </c>
      <c r="CW566" s="922"/>
      <c r="CX566" s="906">
        <f>CX564+CX557+CX545+CX62</f>
        <v>0</v>
      </c>
      <c r="CY566" s="922"/>
      <c r="CZ566" s="906">
        <f>CZ564+CZ557+CZ545+CZ62</f>
        <v>0</v>
      </c>
      <c r="DA566" s="922"/>
      <c r="DB566" s="547">
        <f>SUM(CR566:DA566)</f>
        <v>0</v>
      </c>
      <c r="DC566" s="906">
        <f>DC564+DC557+DC545+DC62</f>
        <v>0</v>
      </c>
      <c r="DD566" s="922"/>
      <c r="DE566" s="906">
        <f>DE564+DE557+DE545+DE62</f>
        <v>0</v>
      </c>
      <c r="DF566" s="922"/>
      <c r="DG566" s="906">
        <f>DG564+DG557+DG545+DG62</f>
        <v>0</v>
      </c>
      <c r="DH566" s="922"/>
      <c r="DI566" s="906">
        <f>DI564+DI557+DI545+DI62</f>
        <v>0</v>
      </c>
      <c r="DJ566" s="922"/>
      <c r="DK566" s="906">
        <f>DK564+DK557+DK545+DK62</f>
        <v>0</v>
      </c>
      <c r="DL566" s="922"/>
      <c r="DM566" s="547">
        <f>SUM(DC566:DL566)</f>
        <v>0</v>
      </c>
      <c r="DN566" s="906">
        <f>DN564+DN557+DN545+DN62</f>
        <v>0</v>
      </c>
      <c r="DO566" s="922"/>
      <c r="DP566" s="906">
        <f>DP564+DP557+DP545+DP62</f>
        <v>0</v>
      </c>
      <c r="DQ566" s="922"/>
      <c r="DR566" s="906">
        <f>DR564+DR557+DR545+DR62</f>
        <v>0</v>
      </c>
      <c r="DS566" s="922"/>
      <c r="DT566" s="906">
        <f>DT564+DT557+DT545+DT62</f>
        <v>0</v>
      </c>
      <c r="DU566" s="922"/>
      <c r="DV566" s="906">
        <f>DV564+DV557+DV545+DV62</f>
        <v>0</v>
      </c>
      <c r="DW566" s="922"/>
      <c r="DX566" s="547">
        <f>SUM(DN566:DW566)</f>
        <v>0</v>
      </c>
      <c r="DY566" s="382">
        <f>S566+AD566+AO566+AZ566+BK566+BV566+CG566+CR566+DC566+DN566</f>
        <v>0</v>
      </c>
      <c r="DZ566" s="382">
        <f>U566+AF566+AQ566+BB566+BM566+BX566+CI566+CT566+DE566+DP566</f>
        <v>0</v>
      </c>
      <c r="EA566" s="382">
        <f>W566+AH566+AS566+BD566+BO566+BZ566+CK566+CV566+DG566+DR566</f>
        <v>0</v>
      </c>
      <c r="EB566" s="382">
        <f>Y566+AJ566+AU566+BF566+BQ566+CB566+CM566+CX566+DI566+DT566</f>
        <v>0</v>
      </c>
      <c r="EC566" s="382">
        <f>AA566+AL566+AW566+BH566+BS566+CD566+CO566+CZ566+DK566+DV566</f>
        <v>0</v>
      </c>
      <c r="ED566" s="383">
        <f>SUM(DY566:EC566)</f>
        <v>0</v>
      </c>
      <c r="EE566" s="143"/>
    </row>
    <row r="567" spans="1:135" ht="15" customHeight="1">
      <c r="C567" s="867"/>
      <c r="D567" s="596"/>
      <c r="E567" s="596"/>
      <c r="F567" s="596"/>
      <c r="G567" s="596"/>
      <c r="H567" s="596"/>
      <c r="I567" s="596"/>
      <c r="J567" s="596"/>
      <c r="K567" s="596"/>
      <c r="L567" s="596"/>
      <c r="M567" s="596"/>
      <c r="N567" s="596"/>
      <c r="O567" s="596"/>
      <c r="P567" s="596"/>
      <c r="Q567" s="596"/>
      <c r="R567" s="597"/>
      <c r="S567" s="842"/>
      <c r="T567" s="843"/>
      <c r="U567" s="840"/>
      <c r="V567" s="841"/>
      <c r="W567" s="840"/>
      <c r="X567" s="841"/>
      <c r="Y567" s="840"/>
      <c r="Z567" s="841"/>
      <c r="AA567" s="840"/>
      <c r="AB567" s="841"/>
      <c r="AC567" s="140"/>
      <c r="AD567" s="818"/>
      <c r="AE567" s="819"/>
      <c r="AF567" s="818"/>
      <c r="AG567" s="819"/>
      <c r="AH567" s="818"/>
      <c r="AI567" s="819"/>
      <c r="AJ567" s="818"/>
      <c r="AK567" s="819"/>
      <c r="AL567" s="818"/>
      <c r="AM567" s="819"/>
      <c r="AN567" s="135"/>
      <c r="AO567" s="818"/>
      <c r="AP567" s="819"/>
      <c r="AQ567" s="818"/>
      <c r="AR567" s="819"/>
      <c r="AS567" s="818"/>
      <c r="AT567" s="819"/>
      <c r="AU567" s="818"/>
      <c r="AV567" s="819"/>
      <c r="AW567" s="818"/>
      <c r="AX567" s="819"/>
      <c r="AY567" s="135"/>
      <c r="AZ567" s="818"/>
      <c r="BA567" s="819"/>
      <c r="BB567" s="818"/>
      <c r="BC567" s="819"/>
      <c r="BD567" s="818"/>
      <c r="BE567" s="819"/>
      <c r="BF567" s="818"/>
      <c r="BG567" s="819"/>
      <c r="BH567" s="818"/>
      <c r="BI567" s="819"/>
      <c r="BJ567" s="135"/>
      <c r="BK567" s="818"/>
      <c r="BL567" s="819"/>
      <c r="BM567" s="818"/>
      <c r="BN567" s="819"/>
      <c r="BO567" s="818"/>
      <c r="BP567" s="819"/>
      <c r="BQ567" s="818"/>
      <c r="BR567" s="819"/>
      <c r="BS567" s="818"/>
      <c r="BT567" s="819"/>
      <c r="BU567" s="135"/>
      <c r="BV567" s="818"/>
      <c r="BW567" s="819"/>
      <c r="BX567" s="818"/>
      <c r="BY567" s="819"/>
      <c r="BZ567" s="818"/>
      <c r="CA567" s="819"/>
      <c r="CB567" s="818"/>
      <c r="CC567" s="819"/>
      <c r="CD567" s="818"/>
      <c r="CE567" s="819"/>
      <c r="CF567" s="135"/>
      <c r="CG567" s="818"/>
      <c r="CH567" s="819"/>
      <c r="CI567" s="818"/>
      <c r="CJ567" s="819"/>
      <c r="CK567" s="818"/>
      <c r="CL567" s="819"/>
      <c r="CM567" s="818"/>
      <c r="CN567" s="819"/>
      <c r="CO567" s="818"/>
      <c r="CP567" s="819"/>
      <c r="CQ567" s="135"/>
      <c r="CR567" s="818"/>
      <c r="CS567" s="819"/>
      <c r="CT567" s="818"/>
      <c r="CU567" s="819"/>
      <c r="CV567" s="818"/>
      <c r="CW567" s="819"/>
      <c r="CX567" s="818"/>
      <c r="CY567" s="819"/>
      <c r="CZ567" s="818"/>
      <c r="DA567" s="819"/>
      <c r="DB567" s="135"/>
      <c r="DC567" s="818"/>
      <c r="DD567" s="819"/>
      <c r="DE567" s="818"/>
      <c r="DF567" s="819"/>
      <c r="DG567" s="818"/>
      <c r="DH567" s="819"/>
      <c r="DI567" s="818"/>
      <c r="DJ567" s="819"/>
      <c r="DK567" s="818"/>
      <c r="DL567" s="819"/>
      <c r="DM567" s="135"/>
      <c r="DN567" s="818"/>
      <c r="DO567" s="819"/>
      <c r="DP567" s="818"/>
      <c r="DQ567" s="819"/>
      <c r="DR567" s="818"/>
      <c r="DS567" s="819"/>
      <c r="DT567" s="818"/>
      <c r="DU567" s="819"/>
      <c r="DV567" s="818"/>
      <c r="DW567" s="819"/>
      <c r="DX567" s="135"/>
      <c r="DY567" s="384"/>
      <c r="DZ567" s="384"/>
      <c r="EA567" s="384"/>
      <c r="EB567" s="384"/>
      <c r="EC567" s="384"/>
      <c r="ED567" s="381"/>
      <c r="EE567" s="143"/>
    </row>
    <row r="568" spans="1:135" s="143" customFormat="1" ht="15" customHeight="1">
      <c r="A568" s="178"/>
      <c r="B568" s="178"/>
      <c r="C568" s="961" t="str">
        <f>CONCATENATE("B. ", S8, " Facilities and Administration (F&amp;A)")</f>
        <v>B. Dept #1 Request Budget  Facilities and Administration (F&amp;A)</v>
      </c>
      <c r="D568" s="962"/>
      <c r="E568" s="962"/>
      <c r="F568" s="962"/>
      <c r="G568" s="962"/>
      <c r="H568" s="962"/>
      <c r="I568" s="706" t="s">
        <v>167</v>
      </c>
      <c r="J568" s="706"/>
      <c r="K568" s="706"/>
      <c r="L568" s="706"/>
      <c r="M568" s="706"/>
      <c r="N568" s="706"/>
      <c r="O568" s="649"/>
      <c r="P568" s="649"/>
      <c r="Q568" s="649"/>
      <c r="R568" s="548">
        <f>VLOOKUP(I568,F_A,2,0)</f>
        <v>0.505</v>
      </c>
      <c r="S568" s="906">
        <f>S566*$R568</f>
        <v>0</v>
      </c>
      <c r="T568" s="922"/>
      <c r="U568" s="906">
        <f>U566*$R568</f>
        <v>0</v>
      </c>
      <c r="V568" s="922"/>
      <c r="W568" s="906">
        <f>W566*$R568</f>
        <v>0</v>
      </c>
      <c r="X568" s="922"/>
      <c r="Y568" s="906">
        <f>Y566*$R568</f>
        <v>0</v>
      </c>
      <c r="Z568" s="922"/>
      <c r="AA568" s="906">
        <f>AA566*$R568</f>
        <v>0</v>
      </c>
      <c r="AB568" s="922"/>
      <c r="AC568" s="547">
        <f>SUM(S568:AB568)</f>
        <v>0</v>
      </c>
      <c r="AD568" s="806"/>
      <c r="AE568" s="822"/>
      <c r="AF568" s="806"/>
      <c r="AG568" s="822"/>
      <c r="AH568" s="806"/>
      <c r="AI568" s="822"/>
      <c r="AJ568" s="806"/>
      <c r="AK568" s="822"/>
      <c r="AL568" s="806"/>
      <c r="AM568" s="822"/>
      <c r="AN568" s="385"/>
      <c r="AO568" s="806"/>
      <c r="AP568" s="822"/>
      <c r="AQ568" s="806"/>
      <c r="AR568" s="822"/>
      <c r="AS568" s="806"/>
      <c r="AT568" s="822"/>
      <c r="AU568" s="806"/>
      <c r="AV568" s="822"/>
      <c r="AW568" s="806"/>
      <c r="AX568" s="822"/>
      <c r="AY568" s="385"/>
      <c r="AZ568" s="806"/>
      <c r="BA568" s="822"/>
      <c r="BB568" s="806"/>
      <c r="BC568" s="822"/>
      <c r="BD568" s="806"/>
      <c r="BE568" s="822"/>
      <c r="BF568" s="806"/>
      <c r="BG568" s="822"/>
      <c r="BH568" s="806"/>
      <c r="BI568" s="822"/>
      <c r="BJ568" s="385"/>
      <c r="BK568" s="806"/>
      <c r="BL568" s="822"/>
      <c r="BM568" s="806"/>
      <c r="BN568" s="822"/>
      <c r="BO568" s="806"/>
      <c r="BP568" s="822"/>
      <c r="BQ568" s="806"/>
      <c r="BR568" s="822"/>
      <c r="BS568" s="806"/>
      <c r="BT568" s="822"/>
      <c r="BU568" s="385"/>
      <c r="BV568" s="806"/>
      <c r="BW568" s="822"/>
      <c r="BX568" s="806"/>
      <c r="BY568" s="822"/>
      <c r="BZ568" s="806"/>
      <c r="CA568" s="822"/>
      <c r="CB568" s="806"/>
      <c r="CC568" s="822"/>
      <c r="CD568" s="806"/>
      <c r="CE568" s="822"/>
      <c r="CF568" s="385"/>
      <c r="CG568" s="806"/>
      <c r="CH568" s="822"/>
      <c r="CI568" s="806"/>
      <c r="CJ568" s="822"/>
      <c r="CK568" s="806"/>
      <c r="CL568" s="822"/>
      <c r="CM568" s="806"/>
      <c r="CN568" s="822"/>
      <c r="CO568" s="806"/>
      <c r="CP568" s="822"/>
      <c r="CQ568" s="385"/>
      <c r="CR568" s="806"/>
      <c r="CS568" s="822"/>
      <c r="CT568" s="806"/>
      <c r="CU568" s="822"/>
      <c r="CV568" s="806"/>
      <c r="CW568" s="822"/>
      <c r="CX568" s="806"/>
      <c r="CY568" s="822"/>
      <c r="CZ568" s="806"/>
      <c r="DA568" s="822"/>
      <c r="DB568" s="385"/>
      <c r="DC568" s="806"/>
      <c r="DD568" s="822"/>
      <c r="DE568" s="806"/>
      <c r="DF568" s="822"/>
      <c r="DG568" s="806"/>
      <c r="DH568" s="822"/>
      <c r="DI568" s="806"/>
      <c r="DJ568" s="822"/>
      <c r="DK568" s="806"/>
      <c r="DL568" s="822"/>
      <c r="DM568" s="385"/>
      <c r="DN568" s="806"/>
      <c r="DO568" s="822"/>
      <c r="DP568" s="806"/>
      <c r="DQ568" s="822"/>
      <c r="DR568" s="806"/>
      <c r="DS568" s="822"/>
      <c r="DT568" s="806"/>
      <c r="DU568" s="822"/>
      <c r="DV568" s="806"/>
      <c r="DW568" s="822"/>
      <c r="DX568" s="385"/>
      <c r="DY568" s="382">
        <f>S568+AD568+AO568+AZ568+BK568+BV568+CG568+CR568+DC568+DN568</f>
        <v>0</v>
      </c>
      <c r="DZ568" s="382">
        <f>U568+AF568+AQ568+BB568+BM568+BX568+CI568+CT568+DE568+DP568</f>
        <v>0</v>
      </c>
      <c r="EA568" s="382">
        <f>W568+AH568+AS568+BD568+BO568+BZ568+CK568+CV568+DG568+DR568</f>
        <v>0</v>
      </c>
      <c r="EB568" s="382">
        <f>Y568+AJ568+AU568+BF568+BQ568+CB568+CM568+CX568+DI568+DT568</f>
        <v>0</v>
      </c>
      <c r="EC568" s="382">
        <f>AA568+AL568+AW568+BH568+BS568+CD568+CO568+CZ568+DK568+DV568</f>
        <v>0</v>
      </c>
      <c r="ED568" s="382">
        <f>SUM(DY568:EC568)</f>
        <v>0</v>
      </c>
    </row>
    <row r="569" spans="1:135" s="266" customFormat="1" ht="15" customHeight="1">
      <c r="A569" s="386"/>
      <c r="B569" s="386"/>
      <c r="C569" s="387"/>
      <c r="D569" s="388"/>
      <c r="E569" s="388"/>
      <c r="F569" s="388"/>
      <c r="G569" s="388"/>
      <c r="H569" s="388"/>
      <c r="I569" s="389"/>
      <c r="J569" s="389"/>
      <c r="K569" s="389"/>
      <c r="L569" s="389"/>
      <c r="M569" s="389"/>
      <c r="N569" s="389"/>
      <c r="O569" s="390"/>
      <c r="P569" s="390"/>
      <c r="Q569" s="390"/>
      <c r="R569" s="39"/>
      <c r="S569" s="391"/>
      <c r="T569" s="392"/>
      <c r="U569" s="391"/>
      <c r="V569" s="392"/>
      <c r="W569" s="391"/>
      <c r="X569" s="392"/>
      <c r="Y569" s="391"/>
      <c r="Z569" s="392"/>
      <c r="AA569" s="391"/>
      <c r="AB569" s="392"/>
      <c r="AC569" s="393"/>
      <c r="AD569" s="391"/>
      <c r="AE569" s="392"/>
      <c r="AF569" s="391"/>
      <c r="AG569" s="392"/>
      <c r="AH569" s="391"/>
      <c r="AI569" s="392"/>
      <c r="AJ569" s="391"/>
      <c r="AK569" s="392"/>
      <c r="AL569" s="391"/>
      <c r="AM569" s="392"/>
      <c r="AN569" s="393"/>
      <c r="AO569" s="391"/>
      <c r="AP569" s="392"/>
      <c r="AQ569" s="391"/>
      <c r="AR569" s="392"/>
      <c r="AS569" s="391"/>
      <c r="AT569" s="392"/>
      <c r="AU569" s="391"/>
      <c r="AV569" s="392"/>
      <c r="AW569" s="391"/>
      <c r="AX569" s="392"/>
      <c r="AY569" s="393"/>
      <c r="AZ569" s="391"/>
      <c r="BA569" s="392"/>
      <c r="BB569" s="391"/>
      <c r="BC569" s="392"/>
      <c r="BD569" s="391"/>
      <c r="BE569" s="392"/>
      <c r="BF569" s="391"/>
      <c r="BG569" s="392"/>
      <c r="BH569" s="391"/>
      <c r="BI569" s="392"/>
      <c r="BJ569" s="393"/>
      <c r="BK569" s="391"/>
      <c r="BL569" s="392"/>
      <c r="BM569" s="391"/>
      <c r="BN569" s="392"/>
      <c r="BO569" s="391"/>
      <c r="BP569" s="392"/>
      <c r="BQ569" s="391"/>
      <c r="BR569" s="392"/>
      <c r="BS569" s="391"/>
      <c r="BT569" s="392"/>
      <c r="BU569" s="393"/>
      <c r="BV569" s="391"/>
      <c r="BW569" s="392"/>
      <c r="BX569" s="391"/>
      <c r="BY569" s="392"/>
      <c r="BZ569" s="391"/>
      <c r="CA569" s="392"/>
      <c r="CB569" s="391"/>
      <c r="CC569" s="392"/>
      <c r="CD569" s="391"/>
      <c r="CE569" s="392"/>
      <c r="CF569" s="393"/>
      <c r="CG569" s="391"/>
      <c r="CH569" s="392"/>
      <c r="CI569" s="391"/>
      <c r="CJ569" s="392"/>
      <c r="CK569" s="391"/>
      <c r="CL569" s="392"/>
      <c r="CM569" s="391"/>
      <c r="CN569" s="392"/>
      <c r="CO569" s="391"/>
      <c r="CP569" s="392"/>
      <c r="CQ569" s="393"/>
      <c r="CR569" s="391"/>
      <c r="CS569" s="392"/>
      <c r="CT569" s="391"/>
      <c r="CU569" s="392"/>
      <c r="CV569" s="391"/>
      <c r="CW569" s="392"/>
      <c r="CX569" s="391"/>
      <c r="CY569" s="392"/>
      <c r="CZ569" s="391"/>
      <c r="DA569" s="392"/>
      <c r="DB569" s="393"/>
      <c r="DC569" s="391"/>
      <c r="DD569" s="392"/>
      <c r="DE569" s="391"/>
      <c r="DF569" s="392"/>
      <c r="DG569" s="391"/>
      <c r="DH569" s="392"/>
      <c r="DI569" s="391"/>
      <c r="DJ569" s="392"/>
      <c r="DK569" s="391"/>
      <c r="DL569" s="392"/>
      <c r="DM569" s="393"/>
      <c r="DN569" s="391"/>
      <c r="DO569" s="392"/>
      <c r="DP569" s="391"/>
      <c r="DQ569" s="392"/>
      <c r="DR569" s="391"/>
      <c r="DS569" s="392"/>
      <c r="DT569" s="391"/>
      <c r="DU569" s="392"/>
      <c r="DV569" s="391"/>
      <c r="DW569" s="392"/>
      <c r="DX569" s="393"/>
      <c r="DY569" s="384"/>
      <c r="DZ569" s="384"/>
      <c r="EA569" s="384"/>
      <c r="EB569" s="384"/>
      <c r="EC569" s="384"/>
      <c r="ED569" s="381"/>
      <c r="EE569" s="143"/>
    </row>
    <row r="570" spans="1:135" s="143" customFormat="1" ht="15" customHeight="1">
      <c r="A570" s="178"/>
      <c r="B570" s="178"/>
      <c r="C570" s="961" t="str">
        <f>CONCATENATE("B. ", AD8, " Facilities and Administration (F&amp;A)")</f>
        <v>B. Dept #2 Request Budget Facilities and Administration (F&amp;A)</v>
      </c>
      <c r="D570" s="962"/>
      <c r="E570" s="962"/>
      <c r="F570" s="962"/>
      <c r="G570" s="962"/>
      <c r="H570" s="962"/>
      <c r="I570" s="706" t="s">
        <v>167</v>
      </c>
      <c r="J570" s="706"/>
      <c r="K570" s="706"/>
      <c r="L570" s="706"/>
      <c r="M570" s="706"/>
      <c r="N570" s="706"/>
      <c r="O570" s="707"/>
      <c r="P570" s="707"/>
      <c r="Q570" s="707"/>
      <c r="R570" s="548">
        <f>VLOOKUP(I570,F_A,2,0)</f>
        <v>0.505</v>
      </c>
      <c r="S570" s="395"/>
      <c r="T570" s="396"/>
      <c r="U570" s="395"/>
      <c r="V570" s="396"/>
      <c r="W570" s="395"/>
      <c r="X570" s="396"/>
      <c r="Y570" s="395"/>
      <c r="Z570" s="396"/>
      <c r="AA570" s="395"/>
      <c r="AB570" s="396"/>
      <c r="AC570" s="385"/>
      <c r="AD570" s="906">
        <f>AD566*$R570</f>
        <v>0</v>
      </c>
      <c r="AE570" s="907"/>
      <c r="AF570" s="906">
        <f t="shared" ref="AF570" si="682">AF566*$R570</f>
        <v>0</v>
      </c>
      <c r="AG570" s="907"/>
      <c r="AH570" s="906">
        <f t="shared" ref="AH570" si="683">AH566*$R570</f>
        <v>0</v>
      </c>
      <c r="AI570" s="907"/>
      <c r="AJ570" s="906">
        <f t="shared" ref="AJ570" si="684">AJ566*$R570</f>
        <v>0</v>
      </c>
      <c r="AK570" s="907"/>
      <c r="AL570" s="906">
        <f t="shared" ref="AL570" si="685">AL566*$R570</f>
        <v>0</v>
      </c>
      <c r="AM570" s="907"/>
      <c r="AN570" s="549">
        <f>SUM(AD570:AM570)</f>
        <v>0</v>
      </c>
      <c r="AO570" s="395"/>
      <c r="AP570" s="396"/>
      <c r="AQ570" s="395"/>
      <c r="AR570" s="396"/>
      <c r="AS570" s="395"/>
      <c r="AT570" s="396"/>
      <c r="AU570" s="395"/>
      <c r="AV570" s="396"/>
      <c r="AW570" s="395"/>
      <c r="AX570" s="396"/>
      <c r="AY570" s="385"/>
      <c r="AZ570" s="395"/>
      <c r="BA570" s="396"/>
      <c r="BB570" s="395"/>
      <c r="BC570" s="396"/>
      <c r="BD570" s="395"/>
      <c r="BE570" s="396"/>
      <c r="BF570" s="395"/>
      <c r="BG570" s="396"/>
      <c r="BH570" s="395"/>
      <c r="BI570" s="396"/>
      <c r="BJ570" s="385"/>
      <c r="BK570" s="395"/>
      <c r="BL570" s="396"/>
      <c r="BM570" s="395"/>
      <c r="BN570" s="396"/>
      <c r="BO570" s="395"/>
      <c r="BP570" s="396"/>
      <c r="BQ570" s="395"/>
      <c r="BR570" s="396"/>
      <c r="BS570" s="395"/>
      <c r="BT570" s="396"/>
      <c r="BU570" s="385"/>
      <c r="BV570" s="395"/>
      <c r="BW570" s="396"/>
      <c r="BX570" s="395"/>
      <c r="BY570" s="396"/>
      <c r="BZ570" s="395"/>
      <c r="CA570" s="396"/>
      <c r="CB570" s="395"/>
      <c r="CC570" s="396"/>
      <c r="CD570" s="395"/>
      <c r="CE570" s="396"/>
      <c r="CF570" s="385"/>
      <c r="CG570" s="395"/>
      <c r="CH570" s="396"/>
      <c r="CI570" s="395"/>
      <c r="CJ570" s="396"/>
      <c r="CK570" s="395"/>
      <c r="CL570" s="396"/>
      <c r="CM570" s="395"/>
      <c r="CN570" s="396"/>
      <c r="CO570" s="395"/>
      <c r="CP570" s="396"/>
      <c r="CQ570" s="385"/>
      <c r="CR570" s="395"/>
      <c r="CS570" s="396"/>
      <c r="CT570" s="395"/>
      <c r="CU570" s="396"/>
      <c r="CV570" s="395"/>
      <c r="CW570" s="396"/>
      <c r="CX570" s="395"/>
      <c r="CY570" s="396"/>
      <c r="CZ570" s="395"/>
      <c r="DA570" s="396"/>
      <c r="DB570" s="385"/>
      <c r="DC570" s="395"/>
      <c r="DD570" s="396"/>
      <c r="DE570" s="395"/>
      <c r="DF570" s="396"/>
      <c r="DG570" s="395"/>
      <c r="DH570" s="396"/>
      <c r="DI570" s="395"/>
      <c r="DJ570" s="396"/>
      <c r="DK570" s="395"/>
      <c r="DL570" s="396"/>
      <c r="DM570" s="385"/>
      <c r="DN570" s="395"/>
      <c r="DO570" s="396"/>
      <c r="DP570" s="395"/>
      <c r="DQ570" s="396"/>
      <c r="DR570" s="395"/>
      <c r="DS570" s="396"/>
      <c r="DT570" s="395"/>
      <c r="DU570" s="396"/>
      <c r="DV570" s="395"/>
      <c r="DW570" s="396"/>
      <c r="DX570" s="385"/>
      <c r="DY570" s="382">
        <f>S570+AD570+AO570+AZ570+BK570+BV570+CG570+CR570+DC570+DN570</f>
        <v>0</v>
      </c>
      <c r="DZ570" s="382">
        <f>U570+AF570+AQ570+BB570+BM570+BX570+CI570+CT570+DE570+DP570</f>
        <v>0</v>
      </c>
      <c r="EA570" s="382">
        <f>W570+AH570+AS570+BD570+BO570+BZ570+CK570+CV570+DG570+DR570</f>
        <v>0</v>
      </c>
      <c r="EB570" s="382">
        <f>Y570+AJ570+AU570+BF570+BQ570+CB570+CM570+CX570+DI570+DT570</f>
        <v>0</v>
      </c>
      <c r="EC570" s="382">
        <f>AA570+AL570+AW570+BH570+BS570+CD570+CO570+CZ570+DK570+DV570</f>
        <v>0</v>
      </c>
      <c r="ED570" s="382">
        <f>SUM(DY570:EC570)</f>
        <v>0</v>
      </c>
    </row>
    <row r="571" spans="1:135" s="266" customFormat="1" ht="15" customHeight="1">
      <c r="A571" s="386"/>
      <c r="B571" s="386"/>
      <c r="C571" s="387"/>
      <c r="D571" s="388"/>
      <c r="E571" s="388"/>
      <c r="F571" s="388"/>
      <c r="G571" s="388"/>
      <c r="H571" s="388"/>
      <c r="I571" s="389"/>
      <c r="J571" s="389"/>
      <c r="K571" s="389"/>
      <c r="L571" s="389"/>
      <c r="M571" s="389"/>
      <c r="N571" s="389"/>
      <c r="O571" s="390"/>
      <c r="P571" s="390"/>
      <c r="Q571" s="390"/>
      <c r="R571" s="39"/>
      <c r="S571" s="391"/>
      <c r="T571" s="392"/>
      <c r="U571" s="391"/>
      <c r="V571" s="392"/>
      <c r="W571" s="391"/>
      <c r="X571" s="392"/>
      <c r="Y571" s="391"/>
      <c r="Z571" s="392"/>
      <c r="AA571" s="391"/>
      <c r="AB571" s="392"/>
      <c r="AC571" s="393"/>
      <c r="AD571" s="391"/>
      <c r="AE571" s="392"/>
      <c r="AF571" s="391"/>
      <c r="AG571" s="392"/>
      <c r="AH571" s="391"/>
      <c r="AI571" s="392"/>
      <c r="AJ571" s="391"/>
      <c r="AK571" s="392"/>
      <c r="AL571" s="391"/>
      <c r="AM571" s="392"/>
      <c r="AN571" s="393"/>
      <c r="AO571" s="391"/>
      <c r="AP571" s="392"/>
      <c r="AQ571" s="391"/>
      <c r="AR571" s="392"/>
      <c r="AS571" s="391"/>
      <c r="AT571" s="392"/>
      <c r="AU571" s="391"/>
      <c r="AV571" s="392"/>
      <c r="AW571" s="391"/>
      <c r="AX571" s="392"/>
      <c r="AY571" s="393"/>
      <c r="AZ571" s="391"/>
      <c r="BA571" s="392"/>
      <c r="BB571" s="391"/>
      <c r="BC571" s="392"/>
      <c r="BD571" s="391"/>
      <c r="BE571" s="392"/>
      <c r="BF571" s="391"/>
      <c r="BG571" s="392"/>
      <c r="BH571" s="391"/>
      <c r="BI571" s="392"/>
      <c r="BJ571" s="393"/>
      <c r="BK571" s="391"/>
      <c r="BL571" s="392"/>
      <c r="BM571" s="391"/>
      <c r="BN571" s="392"/>
      <c r="BO571" s="391"/>
      <c r="BP571" s="392"/>
      <c r="BQ571" s="391"/>
      <c r="BR571" s="392"/>
      <c r="BS571" s="391"/>
      <c r="BT571" s="392"/>
      <c r="BU571" s="393"/>
      <c r="BV571" s="391"/>
      <c r="BW571" s="392"/>
      <c r="BX571" s="391"/>
      <c r="BY571" s="392"/>
      <c r="BZ571" s="391"/>
      <c r="CA571" s="392"/>
      <c r="CB571" s="391"/>
      <c r="CC571" s="392"/>
      <c r="CD571" s="391"/>
      <c r="CE571" s="392"/>
      <c r="CF571" s="393"/>
      <c r="CG571" s="391"/>
      <c r="CH571" s="392"/>
      <c r="CI571" s="391"/>
      <c r="CJ571" s="392"/>
      <c r="CK571" s="391"/>
      <c r="CL571" s="392"/>
      <c r="CM571" s="391"/>
      <c r="CN571" s="392"/>
      <c r="CO571" s="391"/>
      <c r="CP571" s="392"/>
      <c r="CQ571" s="393"/>
      <c r="CR571" s="391"/>
      <c r="CS571" s="392"/>
      <c r="CT571" s="391"/>
      <c r="CU571" s="392"/>
      <c r="CV571" s="391"/>
      <c r="CW571" s="392"/>
      <c r="CX571" s="391"/>
      <c r="CY571" s="392"/>
      <c r="CZ571" s="391"/>
      <c r="DA571" s="392"/>
      <c r="DB571" s="393"/>
      <c r="DC571" s="391"/>
      <c r="DD571" s="392"/>
      <c r="DE571" s="391"/>
      <c r="DF571" s="392"/>
      <c r="DG571" s="391"/>
      <c r="DH571" s="392"/>
      <c r="DI571" s="391"/>
      <c r="DJ571" s="392"/>
      <c r="DK571" s="391"/>
      <c r="DL571" s="392"/>
      <c r="DM571" s="393"/>
      <c r="DN571" s="391"/>
      <c r="DO571" s="392"/>
      <c r="DP571" s="391"/>
      <c r="DQ571" s="392"/>
      <c r="DR571" s="391"/>
      <c r="DS571" s="392"/>
      <c r="DT571" s="391"/>
      <c r="DU571" s="392"/>
      <c r="DV571" s="391"/>
      <c r="DW571" s="392"/>
      <c r="DX571" s="393"/>
      <c r="DY571" s="384"/>
      <c r="DZ571" s="384"/>
      <c r="EA571" s="384"/>
      <c r="EB571" s="384"/>
      <c r="EC571" s="384"/>
      <c r="ED571" s="381"/>
      <c r="EE571" s="143"/>
    </row>
    <row r="572" spans="1:135" s="143" customFormat="1" ht="15" customHeight="1">
      <c r="A572" s="178"/>
      <c r="B572" s="178"/>
      <c r="C572" s="961" t="str">
        <f>CONCATENATE("B. ", AO8, " Facilities and Administration (F&amp;A)")</f>
        <v>B. Dept #3 Request Budget Facilities and Administration (F&amp;A)</v>
      </c>
      <c r="D572" s="962"/>
      <c r="E572" s="962"/>
      <c r="F572" s="962"/>
      <c r="G572" s="962"/>
      <c r="H572" s="962"/>
      <c r="I572" s="706" t="s">
        <v>167</v>
      </c>
      <c r="J572" s="706"/>
      <c r="K572" s="706"/>
      <c r="L572" s="706"/>
      <c r="M572" s="706"/>
      <c r="N572" s="706"/>
      <c r="O572" s="707"/>
      <c r="P572" s="707"/>
      <c r="Q572" s="707"/>
      <c r="R572" s="548">
        <f>VLOOKUP(I572,F_A,2,0)</f>
        <v>0.505</v>
      </c>
      <c r="S572" s="395"/>
      <c r="T572" s="396"/>
      <c r="U572" s="395"/>
      <c r="V572" s="396"/>
      <c r="W572" s="395"/>
      <c r="X572" s="396"/>
      <c r="Y572" s="395"/>
      <c r="Z572" s="396"/>
      <c r="AA572" s="395"/>
      <c r="AB572" s="396"/>
      <c r="AC572" s="385"/>
      <c r="AD572" s="395"/>
      <c r="AE572" s="396"/>
      <c r="AF572" s="395"/>
      <c r="AG572" s="396"/>
      <c r="AH572" s="395"/>
      <c r="AI572" s="396"/>
      <c r="AJ572" s="395"/>
      <c r="AK572" s="396"/>
      <c r="AL572" s="395"/>
      <c r="AM572" s="396"/>
      <c r="AN572" s="385"/>
      <c r="AO572" s="906">
        <f>AO566*$R572</f>
        <v>0</v>
      </c>
      <c r="AP572" s="907"/>
      <c r="AQ572" s="906">
        <f t="shared" ref="AQ572" si="686">AQ566*$R572</f>
        <v>0</v>
      </c>
      <c r="AR572" s="907"/>
      <c r="AS572" s="906">
        <f t="shared" ref="AS572" si="687">AS566*$R572</f>
        <v>0</v>
      </c>
      <c r="AT572" s="907"/>
      <c r="AU572" s="906">
        <f t="shared" ref="AU572" si="688">AU566*$R572</f>
        <v>0</v>
      </c>
      <c r="AV572" s="907"/>
      <c r="AW572" s="906">
        <f t="shared" ref="AW572" si="689">AW566*$R572</f>
        <v>0</v>
      </c>
      <c r="AX572" s="907"/>
      <c r="AY572" s="547">
        <f>SUM(AO572:AX572)</f>
        <v>0</v>
      </c>
      <c r="AZ572" s="395"/>
      <c r="BA572" s="396"/>
      <c r="BB572" s="395"/>
      <c r="BC572" s="396"/>
      <c r="BD572" s="395"/>
      <c r="BE572" s="396"/>
      <c r="BF572" s="395"/>
      <c r="BG572" s="396"/>
      <c r="BH572" s="395"/>
      <c r="BI572" s="396"/>
      <c r="BJ572" s="385"/>
      <c r="BK572" s="395"/>
      <c r="BL572" s="396"/>
      <c r="BM572" s="395"/>
      <c r="BN572" s="396"/>
      <c r="BO572" s="395"/>
      <c r="BP572" s="396"/>
      <c r="BQ572" s="395"/>
      <c r="BR572" s="396"/>
      <c r="BS572" s="395"/>
      <c r="BT572" s="396"/>
      <c r="BU572" s="385"/>
      <c r="BV572" s="395"/>
      <c r="BW572" s="396"/>
      <c r="BX572" s="395"/>
      <c r="BY572" s="396"/>
      <c r="BZ572" s="395"/>
      <c r="CA572" s="396"/>
      <c r="CB572" s="395"/>
      <c r="CC572" s="396"/>
      <c r="CD572" s="395"/>
      <c r="CE572" s="396"/>
      <c r="CF572" s="385"/>
      <c r="CG572" s="395"/>
      <c r="CH572" s="396"/>
      <c r="CI572" s="395"/>
      <c r="CJ572" s="396"/>
      <c r="CK572" s="395"/>
      <c r="CL572" s="396"/>
      <c r="CM572" s="395"/>
      <c r="CN572" s="396"/>
      <c r="CO572" s="395"/>
      <c r="CP572" s="396"/>
      <c r="CQ572" s="385"/>
      <c r="CR572" s="395"/>
      <c r="CS572" s="396"/>
      <c r="CT572" s="395"/>
      <c r="CU572" s="396"/>
      <c r="CV572" s="395"/>
      <c r="CW572" s="396"/>
      <c r="CX572" s="395"/>
      <c r="CY572" s="396"/>
      <c r="CZ572" s="395"/>
      <c r="DA572" s="396"/>
      <c r="DB572" s="385"/>
      <c r="DC572" s="395"/>
      <c r="DD572" s="396"/>
      <c r="DE572" s="395"/>
      <c r="DF572" s="396"/>
      <c r="DG572" s="395"/>
      <c r="DH572" s="396"/>
      <c r="DI572" s="395"/>
      <c r="DJ572" s="396"/>
      <c r="DK572" s="395"/>
      <c r="DL572" s="396"/>
      <c r="DM572" s="385"/>
      <c r="DN572" s="395"/>
      <c r="DO572" s="396"/>
      <c r="DP572" s="395"/>
      <c r="DQ572" s="396"/>
      <c r="DR572" s="395"/>
      <c r="DS572" s="396"/>
      <c r="DT572" s="395"/>
      <c r="DU572" s="396"/>
      <c r="DV572" s="395"/>
      <c r="DW572" s="396"/>
      <c r="DX572" s="385"/>
      <c r="DY572" s="382">
        <f>S572+AD572+AO572+AZ572+BK572+BV572+CG572+CR572+DC572+DN572</f>
        <v>0</v>
      </c>
      <c r="DZ572" s="382">
        <f>U572+AF572+AQ572+BB572+BM572+BX572+CI572+CT572+DE572+DP572</f>
        <v>0</v>
      </c>
      <c r="EA572" s="382">
        <f>W572+AH572+AS572+BD572+BO572+BZ572+CK572+CV572+DG572+DR572</f>
        <v>0</v>
      </c>
      <c r="EB572" s="382">
        <f>Y572+AJ572+AU572+BF572+BQ572+CB572+CM572+CX572+DI572+DT572</f>
        <v>0</v>
      </c>
      <c r="EC572" s="382">
        <f>AA572+AL572+AW572+BH572+BS572+CD572+CO572+CZ572+DK572+DV572</f>
        <v>0</v>
      </c>
      <c r="ED572" s="382">
        <f>SUM(DY572:EC572)</f>
        <v>0</v>
      </c>
    </row>
    <row r="573" spans="1:135" s="266" customFormat="1" ht="15" customHeight="1">
      <c r="A573" s="386"/>
      <c r="B573" s="386"/>
      <c r="C573" s="387"/>
      <c r="D573" s="388"/>
      <c r="E573" s="388"/>
      <c r="F573" s="388"/>
      <c r="G573" s="388"/>
      <c r="H573" s="388"/>
      <c r="I573" s="389"/>
      <c r="J573" s="389"/>
      <c r="K573" s="389"/>
      <c r="L573" s="389"/>
      <c r="M573" s="389"/>
      <c r="N573" s="389"/>
      <c r="O573" s="390"/>
      <c r="P573" s="390"/>
      <c r="Q573" s="390"/>
      <c r="R573" s="39"/>
      <c r="S573" s="391"/>
      <c r="T573" s="392"/>
      <c r="U573" s="391"/>
      <c r="V573" s="392"/>
      <c r="W573" s="391"/>
      <c r="X573" s="392"/>
      <c r="Y573" s="391"/>
      <c r="Z573" s="392"/>
      <c r="AA573" s="391"/>
      <c r="AB573" s="392"/>
      <c r="AC573" s="393"/>
      <c r="AD573" s="391"/>
      <c r="AE573" s="392"/>
      <c r="AF573" s="391"/>
      <c r="AG573" s="392"/>
      <c r="AH573" s="391"/>
      <c r="AI573" s="392"/>
      <c r="AJ573" s="391"/>
      <c r="AK573" s="392"/>
      <c r="AL573" s="391"/>
      <c r="AM573" s="392"/>
      <c r="AN573" s="393"/>
      <c r="AO573" s="391"/>
      <c r="AP573" s="392"/>
      <c r="AQ573" s="391"/>
      <c r="AR573" s="392"/>
      <c r="AS573" s="391"/>
      <c r="AT573" s="392"/>
      <c r="AU573" s="391"/>
      <c r="AV573" s="392"/>
      <c r="AW573" s="391"/>
      <c r="AX573" s="392"/>
      <c r="AY573" s="393"/>
      <c r="AZ573" s="391"/>
      <c r="BA573" s="392"/>
      <c r="BB573" s="391"/>
      <c r="BC573" s="392"/>
      <c r="BD573" s="391"/>
      <c r="BE573" s="392"/>
      <c r="BF573" s="391"/>
      <c r="BG573" s="392"/>
      <c r="BH573" s="391"/>
      <c r="BI573" s="392"/>
      <c r="BJ573" s="393"/>
      <c r="BK573" s="391"/>
      <c r="BL573" s="392"/>
      <c r="BM573" s="391"/>
      <c r="BN573" s="392"/>
      <c r="BO573" s="391"/>
      <c r="BP573" s="392"/>
      <c r="BQ573" s="391"/>
      <c r="BR573" s="392"/>
      <c r="BS573" s="391"/>
      <c r="BT573" s="392"/>
      <c r="BU573" s="393"/>
      <c r="BV573" s="391"/>
      <c r="BW573" s="392"/>
      <c r="BX573" s="391"/>
      <c r="BY573" s="392"/>
      <c r="BZ573" s="391"/>
      <c r="CA573" s="392"/>
      <c r="CB573" s="391"/>
      <c r="CC573" s="392"/>
      <c r="CD573" s="391"/>
      <c r="CE573" s="392"/>
      <c r="CF573" s="393"/>
      <c r="CG573" s="391"/>
      <c r="CH573" s="392"/>
      <c r="CI573" s="391"/>
      <c r="CJ573" s="392"/>
      <c r="CK573" s="391"/>
      <c r="CL573" s="392"/>
      <c r="CM573" s="391"/>
      <c r="CN573" s="392"/>
      <c r="CO573" s="391"/>
      <c r="CP573" s="392"/>
      <c r="CQ573" s="393"/>
      <c r="CR573" s="391"/>
      <c r="CS573" s="392"/>
      <c r="CT573" s="391"/>
      <c r="CU573" s="392"/>
      <c r="CV573" s="391"/>
      <c r="CW573" s="392"/>
      <c r="CX573" s="391"/>
      <c r="CY573" s="392"/>
      <c r="CZ573" s="391"/>
      <c r="DA573" s="392"/>
      <c r="DB573" s="393"/>
      <c r="DC573" s="391"/>
      <c r="DD573" s="392"/>
      <c r="DE573" s="391"/>
      <c r="DF573" s="392"/>
      <c r="DG573" s="391"/>
      <c r="DH573" s="392"/>
      <c r="DI573" s="391"/>
      <c r="DJ573" s="392"/>
      <c r="DK573" s="391"/>
      <c r="DL573" s="392"/>
      <c r="DM573" s="393"/>
      <c r="DN573" s="391"/>
      <c r="DO573" s="392"/>
      <c r="DP573" s="391"/>
      <c r="DQ573" s="392"/>
      <c r="DR573" s="391"/>
      <c r="DS573" s="392"/>
      <c r="DT573" s="391"/>
      <c r="DU573" s="392"/>
      <c r="DV573" s="391"/>
      <c r="DW573" s="392"/>
      <c r="DX573" s="393"/>
      <c r="DY573" s="384"/>
      <c r="DZ573" s="384"/>
      <c r="EA573" s="384"/>
      <c r="EB573" s="384"/>
      <c r="EC573" s="384"/>
      <c r="ED573" s="381"/>
      <c r="EE573" s="143"/>
    </row>
    <row r="574" spans="1:135" s="143" customFormat="1" ht="15" customHeight="1">
      <c r="A574" s="178"/>
      <c r="B574" s="178"/>
      <c r="C574" s="961" t="str">
        <f>CONCATENATE("B. ", AZ8, " Facilities and Administration (F&amp;A)")</f>
        <v>B. Dept #4 Request Budget Facilities and Administration (F&amp;A)</v>
      </c>
      <c r="D574" s="962"/>
      <c r="E574" s="962"/>
      <c r="F574" s="962"/>
      <c r="G574" s="962"/>
      <c r="H574" s="962"/>
      <c r="I574" s="706" t="s">
        <v>167</v>
      </c>
      <c r="J574" s="706"/>
      <c r="K574" s="706"/>
      <c r="L574" s="706"/>
      <c r="M574" s="706"/>
      <c r="N574" s="706"/>
      <c r="O574" s="707"/>
      <c r="P574" s="707"/>
      <c r="Q574" s="707"/>
      <c r="R574" s="548">
        <f>VLOOKUP(I574,F_A,2,0)</f>
        <v>0.505</v>
      </c>
      <c r="S574" s="395"/>
      <c r="T574" s="396"/>
      <c r="U574" s="395"/>
      <c r="V574" s="396"/>
      <c r="W574" s="395"/>
      <c r="X574" s="396"/>
      <c r="Y574" s="395"/>
      <c r="Z574" s="396"/>
      <c r="AA574" s="395"/>
      <c r="AB574" s="396"/>
      <c r="AC574" s="385"/>
      <c r="AD574" s="395"/>
      <c r="AE574" s="396"/>
      <c r="AF574" s="395"/>
      <c r="AG574" s="396"/>
      <c r="AH574" s="395"/>
      <c r="AI574" s="396"/>
      <c r="AJ574" s="395"/>
      <c r="AK574" s="396"/>
      <c r="AL574" s="395"/>
      <c r="AM574" s="396"/>
      <c r="AN574" s="385"/>
      <c r="AO574" s="395"/>
      <c r="AP574" s="396"/>
      <c r="AQ574" s="395"/>
      <c r="AR574" s="396"/>
      <c r="AS574" s="395"/>
      <c r="AT574" s="396"/>
      <c r="AU574" s="395"/>
      <c r="AV574" s="396"/>
      <c r="AW574" s="395"/>
      <c r="AX574" s="396"/>
      <c r="AY574" s="385"/>
      <c r="AZ574" s="906">
        <f>AZ566*$R574</f>
        <v>0</v>
      </c>
      <c r="BA574" s="907"/>
      <c r="BB574" s="906">
        <f t="shared" ref="BB574" si="690">BB566*$R574</f>
        <v>0</v>
      </c>
      <c r="BC574" s="907"/>
      <c r="BD574" s="906">
        <f t="shared" ref="BD574" si="691">BD566*$R574</f>
        <v>0</v>
      </c>
      <c r="BE574" s="907"/>
      <c r="BF574" s="906">
        <f t="shared" ref="BF574" si="692">BF566*$R574</f>
        <v>0</v>
      </c>
      <c r="BG574" s="907"/>
      <c r="BH574" s="906">
        <f t="shared" ref="BH574" si="693">BH566*$R574</f>
        <v>0</v>
      </c>
      <c r="BI574" s="907"/>
      <c r="BJ574" s="547">
        <f>SUM(AZ574:BI574)</f>
        <v>0</v>
      </c>
      <c r="BK574" s="395"/>
      <c r="BL574" s="396"/>
      <c r="BM574" s="395"/>
      <c r="BN574" s="396"/>
      <c r="BO574" s="395"/>
      <c r="BP574" s="396"/>
      <c r="BQ574" s="395"/>
      <c r="BR574" s="396"/>
      <c r="BS574" s="395"/>
      <c r="BT574" s="396"/>
      <c r="BU574" s="385"/>
      <c r="BV574" s="395"/>
      <c r="BW574" s="396"/>
      <c r="BX574" s="395"/>
      <c r="BY574" s="396"/>
      <c r="BZ574" s="395"/>
      <c r="CA574" s="396"/>
      <c r="CB574" s="395"/>
      <c r="CC574" s="396"/>
      <c r="CD574" s="395"/>
      <c r="CE574" s="396"/>
      <c r="CF574" s="385"/>
      <c r="CG574" s="395"/>
      <c r="CH574" s="396"/>
      <c r="CI574" s="395"/>
      <c r="CJ574" s="396"/>
      <c r="CK574" s="395"/>
      <c r="CL574" s="396"/>
      <c r="CM574" s="395"/>
      <c r="CN574" s="396"/>
      <c r="CO574" s="395"/>
      <c r="CP574" s="396"/>
      <c r="CQ574" s="385"/>
      <c r="CR574" s="395"/>
      <c r="CS574" s="396"/>
      <c r="CT574" s="395"/>
      <c r="CU574" s="396"/>
      <c r="CV574" s="395"/>
      <c r="CW574" s="396"/>
      <c r="CX574" s="395"/>
      <c r="CY574" s="396"/>
      <c r="CZ574" s="395"/>
      <c r="DA574" s="396"/>
      <c r="DB574" s="385"/>
      <c r="DC574" s="395"/>
      <c r="DD574" s="396"/>
      <c r="DE574" s="395"/>
      <c r="DF574" s="396"/>
      <c r="DG574" s="395"/>
      <c r="DH574" s="396"/>
      <c r="DI574" s="395"/>
      <c r="DJ574" s="396"/>
      <c r="DK574" s="395"/>
      <c r="DL574" s="396"/>
      <c r="DM574" s="385"/>
      <c r="DN574" s="395"/>
      <c r="DO574" s="396"/>
      <c r="DP574" s="395"/>
      <c r="DQ574" s="396"/>
      <c r="DR574" s="395"/>
      <c r="DS574" s="396"/>
      <c r="DT574" s="395"/>
      <c r="DU574" s="396"/>
      <c r="DV574" s="395"/>
      <c r="DW574" s="396"/>
      <c r="DX574" s="385"/>
      <c r="DY574" s="382">
        <f>S574+AD574+AO574+AZ574+BK574+BV574+CG574+CR574+DC574+DN574</f>
        <v>0</v>
      </c>
      <c r="DZ574" s="382">
        <f>U574+AF574+AQ574+BB574+BM574+BX574+CI574+CT574+DE574+DP574</f>
        <v>0</v>
      </c>
      <c r="EA574" s="382">
        <f>W574+AH574+AS574+BD574+BO574+BZ574+CK574+CV574+DG574+DR574</f>
        <v>0</v>
      </c>
      <c r="EB574" s="382">
        <f>Y574+AJ574+AU574+BF574+BQ574+CB574+CM574+CX574+DI574+DT574</f>
        <v>0</v>
      </c>
      <c r="EC574" s="382">
        <f>AA574+AL574+AW574+BH574+BS574+CD574+CO574+CZ574+DK574+DV574</f>
        <v>0</v>
      </c>
      <c r="ED574" s="382">
        <f>SUM(DY574:EC574)</f>
        <v>0</v>
      </c>
    </row>
    <row r="575" spans="1:135" s="411" customFormat="1" ht="15" customHeight="1">
      <c r="A575" s="399"/>
      <c r="B575" s="399"/>
      <c r="C575" s="400"/>
      <c r="D575" s="401"/>
      <c r="E575" s="401"/>
      <c r="F575" s="401"/>
      <c r="G575" s="401"/>
      <c r="H575" s="401"/>
      <c r="I575" s="402"/>
      <c r="J575" s="402"/>
      <c r="K575" s="402"/>
      <c r="L575" s="402"/>
      <c r="M575" s="402"/>
      <c r="N575" s="402"/>
      <c r="O575" s="403"/>
      <c r="P575" s="403"/>
      <c r="Q575" s="403"/>
      <c r="R575" s="41"/>
      <c r="S575" s="404"/>
      <c r="T575" s="405"/>
      <c r="U575" s="404"/>
      <c r="V575" s="405"/>
      <c r="W575" s="404"/>
      <c r="X575" s="405"/>
      <c r="Y575" s="404"/>
      <c r="Z575" s="405"/>
      <c r="AA575" s="404"/>
      <c r="AB575" s="405"/>
      <c r="AC575" s="408"/>
      <c r="AD575" s="404"/>
      <c r="AE575" s="405"/>
      <c r="AF575" s="404"/>
      <c r="AG575" s="405"/>
      <c r="AH575" s="404"/>
      <c r="AI575" s="405"/>
      <c r="AJ575" s="404"/>
      <c r="AK575" s="405"/>
      <c r="AL575" s="404"/>
      <c r="AM575" s="405"/>
      <c r="AN575" s="408"/>
      <c r="AO575" s="404"/>
      <c r="AP575" s="405"/>
      <c r="AQ575" s="404"/>
      <c r="AR575" s="405"/>
      <c r="AS575" s="404"/>
      <c r="AT575" s="405"/>
      <c r="AU575" s="404"/>
      <c r="AV575" s="405"/>
      <c r="AW575" s="404"/>
      <c r="AX575" s="405"/>
      <c r="AY575" s="408"/>
      <c r="AZ575" s="404"/>
      <c r="BA575" s="405"/>
      <c r="BB575" s="404"/>
      <c r="BC575" s="405"/>
      <c r="BD575" s="404"/>
      <c r="BE575" s="405"/>
      <c r="BF575" s="404"/>
      <c r="BG575" s="405"/>
      <c r="BH575" s="404"/>
      <c r="BI575" s="405"/>
      <c r="BJ575" s="408"/>
      <c r="BK575" s="404"/>
      <c r="BL575" s="405"/>
      <c r="BM575" s="404"/>
      <c r="BN575" s="405"/>
      <c r="BO575" s="404"/>
      <c r="BP575" s="405"/>
      <c r="BQ575" s="404"/>
      <c r="BR575" s="405"/>
      <c r="BS575" s="404"/>
      <c r="BT575" s="405"/>
      <c r="BU575" s="408"/>
      <c r="BV575" s="404"/>
      <c r="BW575" s="405"/>
      <c r="BX575" s="404"/>
      <c r="BY575" s="405"/>
      <c r="BZ575" s="404"/>
      <c r="CA575" s="405"/>
      <c r="CB575" s="404"/>
      <c r="CC575" s="405"/>
      <c r="CD575" s="404"/>
      <c r="CE575" s="405"/>
      <c r="CF575" s="408"/>
      <c r="CG575" s="404"/>
      <c r="CH575" s="405"/>
      <c r="CI575" s="404"/>
      <c r="CJ575" s="405"/>
      <c r="CK575" s="404"/>
      <c r="CL575" s="405"/>
      <c r="CM575" s="404"/>
      <c r="CN575" s="405"/>
      <c r="CO575" s="404"/>
      <c r="CP575" s="405"/>
      <c r="CQ575" s="408"/>
      <c r="CR575" s="404"/>
      <c r="CS575" s="405"/>
      <c r="CT575" s="404"/>
      <c r="CU575" s="405"/>
      <c r="CV575" s="404"/>
      <c r="CW575" s="405"/>
      <c r="CX575" s="404"/>
      <c r="CY575" s="405"/>
      <c r="CZ575" s="404"/>
      <c r="DA575" s="405"/>
      <c r="DB575" s="408"/>
      <c r="DC575" s="404"/>
      <c r="DD575" s="405"/>
      <c r="DE575" s="404"/>
      <c r="DF575" s="405"/>
      <c r="DG575" s="404"/>
      <c r="DH575" s="405"/>
      <c r="DI575" s="404"/>
      <c r="DJ575" s="405"/>
      <c r="DK575" s="404"/>
      <c r="DL575" s="405"/>
      <c r="DM575" s="408"/>
      <c r="DN575" s="404"/>
      <c r="DO575" s="405"/>
      <c r="DP575" s="404"/>
      <c r="DQ575" s="405"/>
      <c r="DR575" s="404"/>
      <c r="DS575" s="405"/>
      <c r="DT575" s="404"/>
      <c r="DU575" s="405"/>
      <c r="DV575" s="404"/>
      <c r="DW575" s="405"/>
      <c r="DX575" s="408"/>
      <c r="DY575" s="409"/>
      <c r="DZ575" s="409"/>
      <c r="EA575" s="409"/>
      <c r="EB575" s="409"/>
      <c r="EC575" s="409"/>
      <c r="ED575" s="410"/>
      <c r="EE575" s="143"/>
    </row>
    <row r="576" spans="1:135" s="143" customFormat="1" ht="15" customHeight="1">
      <c r="A576" s="178"/>
      <c r="B576" s="178"/>
      <c r="C576" s="961" t="str">
        <f>CONCATENATE("B. ", BK8, " Facilities and Administration (F&amp;A)")</f>
        <v>B. Dept #5 Request Budget Facilities and Administration (F&amp;A)</v>
      </c>
      <c r="D576" s="962"/>
      <c r="E576" s="962"/>
      <c r="F576" s="962"/>
      <c r="G576" s="962"/>
      <c r="H576" s="962"/>
      <c r="I576" s="706" t="s">
        <v>167</v>
      </c>
      <c r="J576" s="706"/>
      <c r="K576" s="706"/>
      <c r="L576" s="706"/>
      <c r="M576" s="706"/>
      <c r="N576" s="706"/>
      <c r="O576" s="707"/>
      <c r="P576" s="707"/>
      <c r="Q576" s="707"/>
      <c r="R576" s="548">
        <f>VLOOKUP(I576,F_A,2,0)</f>
        <v>0.505</v>
      </c>
      <c r="S576" s="395"/>
      <c r="T576" s="396"/>
      <c r="U576" s="395"/>
      <c r="V576" s="396"/>
      <c r="W576" s="395"/>
      <c r="X576" s="396"/>
      <c r="Y576" s="395"/>
      <c r="Z576" s="396"/>
      <c r="AA576" s="395"/>
      <c r="AB576" s="396"/>
      <c r="AC576" s="385"/>
      <c r="AD576" s="395"/>
      <c r="AE576" s="396"/>
      <c r="AF576" s="395"/>
      <c r="AG576" s="396"/>
      <c r="AH576" s="395"/>
      <c r="AI576" s="396"/>
      <c r="AJ576" s="395"/>
      <c r="AK576" s="396"/>
      <c r="AL576" s="395"/>
      <c r="AM576" s="396"/>
      <c r="AN576" s="385"/>
      <c r="AO576" s="395"/>
      <c r="AP576" s="396"/>
      <c r="AQ576" s="395"/>
      <c r="AR576" s="396"/>
      <c r="AS576" s="395"/>
      <c r="AT576" s="396"/>
      <c r="AU576" s="395"/>
      <c r="AV576" s="396"/>
      <c r="AW576" s="395"/>
      <c r="AX576" s="396"/>
      <c r="AY576" s="385"/>
      <c r="AZ576" s="395"/>
      <c r="BA576" s="396"/>
      <c r="BB576" s="395"/>
      <c r="BC576" s="396"/>
      <c r="BD576" s="395"/>
      <c r="BE576" s="396"/>
      <c r="BF576" s="395"/>
      <c r="BG576" s="396"/>
      <c r="BH576" s="395"/>
      <c r="BI576" s="396"/>
      <c r="BJ576" s="385"/>
      <c r="BK576" s="906">
        <f>BK566*$R576</f>
        <v>0</v>
      </c>
      <c r="BL576" s="907"/>
      <c r="BM576" s="906">
        <f t="shared" ref="BM576" si="694">BM566*$R576</f>
        <v>0</v>
      </c>
      <c r="BN576" s="907"/>
      <c r="BO576" s="906">
        <f t="shared" ref="BO576" si="695">BO566*$R576</f>
        <v>0</v>
      </c>
      <c r="BP576" s="907"/>
      <c r="BQ576" s="906">
        <f t="shared" ref="BQ576" si="696">BQ566*$R576</f>
        <v>0</v>
      </c>
      <c r="BR576" s="907"/>
      <c r="BS576" s="906">
        <f t="shared" ref="BS576" si="697">BS566*$R576</f>
        <v>0</v>
      </c>
      <c r="BT576" s="907"/>
      <c r="BU576" s="547">
        <f>SUM(BK576:BT576)</f>
        <v>0</v>
      </c>
      <c r="BV576" s="395"/>
      <c r="BW576" s="396"/>
      <c r="BX576" s="395"/>
      <c r="BY576" s="396"/>
      <c r="BZ576" s="395"/>
      <c r="CA576" s="396"/>
      <c r="CB576" s="395"/>
      <c r="CC576" s="396"/>
      <c r="CD576" s="395"/>
      <c r="CE576" s="396"/>
      <c r="CF576" s="385"/>
      <c r="CG576" s="395"/>
      <c r="CH576" s="396"/>
      <c r="CI576" s="395"/>
      <c r="CJ576" s="396"/>
      <c r="CK576" s="395"/>
      <c r="CL576" s="396"/>
      <c r="CM576" s="395"/>
      <c r="CN576" s="396"/>
      <c r="CO576" s="395"/>
      <c r="CP576" s="396"/>
      <c r="CQ576" s="385"/>
      <c r="CR576" s="395"/>
      <c r="CS576" s="396"/>
      <c r="CT576" s="395"/>
      <c r="CU576" s="396"/>
      <c r="CV576" s="395"/>
      <c r="CW576" s="396"/>
      <c r="CX576" s="395"/>
      <c r="CY576" s="396"/>
      <c r="CZ576" s="395"/>
      <c r="DA576" s="396"/>
      <c r="DB576" s="385"/>
      <c r="DC576" s="395"/>
      <c r="DD576" s="396"/>
      <c r="DE576" s="395"/>
      <c r="DF576" s="396"/>
      <c r="DG576" s="395"/>
      <c r="DH576" s="396"/>
      <c r="DI576" s="395"/>
      <c r="DJ576" s="396"/>
      <c r="DK576" s="395"/>
      <c r="DL576" s="396"/>
      <c r="DM576" s="385"/>
      <c r="DN576" s="395"/>
      <c r="DO576" s="396"/>
      <c r="DP576" s="395"/>
      <c r="DQ576" s="396"/>
      <c r="DR576" s="395"/>
      <c r="DS576" s="396"/>
      <c r="DT576" s="395"/>
      <c r="DU576" s="396"/>
      <c r="DV576" s="395"/>
      <c r="DW576" s="396"/>
      <c r="DX576" s="385"/>
      <c r="DY576" s="382">
        <f>S576+AD576+AO576+AZ576+BK576+BV576+CG576+CR576+DC576+DN576</f>
        <v>0</v>
      </c>
      <c r="DZ576" s="382">
        <f>U576+AF576+AQ576+BB576+BM576+BX576+CI576+CT576+DE576+DP576</f>
        <v>0</v>
      </c>
      <c r="EA576" s="382">
        <f>W576+AH576+AS576+BD576+BO576+BZ576+CK576+CV576+DG576+DR576</f>
        <v>0</v>
      </c>
      <c r="EB576" s="382">
        <f>Y576+AJ576+AU576+BF576+BQ576+CB576+CM576+CX576+DI576+DT576</f>
        <v>0</v>
      </c>
      <c r="EC576" s="382">
        <f>AA576+AL576+AW576+BH576+BS576+CD576+CO576+CZ576+DK576+DV576</f>
        <v>0</v>
      </c>
      <c r="ED576" s="382">
        <f>SUM(DY576:EC576)</f>
        <v>0</v>
      </c>
    </row>
    <row r="577" spans="1:135" s="411" customFormat="1" ht="15" customHeight="1">
      <c r="A577" s="399"/>
      <c r="B577" s="399"/>
      <c r="C577" s="400"/>
      <c r="D577" s="401"/>
      <c r="E577" s="401"/>
      <c r="F577" s="401"/>
      <c r="G577" s="401"/>
      <c r="H577" s="401"/>
      <c r="I577" s="402"/>
      <c r="J577" s="402"/>
      <c r="K577" s="402"/>
      <c r="L577" s="402"/>
      <c r="M577" s="402"/>
      <c r="N577" s="402"/>
      <c r="O577" s="403"/>
      <c r="P577" s="403"/>
      <c r="Q577" s="403"/>
      <c r="R577" s="41"/>
      <c r="S577" s="404"/>
      <c r="T577" s="405"/>
      <c r="U577" s="404"/>
      <c r="V577" s="405"/>
      <c r="W577" s="404"/>
      <c r="X577" s="405"/>
      <c r="Y577" s="404"/>
      <c r="Z577" s="405"/>
      <c r="AA577" s="404"/>
      <c r="AB577" s="405"/>
      <c r="AC577" s="408"/>
      <c r="AD577" s="404"/>
      <c r="AE577" s="405"/>
      <c r="AF577" s="404"/>
      <c r="AG577" s="405"/>
      <c r="AH577" s="404"/>
      <c r="AI577" s="405"/>
      <c r="AJ577" s="404"/>
      <c r="AK577" s="405"/>
      <c r="AL577" s="404"/>
      <c r="AM577" s="405"/>
      <c r="AN577" s="408"/>
      <c r="AO577" s="404"/>
      <c r="AP577" s="405"/>
      <c r="AQ577" s="404"/>
      <c r="AR577" s="405"/>
      <c r="AS577" s="404"/>
      <c r="AT577" s="405"/>
      <c r="AU577" s="404"/>
      <c r="AV577" s="405"/>
      <c r="AW577" s="404"/>
      <c r="AX577" s="405"/>
      <c r="AY577" s="408"/>
      <c r="AZ577" s="404"/>
      <c r="BA577" s="405"/>
      <c r="BB577" s="404"/>
      <c r="BC577" s="405"/>
      <c r="BD577" s="404"/>
      <c r="BE577" s="405"/>
      <c r="BF577" s="404"/>
      <c r="BG577" s="405"/>
      <c r="BH577" s="404"/>
      <c r="BI577" s="405"/>
      <c r="BJ577" s="408"/>
      <c r="BK577" s="404"/>
      <c r="BL577" s="405"/>
      <c r="BM577" s="404"/>
      <c r="BN577" s="405"/>
      <c r="BO577" s="404"/>
      <c r="BP577" s="405"/>
      <c r="BQ577" s="404"/>
      <c r="BR577" s="405"/>
      <c r="BS577" s="404"/>
      <c r="BT577" s="405"/>
      <c r="BU577" s="408"/>
      <c r="BV577" s="404"/>
      <c r="BW577" s="405"/>
      <c r="BX577" s="404"/>
      <c r="BY577" s="405"/>
      <c r="BZ577" s="404"/>
      <c r="CA577" s="405"/>
      <c r="CB577" s="404"/>
      <c r="CC577" s="405"/>
      <c r="CD577" s="404"/>
      <c r="CE577" s="405"/>
      <c r="CF577" s="408"/>
      <c r="CG577" s="404"/>
      <c r="CH577" s="405"/>
      <c r="CI577" s="404"/>
      <c r="CJ577" s="405"/>
      <c r="CK577" s="404"/>
      <c r="CL577" s="405"/>
      <c r="CM577" s="404"/>
      <c r="CN577" s="405"/>
      <c r="CO577" s="404"/>
      <c r="CP577" s="405"/>
      <c r="CQ577" s="408"/>
      <c r="CR577" s="404"/>
      <c r="CS577" s="405"/>
      <c r="CT577" s="404"/>
      <c r="CU577" s="405"/>
      <c r="CV577" s="404"/>
      <c r="CW577" s="405"/>
      <c r="CX577" s="404"/>
      <c r="CY577" s="405"/>
      <c r="CZ577" s="404"/>
      <c r="DA577" s="405"/>
      <c r="DB577" s="408"/>
      <c r="DC577" s="404"/>
      <c r="DD577" s="405"/>
      <c r="DE577" s="404"/>
      <c r="DF577" s="405"/>
      <c r="DG577" s="404"/>
      <c r="DH577" s="405"/>
      <c r="DI577" s="404"/>
      <c r="DJ577" s="405"/>
      <c r="DK577" s="404"/>
      <c r="DL577" s="405"/>
      <c r="DM577" s="408"/>
      <c r="DN577" s="404"/>
      <c r="DO577" s="405"/>
      <c r="DP577" s="404"/>
      <c r="DQ577" s="405"/>
      <c r="DR577" s="404"/>
      <c r="DS577" s="405"/>
      <c r="DT577" s="404"/>
      <c r="DU577" s="405"/>
      <c r="DV577" s="404"/>
      <c r="DW577" s="405"/>
      <c r="DX577" s="408"/>
      <c r="DY577" s="409"/>
      <c r="DZ577" s="409"/>
      <c r="EA577" s="409"/>
      <c r="EB577" s="409"/>
      <c r="EC577" s="409"/>
      <c r="ED577" s="409"/>
      <c r="EE577" s="143"/>
    </row>
    <row r="578" spans="1:135" s="143" customFormat="1" ht="15" customHeight="1">
      <c r="A578" s="178"/>
      <c r="B578" s="178"/>
      <c r="C578" s="961" t="str">
        <f>CONCATENATE("B. ", BV8, " Facilities and Administration (F&amp;A)")</f>
        <v>B. Dept #1 Match Budget Facilities and Administration (F&amp;A)</v>
      </c>
      <c r="D578" s="962"/>
      <c r="E578" s="962"/>
      <c r="F578" s="962"/>
      <c r="G578" s="962"/>
      <c r="H578" s="962"/>
      <c r="I578" s="706" t="s">
        <v>167</v>
      </c>
      <c r="J578" s="706"/>
      <c r="K578" s="706"/>
      <c r="L578" s="706"/>
      <c r="M578" s="706"/>
      <c r="N578" s="706"/>
      <c r="O578" s="707"/>
      <c r="P578" s="707"/>
      <c r="Q578" s="707"/>
      <c r="R578" s="548">
        <f>VLOOKUP(I578,F_A,2,0)</f>
        <v>0.505</v>
      </c>
      <c r="S578" s="395"/>
      <c r="T578" s="396"/>
      <c r="U578" s="395"/>
      <c r="V578" s="396"/>
      <c r="W578" s="395"/>
      <c r="X578" s="396"/>
      <c r="Y578" s="395"/>
      <c r="Z578" s="396"/>
      <c r="AA578" s="395"/>
      <c r="AB578" s="396"/>
      <c r="AC578" s="385"/>
      <c r="AD578" s="395"/>
      <c r="AE578" s="396"/>
      <c r="AF578" s="395"/>
      <c r="AG578" s="396"/>
      <c r="AH578" s="395"/>
      <c r="AI578" s="396"/>
      <c r="AJ578" s="395"/>
      <c r="AK578" s="396"/>
      <c r="AL578" s="395"/>
      <c r="AM578" s="396"/>
      <c r="AN578" s="385"/>
      <c r="AO578" s="395"/>
      <c r="AP578" s="396"/>
      <c r="AQ578" s="395"/>
      <c r="AR578" s="396"/>
      <c r="AS578" s="395"/>
      <c r="AT578" s="396"/>
      <c r="AU578" s="395"/>
      <c r="AV578" s="396"/>
      <c r="AW578" s="395"/>
      <c r="AX578" s="396"/>
      <c r="AY578" s="385"/>
      <c r="AZ578" s="395"/>
      <c r="BA578" s="396"/>
      <c r="BB578" s="395"/>
      <c r="BC578" s="396"/>
      <c r="BD578" s="395"/>
      <c r="BE578" s="396"/>
      <c r="BF578" s="395"/>
      <c r="BG578" s="396"/>
      <c r="BH578" s="395"/>
      <c r="BI578" s="396"/>
      <c r="BJ578" s="385"/>
      <c r="BK578" s="395"/>
      <c r="BL578" s="396"/>
      <c r="BM578" s="395"/>
      <c r="BN578" s="396"/>
      <c r="BO578" s="395"/>
      <c r="BP578" s="396"/>
      <c r="BQ578" s="395"/>
      <c r="BR578" s="396"/>
      <c r="BS578" s="395"/>
      <c r="BT578" s="396"/>
      <c r="BU578" s="385"/>
      <c r="BV578" s="906">
        <f>BV566*$R578</f>
        <v>0</v>
      </c>
      <c r="BW578" s="907"/>
      <c r="BX578" s="906">
        <f t="shared" ref="BX578" si="698">BX566*$R578</f>
        <v>0</v>
      </c>
      <c r="BY578" s="907"/>
      <c r="BZ578" s="906">
        <f t="shared" ref="BZ578" si="699">BZ566*$R578</f>
        <v>0</v>
      </c>
      <c r="CA578" s="907"/>
      <c r="CB578" s="906">
        <f t="shared" ref="CB578" si="700">CB566*$R578</f>
        <v>0</v>
      </c>
      <c r="CC578" s="907"/>
      <c r="CD578" s="906">
        <f t="shared" ref="CD578" si="701">CD566*$R578</f>
        <v>0</v>
      </c>
      <c r="CE578" s="907"/>
      <c r="CF578" s="547">
        <f>SUM(BV578:CE578)</f>
        <v>0</v>
      </c>
      <c r="CG578" s="395"/>
      <c r="CH578" s="396"/>
      <c r="CI578" s="395"/>
      <c r="CJ578" s="396"/>
      <c r="CK578" s="395"/>
      <c r="CL578" s="396"/>
      <c r="CM578" s="395"/>
      <c r="CN578" s="396"/>
      <c r="CO578" s="395"/>
      <c r="CP578" s="396"/>
      <c r="CQ578" s="385"/>
      <c r="CR578" s="395"/>
      <c r="CS578" s="396"/>
      <c r="CT578" s="395"/>
      <c r="CU578" s="396"/>
      <c r="CV578" s="395"/>
      <c r="CW578" s="396"/>
      <c r="CX578" s="395"/>
      <c r="CY578" s="396"/>
      <c r="CZ578" s="395"/>
      <c r="DA578" s="396"/>
      <c r="DB578" s="385"/>
      <c r="DC578" s="395"/>
      <c r="DD578" s="396"/>
      <c r="DE578" s="395"/>
      <c r="DF578" s="396"/>
      <c r="DG578" s="395"/>
      <c r="DH578" s="396"/>
      <c r="DI578" s="395"/>
      <c r="DJ578" s="396"/>
      <c r="DK578" s="395"/>
      <c r="DL578" s="396"/>
      <c r="DM578" s="385"/>
      <c r="DN578" s="395"/>
      <c r="DO578" s="396"/>
      <c r="DP578" s="395"/>
      <c r="DQ578" s="396"/>
      <c r="DR578" s="395"/>
      <c r="DS578" s="396"/>
      <c r="DT578" s="395"/>
      <c r="DU578" s="396"/>
      <c r="DV578" s="395"/>
      <c r="DW578" s="396"/>
      <c r="DX578" s="385"/>
      <c r="DY578" s="382">
        <f>S578+AD578+AO578+AZ578+BK578+BV578+CG578+CR578+DC578+DN578</f>
        <v>0</v>
      </c>
      <c r="DZ578" s="382">
        <f>U578+AF578+AQ578+BB578+BM578+BX578+CI578+CT578+DE578+DP578</f>
        <v>0</v>
      </c>
      <c r="EA578" s="382">
        <f>W578+AH578+AS578+BD578+BO578+BZ578+CK578+CV578+DG578+DR578</f>
        <v>0</v>
      </c>
      <c r="EB578" s="382">
        <f>Y578+AJ578+AU578+BF578+BQ578+CB578+CM578+CX578+DI578+DT578</f>
        <v>0</v>
      </c>
      <c r="EC578" s="382">
        <f>AA578+AL578+AW578+BH578+BS578+CD578+CO578+CZ578+DK578+DV578</f>
        <v>0</v>
      </c>
      <c r="ED578" s="382">
        <f>SUM(DY578:EC578)</f>
        <v>0</v>
      </c>
    </row>
    <row r="579" spans="1:135" s="411" customFormat="1" ht="15" customHeight="1">
      <c r="A579" s="399"/>
      <c r="B579" s="399"/>
      <c r="C579" s="400"/>
      <c r="D579" s="401"/>
      <c r="E579" s="401"/>
      <c r="F579" s="401"/>
      <c r="G579" s="401"/>
      <c r="H579" s="401"/>
      <c r="I579" s="402"/>
      <c r="J579" s="402"/>
      <c r="K579" s="402"/>
      <c r="L579" s="402"/>
      <c r="M579" s="402"/>
      <c r="N579" s="402"/>
      <c r="O579" s="403"/>
      <c r="P579" s="403"/>
      <c r="Q579" s="403"/>
      <c r="R579" s="41"/>
      <c r="S579" s="404"/>
      <c r="T579" s="405"/>
      <c r="U579" s="404"/>
      <c r="V579" s="405"/>
      <c r="W579" s="404"/>
      <c r="X579" s="405"/>
      <c r="Y579" s="404"/>
      <c r="Z579" s="405"/>
      <c r="AA579" s="404"/>
      <c r="AB579" s="405"/>
      <c r="AC579" s="408"/>
      <c r="AD579" s="404"/>
      <c r="AE579" s="405"/>
      <c r="AF579" s="404"/>
      <c r="AG579" s="405"/>
      <c r="AH579" s="404"/>
      <c r="AI579" s="405"/>
      <c r="AJ579" s="404"/>
      <c r="AK579" s="405"/>
      <c r="AL579" s="404"/>
      <c r="AM579" s="405"/>
      <c r="AN579" s="408"/>
      <c r="AO579" s="404"/>
      <c r="AP579" s="405"/>
      <c r="AQ579" s="404"/>
      <c r="AR579" s="405"/>
      <c r="AS579" s="404"/>
      <c r="AT579" s="405"/>
      <c r="AU579" s="404"/>
      <c r="AV579" s="405"/>
      <c r="AW579" s="404"/>
      <c r="AX579" s="405"/>
      <c r="AY579" s="408"/>
      <c r="AZ579" s="404"/>
      <c r="BA579" s="405"/>
      <c r="BB579" s="404"/>
      <c r="BC579" s="405"/>
      <c r="BD579" s="404"/>
      <c r="BE579" s="405"/>
      <c r="BF579" s="404"/>
      <c r="BG579" s="405"/>
      <c r="BH579" s="404"/>
      <c r="BI579" s="405"/>
      <c r="BJ579" s="408"/>
      <c r="BK579" s="404"/>
      <c r="BL579" s="405"/>
      <c r="BM579" s="404"/>
      <c r="BN579" s="405"/>
      <c r="BO579" s="404"/>
      <c r="BP579" s="405"/>
      <c r="BQ579" s="404"/>
      <c r="BR579" s="405"/>
      <c r="BS579" s="404"/>
      <c r="BT579" s="405"/>
      <c r="BU579" s="408"/>
      <c r="BV579" s="404"/>
      <c r="BW579" s="405"/>
      <c r="BX579" s="404"/>
      <c r="BY579" s="405"/>
      <c r="BZ579" s="404"/>
      <c r="CA579" s="405"/>
      <c r="CB579" s="404"/>
      <c r="CC579" s="405"/>
      <c r="CD579" s="404"/>
      <c r="CE579" s="405"/>
      <c r="CF579" s="408"/>
      <c r="CG579" s="404"/>
      <c r="CH579" s="405"/>
      <c r="CI579" s="404"/>
      <c r="CJ579" s="405"/>
      <c r="CK579" s="404"/>
      <c r="CL579" s="405"/>
      <c r="CM579" s="404"/>
      <c r="CN579" s="405"/>
      <c r="CO579" s="404"/>
      <c r="CP579" s="405"/>
      <c r="CQ579" s="408"/>
      <c r="CR579" s="404"/>
      <c r="CS579" s="405"/>
      <c r="CT579" s="404"/>
      <c r="CU579" s="405"/>
      <c r="CV579" s="404"/>
      <c r="CW579" s="405"/>
      <c r="CX579" s="404"/>
      <c r="CY579" s="405"/>
      <c r="CZ579" s="404"/>
      <c r="DA579" s="405"/>
      <c r="DB579" s="408"/>
      <c r="DC579" s="404"/>
      <c r="DD579" s="405"/>
      <c r="DE579" s="404"/>
      <c r="DF579" s="405"/>
      <c r="DG579" s="404"/>
      <c r="DH579" s="405"/>
      <c r="DI579" s="404"/>
      <c r="DJ579" s="405"/>
      <c r="DK579" s="404"/>
      <c r="DL579" s="405"/>
      <c r="DM579" s="408"/>
      <c r="DN579" s="404"/>
      <c r="DO579" s="405"/>
      <c r="DP579" s="404"/>
      <c r="DQ579" s="405"/>
      <c r="DR579" s="404"/>
      <c r="DS579" s="405"/>
      <c r="DT579" s="404"/>
      <c r="DU579" s="405"/>
      <c r="DV579" s="404"/>
      <c r="DW579" s="405"/>
      <c r="DX579" s="408"/>
      <c r="DY579" s="409"/>
      <c r="DZ579" s="409"/>
      <c r="EA579" s="409"/>
      <c r="EB579" s="409"/>
      <c r="EC579" s="409"/>
      <c r="ED579" s="410"/>
      <c r="EE579" s="143"/>
    </row>
    <row r="580" spans="1:135" s="143" customFormat="1" ht="15" customHeight="1">
      <c r="A580" s="178"/>
      <c r="B580" s="178"/>
      <c r="C580" s="961" t="str">
        <f>CONCATENATE("B. ", CG8, " Facilities and Administration (F&amp;A)")</f>
        <v>B. Dept #2 Match Budget Facilities and Administration (F&amp;A)</v>
      </c>
      <c r="D580" s="962"/>
      <c r="E580" s="962"/>
      <c r="F580" s="962"/>
      <c r="G580" s="962"/>
      <c r="H580" s="962"/>
      <c r="I580" s="706" t="s">
        <v>167</v>
      </c>
      <c r="J580" s="706"/>
      <c r="K580" s="706"/>
      <c r="L580" s="706"/>
      <c r="M580" s="706"/>
      <c r="N580" s="706"/>
      <c r="O580" s="707"/>
      <c r="P580" s="707"/>
      <c r="Q580" s="707"/>
      <c r="R580" s="548">
        <f>VLOOKUP(I580,F_A,2,0)</f>
        <v>0.505</v>
      </c>
      <c r="S580" s="395"/>
      <c r="T580" s="396"/>
      <c r="U580" s="395"/>
      <c r="V580" s="396"/>
      <c r="W580" s="395"/>
      <c r="X580" s="396"/>
      <c r="Y580" s="395"/>
      <c r="Z580" s="396"/>
      <c r="AA580" s="395"/>
      <c r="AB580" s="396"/>
      <c r="AC580" s="385"/>
      <c r="AD580" s="395"/>
      <c r="AE580" s="396"/>
      <c r="AF580" s="395"/>
      <c r="AG580" s="396"/>
      <c r="AH580" s="395"/>
      <c r="AI580" s="396"/>
      <c r="AJ580" s="395"/>
      <c r="AK580" s="396"/>
      <c r="AL580" s="395"/>
      <c r="AM580" s="396"/>
      <c r="AN580" s="385"/>
      <c r="AO580" s="395"/>
      <c r="AP580" s="396"/>
      <c r="AQ580" s="395"/>
      <c r="AR580" s="396"/>
      <c r="AS580" s="395"/>
      <c r="AT580" s="396"/>
      <c r="AU580" s="395"/>
      <c r="AV580" s="396"/>
      <c r="AW580" s="395"/>
      <c r="AX580" s="396"/>
      <c r="AY580" s="385"/>
      <c r="AZ580" s="395"/>
      <c r="BA580" s="396"/>
      <c r="BB580" s="395"/>
      <c r="BC580" s="396"/>
      <c r="BD580" s="395"/>
      <c r="BE580" s="396"/>
      <c r="BF580" s="395"/>
      <c r="BG580" s="396"/>
      <c r="BH580" s="395"/>
      <c r="BI580" s="396"/>
      <c r="BJ580" s="385"/>
      <c r="BK580" s="395"/>
      <c r="BL580" s="396"/>
      <c r="BM580" s="395"/>
      <c r="BN580" s="396"/>
      <c r="BO580" s="395"/>
      <c r="BP580" s="396"/>
      <c r="BQ580" s="395"/>
      <c r="BR580" s="396"/>
      <c r="BS580" s="395"/>
      <c r="BT580" s="396"/>
      <c r="BU580" s="385"/>
      <c r="BV580" s="395"/>
      <c r="BW580" s="396"/>
      <c r="BX580" s="395"/>
      <c r="BY580" s="396"/>
      <c r="BZ580" s="395"/>
      <c r="CA580" s="396"/>
      <c r="CB580" s="395"/>
      <c r="CC580" s="396"/>
      <c r="CD580" s="395"/>
      <c r="CE580" s="396"/>
      <c r="CF580" s="385"/>
      <c r="CG580" s="906">
        <f>CG566*$R580</f>
        <v>0</v>
      </c>
      <c r="CH580" s="907"/>
      <c r="CI580" s="906">
        <f t="shared" ref="CI580" si="702">CI566*$R580</f>
        <v>0</v>
      </c>
      <c r="CJ580" s="907"/>
      <c r="CK580" s="906">
        <f t="shared" ref="CK580" si="703">CK566*$R580</f>
        <v>0</v>
      </c>
      <c r="CL580" s="907"/>
      <c r="CM580" s="906">
        <f t="shared" ref="CM580" si="704">CM566*$R580</f>
        <v>0</v>
      </c>
      <c r="CN580" s="907"/>
      <c r="CO580" s="906">
        <f t="shared" ref="CO580" si="705">CO566*$R580</f>
        <v>0</v>
      </c>
      <c r="CP580" s="907"/>
      <c r="CQ580" s="547">
        <f>SUM(CG580:CP580)</f>
        <v>0</v>
      </c>
      <c r="CR580" s="395"/>
      <c r="CS580" s="396"/>
      <c r="CT580" s="395"/>
      <c r="CU580" s="396"/>
      <c r="CV580" s="395"/>
      <c r="CW580" s="396"/>
      <c r="CX580" s="395"/>
      <c r="CY580" s="396"/>
      <c r="CZ580" s="395"/>
      <c r="DA580" s="396"/>
      <c r="DB580" s="385"/>
      <c r="DC580" s="395"/>
      <c r="DD580" s="396"/>
      <c r="DE580" s="395"/>
      <c r="DF580" s="396"/>
      <c r="DG580" s="395"/>
      <c r="DH580" s="396"/>
      <c r="DI580" s="395"/>
      <c r="DJ580" s="396"/>
      <c r="DK580" s="395"/>
      <c r="DL580" s="396"/>
      <c r="DM580" s="385"/>
      <c r="DN580" s="395"/>
      <c r="DO580" s="396"/>
      <c r="DP580" s="395"/>
      <c r="DQ580" s="396"/>
      <c r="DR580" s="395"/>
      <c r="DS580" s="396"/>
      <c r="DT580" s="395"/>
      <c r="DU580" s="396"/>
      <c r="DV580" s="395"/>
      <c r="DW580" s="396"/>
      <c r="DX580" s="385"/>
      <c r="DY580" s="382">
        <f>S580+AD580+AO580+AZ580+BK580+BV580+CG580+CR580+DC580+DN580</f>
        <v>0</v>
      </c>
      <c r="DZ580" s="382">
        <f>U580+AF580+AQ580+BB580+BM580+BX580+CI580+CT580+DE580+DP580</f>
        <v>0</v>
      </c>
      <c r="EA580" s="382">
        <f>W580+AH580+AS580+BD580+BO580+BZ580+CK580+CV580+DG580+DR580</f>
        <v>0</v>
      </c>
      <c r="EB580" s="382">
        <f>Y580+AJ580+AU580+BF580+BQ580+CB580+CM580+CX580+DI580+DT580</f>
        <v>0</v>
      </c>
      <c r="EC580" s="382">
        <f>AA580+AL580+AW580+BH580+BS580+CD580+CO580+CZ580+DK580+DV580</f>
        <v>0</v>
      </c>
      <c r="ED580" s="382">
        <f>SUM(DY580:EC580)</f>
        <v>0</v>
      </c>
    </row>
    <row r="581" spans="1:135" s="411" customFormat="1" ht="15" customHeight="1">
      <c r="A581" s="399"/>
      <c r="B581" s="399"/>
      <c r="C581" s="400"/>
      <c r="D581" s="401"/>
      <c r="E581" s="401"/>
      <c r="F581" s="401"/>
      <c r="G581" s="401"/>
      <c r="H581" s="401"/>
      <c r="I581" s="402"/>
      <c r="J581" s="402"/>
      <c r="K581" s="402"/>
      <c r="L581" s="402"/>
      <c r="M581" s="402"/>
      <c r="N581" s="402"/>
      <c r="O581" s="403"/>
      <c r="P581" s="403"/>
      <c r="Q581" s="403"/>
      <c r="R581" s="41"/>
      <c r="S581" s="404"/>
      <c r="T581" s="405"/>
      <c r="U581" s="404"/>
      <c r="V581" s="405"/>
      <c r="W581" s="404"/>
      <c r="X581" s="405"/>
      <c r="Y581" s="404"/>
      <c r="Z581" s="405"/>
      <c r="AA581" s="404"/>
      <c r="AB581" s="405"/>
      <c r="AC581" s="408"/>
      <c r="AD581" s="404"/>
      <c r="AE581" s="405"/>
      <c r="AF581" s="404"/>
      <c r="AG581" s="405"/>
      <c r="AH581" s="404"/>
      <c r="AI581" s="405"/>
      <c r="AJ581" s="404"/>
      <c r="AK581" s="405"/>
      <c r="AL581" s="404"/>
      <c r="AM581" s="405"/>
      <c r="AN581" s="408"/>
      <c r="AO581" s="404"/>
      <c r="AP581" s="405"/>
      <c r="AQ581" s="404"/>
      <c r="AR581" s="405"/>
      <c r="AS581" s="404"/>
      <c r="AT581" s="405"/>
      <c r="AU581" s="404"/>
      <c r="AV581" s="405"/>
      <c r="AW581" s="404"/>
      <c r="AX581" s="405"/>
      <c r="AY581" s="408"/>
      <c r="AZ581" s="404"/>
      <c r="BA581" s="405"/>
      <c r="BB581" s="404"/>
      <c r="BC581" s="405"/>
      <c r="BD581" s="404"/>
      <c r="BE581" s="405"/>
      <c r="BF581" s="404"/>
      <c r="BG581" s="405"/>
      <c r="BH581" s="404"/>
      <c r="BI581" s="405"/>
      <c r="BJ581" s="408"/>
      <c r="BK581" s="404"/>
      <c r="BL581" s="405"/>
      <c r="BM581" s="404"/>
      <c r="BN581" s="405"/>
      <c r="BO581" s="404"/>
      <c r="BP581" s="405"/>
      <c r="BQ581" s="404"/>
      <c r="BR581" s="405"/>
      <c r="BS581" s="404"/>
      <c r="BT581" s="405"/>
      <c r="BU581" s="408"/>
      <c r="BV581" s="404"/>
      <c r="BW581" s="405"/>
      <c r="BX581" s="404"/>
      <c r="BY581" s="405"/>
      <c r="BZ581" s="404"/>
      <c r="CA581" s="405"/>
      <c r="CB581" s="404"/>
      <c r="CC581" s="405"/>
      <c r="CD581" s="404"/>
      <c r="CE581" s="405"/>
      <c r="CF581" s="408"/>
      <c r="CG581" s="404"/>
      <c r="CH581" s="405"/>
      <c r="CI581" s="404"/>
      <c r="CJ581" s="405"/>
      <c r="CK581" s="404"/>
      <c r="CL581" s="405"/>
      <c r="CM581" s="404"/>
      <c r="CN581" s="405"/>
      <c r="CO581" s="404"/>
      <c r="CP581" s="405"/>
      <c r="CQ581" s="408"/>
      <c r="CR581" s="404"/>
      <c r="CS581" s="405"/>
      <c r="CT581" s="404"/>
      <c r="CU581" s="405"/>
      <c r="CV581" s="404"/>
      <c r="CW581" s="405"/>
      <c r="CX581" s="404"/>
      <c r="CY581" s="405"/>
      <c r="CZ581" s="404"/>
      <c r="DA581" s="405"/>
      <c r="DB581" s="408"/>
      <c r="DC581" s="404"/>
      <c r="DD581" s="405"/>
      <c r="DE581" s="404"/>
      <c r="DF581" s="405"/>
      <c r="DG581" s="404"/>
      <c r="DH581" s="405"/>
      <c r="DI581" s="404"/>
      <c r="DJ581" s="405"/>
      <c r="DK581" s="404"/>
      <c r="DL581" s="405"/>
      <c r="DM581" s="408"/>
      <c r="DN581" s="404"/>
      <c r="DO581" s="405"/>
      <c r="DP581" s="404"/>
      <c r="DQ581" s="405"/>
      <c r="DR581" s="404"/>
      <c r="DS581" s="405"/>
      <c r="DT581" s="404"/>
      <c r="DU581" s="405"/>
      <c r="DV581" s="404"/>
      <c r="DW581" s="405"/>
      <c r="DX581" s="408"/>
      <c r="DY581" s="409"/>
      <c r="DZ581" s="409"/>
      <c r="EA581" s="409"/>
      <c r="EB581" s="409"/>
      <c r="EC581" s="409"/>
      <c r="ED581" s="410"/>
      <c r="EE581" s="143"/>
    </row>
    <row r="582" spans="1:135" s="143" customFormat="1" ht="15" customHeight="1">
      <c r="A582" s="178"/>
      <c r="B582" s="178"/>
      <c r="C582" s="961" t="str">
        <f>CONCATENATE("B. ", CR8, " Facilities and Administration (F&amp;A)")</f>
        <v>B. Dept #3 Match Budget Facilities and Administration (F&amp;A)</v>
      </c>
      <c r="D582" s="962"/>
      <c r="E582" s="962"/>
      <c r="F582" s="962"/>
      <c r="G582" s="962"/>
      <c r="H582" s="962"/>
      <c r="I582" s="706" t="s">
        <v>167</v>
      </c>
      <c r="J582" s="706"/>
      <c r="K582" s="706"/>
      <c r="L582" s="706"/>
      <c r="M582" s="706"/>
      <c r="N582" s="706"/>
      <c r="O582" s="707"/>
      <c r="P582" s="707"/>
      <c r="Q582" s="707"/>
      <c r="R582" s="548">
        <f>VLOOKUP(I582,F_A,2,0)</f>
        <v>0.505</v>
      </c>
      <c r="S582" s="395"/>
      <c r="T582" s="396"/>
      <c r="U582" s="395"/>
      <c r="V582" s="396"/>
      <c r="W582" s="395"/>
      <c r="X582" s="396"/>
      <c r="Y582" s="395"/>
      <c r="Z582" s="396"/>
      <c r="AA582" s="395"/>
      <c r="AB582" s="396"/>
      <c r="AC582" s="385"/>
      <c r="AD582" s="395"/>
      <c r="AE582" s="396"/>
      <c r="AF582" s="395"/>
      <c r="AG582" s="396"/>
      <c r="AH582" s="395"/>
      <c r="AI582" s="396"/>
      <c r="AJ582" s="395"/>
      <c r="AK582" s="396"/>
      <c r="AL582" s="395"/>
      <c r="AM582" s="396"/>
      <c r="AN582" s="385"/>
      <c r="AO582" s="395"/>
      <c r="AP582" s="396"/>
      <c r="AQ582" s="395"/>
      <c r="AR582" s="396"/>
      <c r="AS582" s="395"/>
      <c r="AT582" s="396"/>
      <c r="AU582" s="395"/>
      <c r="AV582" s="396"/>
      <c r="AW582" s="395"/>
      <c r="AX582" s="396"/>
      <c r="AY582" s="385"/>
      <c r="AZ582" s="395"/>
      <c r="BA582" s="396"/>
      <c r="BB582" s="395"/>
      <c r="BC582" s="396"/>
      <c r="BD582" s="395"/>
      <c r="BE582" s="396"/>
      <c r="BF582" s="395"/>
      <c r="BG582" s="396"/>
      <c r="BH582" s="395"/>
      <c r="BI582" s="396"/>
      <c r="BJ582" s="385"/>
      <c r="BK582" s="395"/>
      <c r="BL582" s="396"/>
      <c r="BM582" s="395"/>
      <c r="BN582" s="396"/>
      <c r="BO582" s="395"/>
      <c r="BP582" s="396"/>
      <c r="BQ582" s="395"/>
      <c r="BR582" s="396"/>
      <c r="BS582" s="395"/>
      <c r="BT582" s="396"/>
      <c r="BU582" s="385"/>
      <c r="BV582" s="395"/>
      <c r="BW582" s="396"/>
      <c r="BX582" s="395"/>
      <c r="BY582" s="396"/>
      <c r="BZ582" s="395"/>
      <c r="CA582" s="396"/>
      <c r="CB582" s="395"/>
      <c r="CC582" s="396"/>
      <c r="CD582" s="395"/>
      <c r="CE582" s="396"/>
      <c r="CF582" s="385"/>
      <c r="CG582" s="395"/>
      <c r="CH582" s="396"/>
      <c r="CI582" s="395"/>
      <c r="CJ582" s="396"/>
      <c r="CK582" s="395"/>
      <c r="CL582" s="396"/>
      <c r="CM582" s="395"/>
      <c r="CN582" s="396"/>
      <c r="CO582" s="395"/>
      <c r="CP582" s="396"/>
      <c r="CQ582" s="385"/>
      <c r="CR582" s="906">
        <f>CR566*$R582</f>
        <v>0</v>
      </c>
      <c r="CS582" s="907"/>
      <c r="CT582" s="906">
        <f t="shared" ref="CT582" si="706">CT566*$R582</f>
        <v>0</v>
      </c>
      <c r="CU582" s="907"/>
      <c r="CV582" s="906">
        <f t="shared" ref="CV582" si="707">CV566*$R582</f>
        <v>0</v>
      </c>
      <c r="CW582" s="907"/>
      <c r="CX582" s="906">
        <f t="shared" ref="CX582" si="708">CX566*$R582</f>
        <v>0</v>
      </c>
      <c r="CY582" s="907"/>
      <c r="CZ582" s="906">
        <f t="shared" ref="CZ582" si="709">CZ566*$R582</f>
        <v>0</v>
      </c>
      <c r="DA582" s="907"/>
      <c r="DB582" s="547">
        <f>SUM(CR582:DA582)</f>
        <v>0</v>
      </c>
      <c r="DC582" s="395"/>
      <c r="DD582" s="396"/>
      <c r="DE582" s="395"/>
      <c r="DF582" s="396"/>
      <c r="DG582" s="395"/>
      <c r="DH582" s="396"/>
      <c r="DI582" s="395"/>
      <c r="DJ582" s="396"/>
      <c r="DK582" s="395"/>
      <c r="DL582" s="396"/>
      <c r="DM582" s="385"/>
      <c r="DN582" s="395"/>
      <c r="DO582" s="396"/>
      <c r="DP582" s="395"/>
      <c r="DQ582" s="396"/>
      <c r="DR582" s="395"/>
      <c r="DS582" s="396"/>
      <c r="DT582" s="395"/>
      <c r="DU582" s="396"/>
      <c r="DV582" s="395"/>
      <c r="DW582" s="396"/>
      <c r="DX582" s="385"/>
      <c r="DY582" s="382">
        <f>S582+AD582+AO582+AZ582+BK582+BV582+CG582+CR582+DC582+DN582</f>
        <v>0</v>
      </c>
      <c r="DZ582" s="382">
        <f>U582+AF582+AQ582+BB582+BM582+BX582+CI582+CT582+DE582+DP582</f>
        <v>0</v>
      </c>
      <c r="EA582" s="382">
        <f>W582+AH582+AS582+BD582+BO582+BZ582+CK582+CV582+DG582+DR582</f>
        <v>0</v>
      </c>
      <c r="EB582" s="382">
        <f>Y582+AJ582+AU582+BF582+BQ582+CB582+CM582+CX582+DI582+DT582</f>
        <v>0</v>
      </c>
      <c r="EC582" s="382">
        <f>AA582+AL582+AW582+BH582+BS582+CD582+CO582+CZ582+DK582+DV582</f>
        <v>0</v>
      </c>
      <c r="ED582" s="382">
        <f>SUM(DY582:EC582)</f>
        <v>0</v>
      </c>
    </row>
    <row r="583" spans="1:135" s="411" customFormat="1" ht="15" customHeight="1">
      <c r="A583" s="399"/>
      <c r="B583" s="399"/>
      <c r="C583" s="400"/>
      <c r="D583" s="401"/>
      <c r="E583" s="401"/>
      <c r="F583" s="401"/>
      <c r="G583" s="401"/>
      <c r="H583" s="401"/>
      <c r="I583" s="402"/>
      <c r="J583" s="402"/>
      <c r="K583" s="402"/>
      <c r="L583" s="402"/>
      <c r="M583" s="402"/>
      <c r="N583" s="402"/>
      <c r="O583" s="403"/>
      <c r="P583" s="403"/>
      <c r="Q583" s="403"/>
      <c r="R583" s="41"/>
      <c r="S583" s="404"/>
      <c r="T583" s="405"/>
      <c r="U583" s="404"/>
      <c r="V583" s="405"/>
      <c r="W583" s="404"/>
      <c r="X583" s="405"/>
      <c r="Y583" s="404"/>
      <c r="Z583" s="405"/>
      <c r="AA583" s="404"/>
      <c r="AB583" s="405"/>
      <c r="AC583" s="408"/>
      <c r="AD583" s="404"/>
      <c r="AE583" s="405"/>
      <c r="AF583" s="404"/>
      <c r="AG583" s="405"/>
      <c r="AH583" s="404"/>
      <c r="AI583" s="405"/>
      <c r="AJ583" s="404"/>
      <c r="AK583" s="405"/>
      <c r="AL583" s="404"/>
      <c r="AM583" s="405"/>
      <c r="AN583" s="408"/>
      <c r="AO583" s="404"/>
      <c r="AP583" s="405"/>
      <c r="AQ583" s="404"/>
      <c r="AR583" s="405"/>
      <c r="AS583" s="404"/>
      <c r="AT583" s="405"/>
      <c r="AU583" s="404"/>
      <c r="AV583" s="405"/>
      <c r="AW583" s="404"/>
      <c r="AX583" s="405"/>
      <c r="AY583" s="408"/>
      <c r="AZ583" s="404"/>
      <c r="BA583" s="405"/>
      <c r="BB583" s="404"/>
      <c r="BC583" s="405"/>
      <c r="BD583" s="404"/>
      <c r="BE583" s="405"/>
      <c r="BF583" s="404"/>
      <c r="BG583" s="405"/>
      <c r="BH583" s="404"/>
      <c r="BI583" s="405"/>
      <c r="BJ583" s="408"/>
      <c r="BK583" s="404"/>
      <c r="BL583" s="405"/>
      <c r="BM583" s="404"/>
      <c r="BN583" s="405"/>
      <c r="BO583" s="404"/>
      <c r="BP583" s="405"/>
      <c r="BQ583" s="404"/>
      <c r="BR583" s="405"/>
      <c r="BS583" s="404"/>
      <c r="BT583" s="405"/>
      <c r="BU583" s="408"/>
      <c r="BV583" s="404"/>
      <c r="BW583" s="405"/>
      <c r="BX583" s="404"/>
      <c r="BY583" s="405"/>
      <c r="BZ583" s="404"/>
      <c r="CA583" s="405"/>
      <c r="CB583" s="404"/>
      <c r="CC583" s="405"/>
      <c r="CD583" s="404"/>
      <c r="CE583" s="405"/>
      <c r="CF583" s="408"/>
      <c r="CG583" s="404"/>
      <c r="CH583" s="405"/>
      <c r="CI583" s="404"/>
      <c r="CJ583" s="405"/>
      <c r="CK583" s="404"/>
      <c r="CL583" s="405"/>
      <c r="CM583" s="404"/>
      <c r="CN583" s="405"/>
      <c r="CO583" s="404"/>
      <c r="CP583" s="405"/>
      <c r="CQ583" s="408"/>
      <c r="CR583" s="404"/>
      <c r="CS583" s="405"/>
      <c r="CT583" s="404"/>
      <c r="CU583" s="405"/>
      <c r="CV583" s="404"/>
      <c r="CW583" s="405"/>
      <c r="CX583" s="404"/>
      <c r="CY583" s="405"/>
      <c r="CZ583" s="404"/>
      <c r="DA583" s="405"/>
      <c r="DB583" s="408"/>
      <c r="DC583" s="404"/>
      <c r="DD583" s="405"/>
      <c r="DE583" s="404"/>
      <c r="DF583" s="405"/>
      <c r="DG583" s="404"/>
      <c r="DH583" s="405"/>
      <c r="DI583" s="404"/>
      <c r="DJ583" s="405"/>
      <c r="DK583" s="404"/>
      <c r="DL583" s="405"/>
      <c r="DM583" s="408"/>
      <c r="DN583" s="404"/>
      <c r="DO583" s="405"/>
      <c r="DP583" s="404"/>
      <c r="DQ583" s="405"/>
      <c r="DR583" s="404"/>
      <c r="DS583" s="405"/>
      <c r="DT583" s="404"/>
      <c r="DU583" s="405"/>
      <c r="DV583" s="404"/>
      <c r="DW583" s="405"/>
      <c r="DX583" s="408"/>
      <c r="DY583" s="409"/>
      <c r="DZ583" s="409"/>
      <c r="EA583" s="409"/>
      <c r="EB583" s="409"/>
      <c r="EC583" s="409"/>
      <c r="ED583" s="410"/>
      <c r="EE583" s="143"/>
    </row>
    <row r="584" spans="1:135" s="143" customFormat="1" ht="15" customHeight="1">
      <c r="A584" s="178"/>
      <c r="B584" s="178"/>
      <c r="C584" s="961" t="str">
        <f>CONCATENATE("B. ", DC8, " Facilities and Administration (F&amp;A)")</f>
        <v>B. Dept #4 Match Budget Facilities and Administration (F&amp;A)</v>
      </c>
      <c r="D584" s="962"/>
      <c r="E584" s="962"/>
      <c r="F584" s="962"/>
      <c r="G584" s="962"/>
      <c r="H584" s="962"/>
      <c r="I584" s="706" t="s">
        <v>167</v>
      </c>
      <c r="J584" s="706"/>
      <c r="K584" s="706"/>
      <c r="L584" s="706"/>
      <c r="M584" s="706"/>
      <c r="N584" s="706"/>
      <c r="O584" s="707"/>
      <c r="P584" s="707"/>
      <c r="Q584" s="707"/>
      <c r="R584" s="548">
        <f>VLOOKUP(I584,F_A,2,0)</f>
        <v>0.505</v>
      </c>
      <c r="S584" s="395"/>
      <c r="T584" s="396"/>
      <c r="U584" s="395"/>
      <c r="V584" s="396"/>
      <c r="W584" s="395"/>
      <c r="X584" s="396"/>
      <c r="Y584" s="395"/>
      <c r="Z584" s="396"/>
      <c r="AA584" s="395"/>
      <c r="AB584" s="396"/>
      <c r="AC584" s="385"/>
      <c r="AD584" s="395"/>
      <c r="AE584" s="396"/>
      <c r="AF584" s="395"/>
      <c r="AG584" s="396"/>
      <c r="AH584" s="395"/>
      <c r="AI584" s="396"/>
      <c r="AJ584" s="395"/>
      <c r="AK584" s="396"/>
      <c r="AL584" s="395"/>
      <c r="AM584" s="396"/>
      <c r="AN584" s="385"/>
      <c r="AO584" s="395"/>
      <c r="AP584" s="396"/>
      <c r="AQ584" s="395"/>
      <c r="AR584" s="396"/>
      <c r="AS584" s="395"/>
      <c r="AT584" s="396"/>
      <c r="AU584" s="395"/>
      <c r="AV584" s="396"/>
      <c r="AW584" s="395"/>
      <c r="AX584" s="396"/>
      <c r="AY584" s="385"/>
      <c r="AZ584" s="395"/>
      <c r="BA584" s="396"/>
      <c r="BB584" s="395"/>
      <c r="BC584" s="396"/>
      <c r="BD584" s="395"/>
      <c r="BE584" s="396"/>
      <c r="BF584" s="395"/>
      <c r="BG584" s="396"/>
      <c r="BH584" s="395"/>
      <c r="BI584" s="396"/>
      <c r="BJ584" s="385"/>
      <c r="BK584" s="395"/>
      <c r="BL584" s="396"/>
      <c r="BM584" s="395"/>
      <c r="BN584" s="396"/>
      <c r="BO584" s="395"/>
      <c r="BP584" s="396"/>
      <c r="BQ584" s="395"/>
      <c r="BR584" s="396"/>
      <c r="BS584" s="395"/>
      <c r="BT584" s="396"/>
      <c r="BU584" s="385"/>
      <c r="BV584" s="395"/>
      <c r="BW584" s="396"/>
      <c r="BX584" s="395"/>
      <c r="BY584" s="396"/>
      <c r="BZ584" s="395"/>
      <c r="CA584" s="396"/>
      <c r="CB584" s="395"/>
      <c r="CC584" s="396"/>
      <c r="CD584" s="395"/>
      <c r="CE584" s="396"/>
      <c r="CF584" s="385"/>
      <c r="CG584" s="395"/>
      <c r="CH584" s="396"/>
      <c r="CI584" s="395"/>
      <c r="CJ584" s="396"/>
      <c r="CK584" s="395"/>
      <c r="CL584" s="396"/>
      <c r="CM584" s="395"/>
      <c r="CN584" s="396"/>
      <c r="CO584" s="395"/>
      <c r="CP584" s="396"/>
      <c r="CQ584" s="385"/>
      <c r="CR584" s="395"/>
      <c r="CS584" s="396"/>
      <c r="CT584" s="395"/>
      <c r="CU584" s="396"/>
      <c r="CV584" s="395"/>
      <c r="CW584" s="396"/>
      <c r="CX584" s="395"/>
      <c r="CY584" s="396"/>
      <c r="CZ584" s="395"/>
      <c r="DA584" s="396"/>
      <c r="DB584" s="385"/>
      <c r="DC584" s="906">
        <f>DC566*$R584</f>
        <v>0</v>
      </c>
      <c r="DD584" s="907"/>
      <c r="DE584" s="906">
        <f t="shared" ref="DE584" si="710">DE566*$R584</f>
        <v>0</v>
      </c>
      <c r="DF584" s="907"/>
      <c r="DG584" s="906">
        <f t="shared" ref="DG584" si="711">DG566*$R584</f>
        <v>0</v>
      </c>
      <c r="DH584" s="907"/>
      <c r="DI584" s="906">
        <f t="shared" ref="DI584" si="712">DI566*$R584</f>
        <v>0</v>
      </c>
      <c r="DJ584" s="907"/>
      <c r="DK584" s="906">
        <f t="shared" ref="DK584" si="713">DK566*$R584</f>
        <v>0</v>
      </c>
      <c r="DL584" s="907"/>
      <c r="DM584" s="547">
        <f>SUM(DC584:DL584)</f>
        <v>0</v>
      </c>
      <c r="DN584" s="395"/>
      <c r="DO584" s="396"/>
      <c r="DP584" s="395"/>
      <c r="DQ584" s="396"/>
      <c r="DR584" s="395"/>
      <c r="DS584" s="396"/>
      <c r="DT584" s="395"/>
      <c r="DU584" s="396"/>
      <c r="DV584" s="395"/>
      <c r="DW584" s="396"/>
      <c r="DX584" s="385"/>
      <c r="DY584" s="382">
        <f>S584+AD584+AO584+AZ584+BK584+BV584+CG584+CR584+DC584+DN584</f>
        <v>0</v>
      </c>
      <c r="DZ584" s="382">
        <f>U584+AF584+AQ584+BB584+BM584+BX584+CI584+CT584+DE584+DP584</f>
        <v>0</v>
      </c>
      <c r="EA584" s="382">
        <f>W584+AH584+AS584+BD584+BO584+BZ584+CK584+CV584+DG584+DR584</f>
        <v>0</v>
      </c>
      <c r="EB584" s="382">
        <f>Y584+AJ584+AU584+BF584+BQ584+CB584+CM584+CX584+DI584+DT584</f>
        <v>0</v>
      </c>
      <c r="EC584" s="382">
        <f>AA584+AL584+AW584+BH584+BS584+CD584+CO584+CZ584+DK584+DV584</f>
        <v>0</v>
      </c>
      <c r="ED584" s="383">
        <f>SUM(DY584:EC584)</f>
        <v>0</v>
      </c>
    </row>
    <row r="585" spans="1:135" s="411" customFormat="1" ht="15" customHeight="1">
      <c r="A585" s="399"/>
      <c r="B585" s="399"/>
      <c r="C585" s="400"/>
      <c r="D585" s="401"/>
      <c r="E585" s="401"/>
      <c r="F585" s="401"/>
      <c r="G585" s="401"/>
      <c r="H585" s="401"/>
      <c r="I585" s="402"/>
      <c r="J585" s="402"/>
      <c r="K585" s="402"/>
      <c r="L585" s="402"/>
      <c r="M585" s="402"/>
      <c r="N585" s="402"/>
      <c r="O585" s="403"/>
      <c r="P585" s="403"/>
      <c r="Q585" s="403"/>
      <c r="R585" s="41"/>
      <c r="S585" s="404"/>
      <c r="T585" s="405"/>
      <c r="U585" s="404"/>
      <c r="V585" s="405"/>
      <c r="W585" s="404"/>
      <c r="X585" s="405"/>
      <c r="Y585" s="404"/>
      <c r="Z585" s="405"/>
      <c r="AA585" s="404"/>
      <c r="AB585" s="405"/>
      <c r="AC585" s="408"/>
      <c r="AD585" s="404"/>
      <c r="AE585" s="405"/>
      <c r="AF585" s="404"/>
      <c r="AG585" s="405"/>
      <c r="AH585" s="404"/>
      <c r="AI585" s="405"/>
      <c r="AJ585" s="404"/>
      <c r="AK585" s="405"/>
      <c r="AL585" s="404"/>
      <c r="AM585" s="405"/>
      <c r="AN585" s="408"/>
      <c r="AO585" s="404"/>
      <c r="AP585" s="405"/>
      <c r="AQ585" s="404"/>
      <c r="AR585" s="405"/>
      <c r="AS585" s="404"/>
      <c r="AT585" s="405"/>
      <c r="AU585" s="404"/>
      <c r="AV585" s="405"/>
      <c r="AW585" s="404"/>
      <c r="AX585" s="405"/>
      <c r="AY585" s="408"/>
      <c r="AZ585" s="404"/>
      <c r="BA585" s="405"/>
      <c r="BB585" s="404"/>
      <c r="BC585" s="405"/>
      <c r="BD585" s="404"/>
      <c r="BE585" s="405"/>
      <c r="BF585" s="404"/>
      <c r="BG585" s="405"/>
      <c r="BH585" s="404"/>
      <c r="BI585" s="405"/>
      <c r="BJ585" s="408"/>
      <c r="BK585" s="404"/>
      <c r="BL585" s="405"/>
      <c r="BM585" s="404"/>
      <c r="BN585" s="405"/>
      <c r="BO585" s="404"/>
      <c r="BP585" s="405"/>
      <c r="BQ585" s="404"/>
      <c r="BR585" s="405"/>
      <c r="BS585" s="404"/>
      <c r="BT585" s="405"/>
      <c r="BU585" s="408"/>
      <c r="BV585" s="404"/>
      <c r="BW585" s="405"/>
      <c r="BX585" s="404"/>
      <c r="BY585" s="405"/>
      <c r="BZ585" s="404"/>
      <c r="CA585" s="405"/>
      <c r="CB585" s="404"/>
      <c r="CC585" s="405"/>
      <c r="CD585" s="404"/>
      <c r="CE585" s="405"/>
      <c r="CF585" s="408"/>
      <c r="CG585" s="404"/>
      <c r="CH585" s="405"/>
      <c r="CI585" s="404"/>
      <c r="CJ585" s="405"/>
      <c r="CK585" s="404"/>
      <c r="CL585" s="405"/>
      <c r="CM585" s="404"/>
      <c r="CN585" s="405"/>
      <c r="CO585" s="404"/>
      <c r="CP585" s="405"/>
      <c r="CQ585" s="408"/>
      <c r="CR585" s="404"/>
      <c r="CS585" s="405"/>
      <c r="CT585" s="404"/>
      <c r="CU585" s="405"/>
      <c r="CV585" s="404"/>
      <c r="CW585" s="405"/>
      <c r="CX585" s="404"/>
      <c r="CY585" s="405"/>
      <c r="CZ585" s="404"/>
      <c r="DA585" s="405"/>
      <c r="DB585" s="408"/>
      <c r="DC585" s="404"/>
      <c r="DD585" s="405"/>
      <c r="DE585" s="404"/>
      <c r="DF585" s="405"/>
      <c r="DG585" s="404"/>
      <c r="DH585" s="405"/>
      <c r="DI585" s="404"/>
      <c r="DJ585" s="405"/>
      <c r="DK585" s="404"/>
      <c r="DL585" s="405"/>
      <c r="DM585" s="408"/>
      <c r="DN585" s="404"/>
      <c r="DO585" s="405"/>
      <c r="DP585" s="404"/>
      <c r="DQ585" s="405"/>
      <c r="DR585" s="404"/>
      <c r="DS585" s="405"/>
      <c r="DT585" s="404"/>
      <c r="DU585" s="405"/>
      <c r="DV585" s="404"/>
      <c r="DW585" s="405"/>
      <c r="DX585" s="408"/>
      <c r="DY585" s="409"/>
      <c r="DZ585" s="409"/>
      <c r="EA585" s="409"/>
      <c r="EB585" s="409"/>
      <c r="EC585" s="409"/>
      <c r="ED585" s="410"/>
      <c r="EE585" s="143"/>
    </row>
    <row r="586" spans="1:135" s="143" customFormat="1" ht="15" customHeight="1">
      <c r="A586" s="178"/>
      <c r="B586" s="178"/>
      <c r="C586" s="961" t="str">
        <f>CONCATENATE("B. ", DN8, " Facilities and Administration (F&amp;A)")</f>
        <v>B. Dept #5 Match Budget Facilities and Administration (F&amp;A)</v>
      </c>
      <c r="D586" s="962"/>
      <c r="E586" s="962"/>
      <c r="F586" s="962"/>
      <c r="G586" s="962"/>
      <c r="H586" s="962"/>
      <c r="I586" s="706" t="s">
        <v>167</v>
      </c>
      <c r="J586" s="706"/>
      <c r="K586" s="706"/>
      <c r="L586" s="706"/>
      <c r="M586" s="706"/>
      <c r="N586" s="706"/>
      <c r="O586" s="707"/>
      <c r="P586" s="707"/>
      <c r="Q586" s="707"/>
      <c r="R586" s="548">
        <f>VLOOKUP(I586,F_A,2,0)</f>
        <v>0.505</v>
      </c>
      <c r="S586" s="395"/>
      <c r="T586" s="396"/>
      <c r="U586" s="395"/>
      <c r="V586" s="396"/>
      <c r="W586" s="395"/>
      <c r="X586" s="396"/>
      <c r="Y586" s="395"/>
      <c r="Z586" s="396"/>
      <c r="AA586" s="395"/>
      <c r="AB586" s="396"/>
      <c r="AC586" s="385"/>
      <c r="AD586" s="395"/>
      <c r="AE586" s="396"/>
      <c r="AF586" s="395"/>
      <c r="AG586" s="396"/>
      <c r="AH586" s="395"/>
      <c r="AI586" s="396"/>
      <c r="AJ586" s="395"/>
      <c r="AK586" s="396"/>
      <c r="AL586" s="395"/>
      <c r="AM586" s="396"/>
      <c r="AN586" s="385"/>
      <c r="AO586" s="395"/>
      <c r="AP586" s="396"/>
      <c r="AQ586" s="395"/>
      <c r="AR586" s="396"/>
      <c r="AS586" s="395"/>
      <c r="AT586" s="396"/>
      <c r="AU586" s="395"/>
      <c r="AV586" s="396"/>
      <c r="AW586" s="395"/>
      <c r="AX586" s="396"/>
      <c r="AY586" s="385"/>
      <c r="AZ586" s="395"/>
      <c r="BA586" s="396"/>
      <c r="BB586" s="395"/>
      <c r="BC586" s="396"/>
      <c r="BD586" s="395"/>
      <c r="BE586" s="396"/>
      <c r="BF586" s="395"/>
      <c r="BG586" s="396"/>
      <c r="BH586" s="395"/>
      <c r="BI586" s="396"/>
      <c r="BJ586" s="385"/>
      <c r="BK586" s="395"/>
      <c r="BL586" s="396"/>
      <c r="BM586" s="395"/>
      <c r="BN586" s="396"/>
      <c r="BO586" s="395"/>
      <c r="BP586" s="396"/>
      <c r="BQ586" s="395"/>
      <c r="BR586" s="396"/>
      <c r="BS586" s="395"/>
      <c r="BT586" s="396"/>
      <c r="BU586" s="385"/>
      <c r="BV586" s="395"/>
      <c r="BW586" s="396"/>
      <c r="BX586" s="395"/>
      <c r="BY586" s="396"/>
      <c r="BZ586" s="395"/>
      <c r="CA586" s="396"/>
      <c r="CB586" s="395"/>
      <c r="CC586" s="396"/>
      <c r="CD586" s="395"/>
      <c r="CE586" s="396"/>
      <c r="CF586" s="385"/>
      <c r="CG586" s="395"/>
      <c r="CH586" s="396"/>
      <c r="CI586" s="395"/>
      <c r="CJ586" s="396"/>
      <c r="CK586" s="395"/>
      <c r="CL586" s="396"/>
      <c r="CM586" s="395"/>
      <c r="CN586" s="396"/>
      <c r="CO586" s="395"/>
      <c r="CP586" s="396"/>
      <c r="CQ586" s="385"/>
      <c r="CR586" s="395"/>
      <c r="CS586" s="396"/>
      <c r="CT586" s="395"/>
      <c r="CU586" s="396"/>
      <c r="CV586" s="395"/>
      <c r="CW586" s="396"/>
      <c r="CX586" s="395"/>
      <c r="CY586" s="396"/>
      <c r="CZ586" s="395"/>
      <c r="DA586" s="396"/>
      <c r="DB586" s="385"/>
      <c r="DC586" s="395"/>
      <c r="DD586" s="396"/>
      <c r="DE586" s="395"/>
      <c r="DF586" s="396"/>
      <c r="DG586" s="395"/>
      <c r="DH586" s="396"/>
      <c r="DI586" s="395"/>
      <c r="DJ586" s="396"/>
      <c r="DK586" s="395"/>
      <c r="DL586" s="396"/>
      <c r="DM586" s="385"/>
      <c r="DN586" s="906">
        <f>DN566*$R586</f>
        <v>0</v>
      </c>
      <c r="DO586" s="907"/>
      <c r="DP586" s="906">
        <f t="shared" ref="DP586" si="714">DP566*$R586</f>
        <v>0</v>
      </c>
      <c r="DQ586" s="907"/>
      <c r="DR586" s="906">
        <f t="shared" ref="DR586" si="715">DR566*$R586</f>
        <v>0</v>
      </c>
      <c r="DS586" s="907"/>
      <c r="DT586" s="906">
        <f t="shared" ref="DT586" si="716">DT566*$R586</f>
        <v>0</v>
      </c>
      <c r="DU586" s="907"/>
      <c r="DV586" s="906">
        <f t="shared" ref="DV586" si="717">DV566*$R586</f>
        <v>0</v>
      </c>
      <c r="DW586" s="907"/>
      <c r="DX586" s="547">
        <f>SUM(DN586:DW586)</f>
        <v>0</v>
      </c>
      <c r="DY586" s="382">
        <f>S586+AD586+AO586+AZ586+BK586+BV586+CG586+CR586+DC586+DN586</f>
        <v>0</v>
      </c>
      <c r="DZ586" s="382">
        <f>U586+AF586+AQ586+BB586+BM586+BX586+CI586+CT586+DE586+DP586</f>
        <v>0</v>
      </c>
      <c r="EA586" s="382">
        <f>W586+AH586+AS586+BD586+BO586+BZ586+CK586+CV586+DG586+DR586</f>
        <v>0</v>
      </c>
      <c r="EB586" s="382">
        <f>Y586+AJ586+AU586+BF586+BQ586+CB586+CM586+CX586+DI586+DT586</f>
        <v>0</v>
      </c>
      <c r="EC586" s="382">
        <f>AA586+AL586+AW586+BH586+BS586+CD586+CO586+CZ586+DK586+DV586</f>
        <v>0</v>
      </c>
      <c r="ED586" s="383">
        <f>SUM(DY586:EC586)</f>
        <v>0</v>
      </c>
    </row>
    <row r="587" spans="1:135" s="411" customFormat="1" ht="15" customHeight="1">
      <c r="A587" s="399"/>
      <c r="B587" s="399"/>
      <c r="C587" s="400"/>
      <c r="D587" s="401"/>
      <c r="E587" s="401"/>
      <c r="F587" s="401"/>
      <c r="G587" s="401"/>
      <c r="H587" s="401"/>
      <c r="I587" s="402"/>
      <c r="J587" s="402"/>
      <c r="K587" s="402"/>
      <c r="L587" s="402"/>
      <c r="M587" s="402"/>
      <c r="N587" s="402"/>
      <c r="O587" s="403"/>
      <c r="P587" s="403"/>
      <c r="Q587" s="403"/>
      <c r="R587" s="41"/>
      <c r="S587" s="404"/>
      <c r="T587" s="405"/>
      <c r="U587" s="404"/>
      <c r="V587" s="405"/>
      <c r="W587" s="404"/>
      <c r="X587" s="405"/>
      <c r="Y587" s="404"/>
      <c r="Z587" s="405"/>
      <c r="AA587" s="404"/>
      <c r="AB587" s="405"/>
      <c r="AC587" s="408"/>
      <c r="AD587" s="404"/>
      <c r="AE587" s="405"/>
      <c r="AF587" s="404"/>
      <c r="AG587" s="405"/>
      <c r="AH587" s="404"/>
      <c r="AI587" s="405"/>
      <c r="AJ587" s="404"/>
      <c r="AK587" s="405"/>
      <c r="AL587" s="404"/>
      <c r="AM587" s="405"/>
      <c r="AN587" s="408"/>
      <c r="AO587" s="404"/>
      <c r="AP587" s="405"/>
      <c r="AQ587" s="404"/>
      <c r="AR587" s="405"/>
      <c r="AS587" s="404"/>
      <c r="AT587" s="405"/>
      <c r="AU587" s="404"/>
      <c r="AV587" s="405"/>
      <c r="AW587" s="404"/>
      <c r="AX587" s="405"/>
      <c r="AY587" s="408"/>
      <c r="AZ587" s="404"/>
      <c r="BA587" s="405"/>
      <c r="BB587" s="404"/>
      <c r="BC587" s="405"/>
      <c r="BD587" s="404"/>
      <c r="BE587" s="405"/>
      <c r="BF587" s="404"/>
      <c r="BG587" s="405"/>
      <c r="BH587" s="404"/>
      <c r="BI587" s="405"/>
      <c r="BJ587" s="408"/>
      <c r="BK587" s="404"/>
      <c r="BL587" s="405"/>
      <c r="BM587" s="404"/>
      <c r="BN587" s="405"/>
      <c r="BO587" s="404"/>
      <c r="BP587" s="405"/>
      <c r="BQ587" s="404"/>
      <c r="BR587" s="405"/>
      <c r="BS587" s="404"/>
      <c r="BT587" s="405"/>
      <c r="BU587" s="408"/>
      <c r="BV587" s="404"/>
      <c r="BW587" s="405"/>
      <c r="BX587" s="404"/>
      <c r="BY587" s="405"/>
      <c r="BZ587" s="404"/>
      <c r="CA587" s="405"/>
      <c r="CB587" s="404"/>
      <c r="CC587" s="405"/>
      <c r="CD587" s="404"/>
      <c r="CE587" s="405"/>
      <c r="CF587" s="408"/>
      <c r="CG587" s="404"/>
      <c r="CH587" s="405"/>
      <c r="CI587" s="404"/>
      <c r="CJ587" s="405"/>
      <c r="CK587" s="404"/>
      <c r="CL587" s="405"/>
      <c r="CM587" s="404"/>
      <c r="CN587" s="405"/>
      <c r="CO587" s="404"/>
      <c r="CP587" s="405"/>
      <c r="CQ587" s="408"/>
      <c r="CR587" s="404"/>
      <c r="CS587" s="405"/>
      <c r="CT587" s="404"/>
      <c r="CU587" s="405"/>
      <c r="CV587" s="404"/>
      <c r="CW587" s="405"/>
      <c r="CX587" s="404"/>
      <c r="CY587" s="405"/>
      <c r="CZ587" s="404"/>
      <c r="DA587" s="405"/>
      <c r="DB587" s="408"/>
      <c r="DC587" s="404"/>
      <c r="DD587" s="405"/>
      <c r="DE587" s="404"/>
      <c r="DF587" s="405"/>
      <c r="DG587" s="404"/>
      <c r="DH587" s="405"/>
      <c r="DI587" s="404"/>
      <c r="DJ587" s="405"/>
      <c r="DK587" s="404"/>
      <c r="DL587" s="405"/>
      <c r="DM587" s="408"/>
      <c r="DN587" s="404"/>
      <c r="DO587" s="405"/>
      <c r="DP587" s="404"/>
      <c r="DQ587" s="405"/>
      <c r="DR587" s="404"/>
      <c r="DS587" s="405"/>
      <c r="DT587" s="404"/>
      <c r="DU587" s="405"/>
      <c r="DV587" s="404"/>
      <c r="DW587" s="405"/>
      <c r="DX587" s="408"/>
      <c r="DY587" s="409"/>
      <c r="DZ587" s="409"/>
      <c r="EA587" s="409"/>
      <c r="EB587" s="409"/>
      <c r="EC587" s="409"/>
      <c r="ED587" s="410"/>
      <c r="EE587" s="143"/>
    </row>
    <row r="588" spans="1:135" s="101" customFormat="1" ht="15" customHeight="1">
      <c r="A588" s="162"/>
      <c r="B588" s="162"/>
      <c r="C588" s="564" t="s">
        <v>371</v>
      </c>
      <c r="D588" s="565"/>
      <c r="E588" s="565"/>
      <c r="F588" s="565"/>
      <c r="G588" s="565"/>
      <c r="H588" s="412"/>
      <c r="I588" s="413"/>
      <c r="J588" s="413"/>
      <c r="K588" s="413"/>
      <c r="L588" s="413"/>
      <c r="M588" s="413"/>
      <c r="N588" s="413"/>
      <c r="O588" s="414"/>
      <c r="P588" s="414"/>
      <c r="Q588" s="414"/>
      <c r="R588" s="33"/>
      <c r="S588" s="906">
        <f>SUM(S568+T570+T572+T574+T576+T578+T580+T582+T584+T586)</f>
        <v>0</v>
      </c>
      <c r="T588" s="907"/>
      <c r="U588" s="906">
        <f t="shared" ref="U588" si="718">SUM(U568+V570+V572+V574+V576+V578+V580+V582+V584+V586)</f>
        <v>0</v>
      </c>
      <c r="V588" s="907"/>
      <c r="W588" s="906">
        <f t="shared" ref="W588" si="719">SUM(W568+X570+X572+X574+X576+X578+X580+X582+X584+X586)</f>
        <v>0</v>
      </c>
      <c r="X588" s="907"/>
      <c r="Y588" s="906">
        <f t="shared" ref="Y588" si="720">SUM(Y568+Z570+Z572+Z574+Z576+Z578+Z580+Z582+Z584+Z586)</f>
        <v>0</v>
      </c>
      <c r="Z588" s="907"/>
      <c r="AA588" s="906">
        <f t="shared" ref="AA588" si="721">SUM(AA568+AB570+AB572+AB574+AB576+AB578+AB580+AB582+AB584+AB586)</f>
        <v>0</v>
      </c>
      <c r="AB588" s="907"/>
      <c r="AC588" s="549">
        <f>SUM(S588:AB588)</f>
        <v>0</v>
      </c>
      <c r="AD588" s="906">
        <f>SUM(AD568+AD570+AE572+AE574+AE576+AE578+AE580+AE582+AE584+AE586)</f>
        <v>0</v>
      </c>
      <c r="AE588" s="907"/>
      <c r="AF588" s="906">
        <f t="shared" ref="AF588" si="722">SUM(AF568+AF570+AG572+AG574+AG576+AG578+AG580+AG582+AG584+AG586)</f>
        <v>0</v>
      </c>
      <c r="AG588" s="907"/>
      <c r="AH588" s="906">
        <f t="shared" ref="AH588" si="723">SUM(AH568+AH570+AI572+AI574+AI576+AI578+AI580+AI582+AI584+AI586)</f>
        <v>0</v>
      </c>
      <c r="AI588" s="907"/>
      <c r="AJ588" s="906">
        <f t="shared" ref="AJ588" si="724">SUM(AJ568+AJ570+AK572+AK574+AK576+AK578+AK580+AK582+AK584+AK586)</f>
        <v>0</v>
      </c>
      <c r="AK588" s="907"/>
      <c r="AL588" s="906">
        <f t="shared" ref="AL588" si="725">SUM(AL568+AL570+AM572+AM574+AM576+AM578+AM580+AM582+AM584+AM586)</f>
        <v>0</v>
      </c>
      <c r="AM588" s="907"/>
      <c r="AN588" s="549">
        <f>SUM(AD588:AM588)</f>
        <v>0</v>
      </c>
      <c r="AO588" s="906">
        <f>SUM(AO568+AP570+AO572+AP574+AP576+AP578+AP580+AP582+AP584+AP586)</f>
        <v>0</v>
      </c>
      <c r="AP588" s="907"/>
      <c r="AQ588" s="906">
        <f t="shared" ref="AQ588" si="726">SUM(AQ568+AR570+AQ572+AR574+AR576+AR578+AR580+AR582+AR584+AR586)</f>
        <v>0</v>
      </c>
      <c r="AR588" s="907"/>
      <c r="AS588" s="906">
        <f t="shared" ref="AS588" si="727">SUM(AS568+AT570+AS572+AT574+AT576+AT578+AT580+AT582+AT584+AT586)</f>
        <v>0</v>
      </c>
      <c r="AT588" s="907"/>
      <c r="AU588" s="906">
        <f t="shared" ref="AU588" si="728">SUM(AU568+AV570+AU572+AV574+AV576+AV578+AV580+AV582+AV584+AV586)</f>
        <v>0</v>
      </c>
      <c r="AV588" s="907"/>
      <c r="AW588" s="906">
        <f t="shared" ref="AW588" si="729">SUM(AW568+AX570+AW572+AX574+AX576+AX578+AX580+AX582+AX584+AX586)</f>
        <v>0</v>
      </c>
      <c r="AX588" s="907"/>
      <c r="AY588" s="549">
        <f>SUM(AO588:AX588)</f>
        <v>0</v>
      </c>
      <c r="AZ588" s="906">
        <f>SUM(AZ568+BA570+BA572+AZ574+BA576+BA578+BA580+BA582+BA584+BA586)</f>
        <v>0</v>
      </c>
      <c r="BA588" s="907"/>
      <c r="BB588" s="906">
        <f t="shared" ref="BB588" si="730">SUM(BB568+BC570+BC572+BB574+BC576+BC578+BC580+BC582+BC584+BC586)</f>
        <v>0</v>
      </c>
      <c r="BC588" s="907"/>
      <c r="BD588" s="906">
        <f t="shared" ref="BD588" si="731">SUM(BD568+BE570+BE572+BD574+BE576+BE578+BE580+BE582+BE584+BE586)</f>
        <v>0</v>
      </c>
      <c r="BE588" s="907"/>
      <c r="BF588" s="906">
        <f t="shared" ref="BF588" si="732">SUM(BF568+BG570+BG572+BF574+BG576+BG578+BG580+BG582+BG584+BG586)</f>
        <v>0</v>
      </c>
      <c r="BG588" s="907"/>
      <c r="BH588" s="906">
        <f t="shared" ref="BH588" si="733">SUM(BH568+BI570+BI572+BH574+BI576+BI578+BI580+BI582+BI584+BI586)</f>
        <v>0</v>
      </c>
      <c r="BI588" s="907"/>
      <c r="BJ588" s="549">
        <f>SUM(AZ588:BI588)</f>
        <v>0</v>
      </c>
      <c r="BK588" s="906">
        <f>SUM(BK568+BL570+BL572+BL574+BK576+BL578+BL580+BL582+BL584+BL586)</f>
        <v>0</v>
      </c>
      <c r="BL588" s="907"/>
      <c r="BM588" s="906">
        <f t="shared" ref="BM588" si="734">SUM(BM568+BN570+BN572+BN574+BM576+BN578+BN580+BN582+BN584+BN586)</f>
        <v>0</v>
      </c>
      <c r="BN588" s="907"/>
      <c r="BO588" s="906">
        <f t="shared" ref="BO588" si="735">SUM(BO568+BP570+BP572+BP574+BO576+BP578+BP580+BP582+BP584+BP586)</f>
        <v>0</v>
      </c>
      <c r="BP588" s="907"/>
      <c r="BQ588" s="906">
        <f t="shared" ref="BQ588" si="736">SUM(BQ568+BR570+BR572+BR574+BQ576+BR578+BR580+BR582+BR584+BR586)</f>
        <v>0</v>
      </c>
      <c r="BR588" s="907"/>
      <c r="BS588" s="906">
        <f t="shared" ref="BS588" si="737">SUM(BS568+BT570+BT572+BT574+BS576+BT578+BT580+BT582+BT584+BT586)</f>
        <v>0</v>
      </c>
      <c r="BT588" s="907"/>
      <c r="BU588" s="549">
        <f>SUM(BK588:BT588)</f>
        <v>0</v>
      </c>
      <c r="BV588" s="906">
        <f>SUM(BV568+BW570+BW572+BW574+BW576+BV578+BW580+BW582+BW584+BW586)</f>
        <v>0</v>
      </c>
      <c r="BW588" s="907"/>
      <c r="BX588" s="906">
        <f t="shared" ref="BX588" si="738">SUM(BX568+BY570+BY572+BY574+BY576+BX578+BY580+BY582+BY584+BY586)</f>
        <v>0</v>
      </c>
      <c r="BY588" s="907"/>
      <c r="BZ588" s="906">
        <f t="shared" ref="BZ588" si="739">SUM(BZ568+CA570+CA572+CA574+CA576+BZ578+CA580+CA582+CA584+CA586)</f>
        <v>0</v>
      </c>
      <c r="CA588" s="907"/>
      <c r="CB588" s="906">
        <f t="shared" ref="CB588" si="740">SUM(CB568+CC570+CC572+CC574+CC576+CB578+CC580+CC582+CC584+CC586)</f>
        <v>0</v>
      </c>
      <c r="CC588" s="907"/>
      <c r="CD588" s="906">
        <f t="shared" ref="CD588" si="741">SUM(CD568+CE570+CE572+CE574+CE576+CD578+CE580+CE582+CE584+CE586)</f>
        <v>0</v>
      </c>
      <c r="CE588" s="907"/>
      <c r="CF588" s="549">
        <f>SUM(BV588:CE588)</f>
        <v>0</v>
      </c>
      <c r="CG588" s="906">
        <f>SUM(CG568+CH570+CH572+CH574+CH576+CH578+CG580+CH582+CH584+CH586)</f>
        <v>0</v>
      </c>
      <c r="CH588" s="907"/>
      <c r="CI588" s="906">
        <f t="shared" ref="CI588" si="742">SUM(CI568+CJ570+CJ572+CJ574+CJ576+CJ578+CI580+CJ582+CJ584+CJ586)</f>
        <v>0</v>
      </c>
      <c r="CJ588" s="907"/>
      <c r="CK588" s="906">
        <f t="shared" ref="CK588" si="743">SUM(CK568+CL570+CL572+CL574+CL576+CL578+CK580+CL582+CL584+CL586)</f>
        <v>0</v>
      </c>
      <c r="CL588" s="907"/>
      <c r="CM588" s="906">
        <f t="shared" ref="CM588" si="744">SUM(CM568+CN570+CN572+CN574+CN576+CN578+CM580+CN582+CN584+CN586)</f>
        <v>0</v>
      </c>
      <c r="CN588" s="907"/>
      <c r="CO588" s="906">
        <f t="shared" ref="CO588" si="745">SUM(CO568+CP570+CP572+CP574+CP576+CP578+CO580+CP582+CP584+CP586)</f>
        <v>0</v>
      </c>
      <c r="CP588" s="907"/>
      <c r="CQ588" s="549">
        <f>SUM(CG588:CP588)</f>
        <v>0</v>
      </c>
      <c r="CR588" s="906">
        <f>SUM(CR568+CS570+CS572+CS574+CS576+CS578+CS580+CR582+CS584+CS586)</f>
        <v>0</v>
      </c>
      <c r="CS588" s="907"/>
      <c r="CT588" s="906">
        <f t="shared" ref="CT588" si="746">SUM(CT568+CU570+CU572+CU574+CU576+CU578+CU580+CT582+CU584+CU586)</f>
        <v>0</v>
      </c>
      <c r="CU588" s="907"/>
      <c r="CV588" s="906">
        <f t="shared" ref="CV588" si="747">SUM(CV568+CW570+CW572+CW574+CW576+CW578+CW580+CV582+CW584+CW586)</f>
        <v>0</v>
      </c>
      <c r="CW588" s="907"/>
      <c r="CX588" s="906">
        <f t="shared" ref="CX588" si="748">SUM(CX568+CY570+CY572+CY574+CY576+CY578+CY580+CX582+CY584+CY586)</f>
        <v>0</v>
      </c>
      <c r="CY588" s="907"/>
      <c r="CZ588" s="906">
        <f t="shared" ref="CZ588" si="749">SUM(CZ568+DA570+DA572+DA574+DA576+DA578+DA580+CZ582+DA584+DA586)</f>
        <v>0</v>
      </c>
      <c r="DA588" s="907"/>
      <c r="DB588" s="549">
        <f>SUM(CR588:DA588)</f>
        <v>0</v>
      </c>
      <c r="DC588" s="906">
        <f>SUM(DC568+DD570+DD572+DD574+DD576+DD578+DD580+DD582+DC584+DD586)</f>
        <v>0</v>
      </c>
      <c r="DD588" s="907"/>
      <c r="DE588" s="906">
        <f t="shared" ref="DE588" si="750">SUM(DE568+DF570+DF572+DF574+DF576+DF578+DF580+DF582+DE584+DF586)</f>
        <v>0</v>
      </c>
      <c r="DF588" s="907"/>
      <c r="DG588" s="906">
        <f t="shared" ref="DG588" si="751">SUM(DG568+DH570+DH572+DH574+DH576+DH578+DH580+DH582+DG584+DH586)</f>
        <v>0</v>
      </c>
      <c r="DH588" s="907"/>
      <c r="DI588" s="906">
        <f t="shared" ref="DI588" si="752">SUM(DI568+DJ570+DJ572+DJ574+DJ576+DJ578+DJ580+DJ582+DI584+DJ586)</f>
        <v>0</v>
      </c>
      <c r="DJ588" s="907"/>
      <c r="DK588" s="906">
        <f t="shared" ref="DK588" si="753">SUM(DK568+DL570+DL572+DL574+DL576+DL578+DL580+DL582+DK584+DL586)</f>
        <v>0</v>
      </c>
      <c r="DL588" s="907"/>
      <c r="DM588" s="549">
        <f>SUM(DC588:DL588)</f>
        <v>0</v>
      </c>
      <c r="DN588" s="906">
        <f>SUM(DN568+DO570+DO572+DO574+DO576+DO578+DO580+DO582+DO584+DN586)</f>
        <v>0</v>
      </c>
      <c r="DO588" s="907"/>
      <c r="DP588" s="906">
        <f t="shared" ref="DP588" si="754">SUM(DP568+DQ570+DQ572+DQ574+DQ576+DQ578+DQ580+DQ582+DQ584+DP586)</f>
        <v>0</v>
      </c>
      <c r="DQ588" s="907"/>
      <c r="DR588" s="906">
        <f t="shared" ref="DR588" si="755">SUM(DR568+DS570+DS572+DS574+DS576+DS578+DS580+DS582+DS584+DR586)</f>
        <v>0</v>
      </c>
      <c r="DS588" s="907"/>
      <c r="DT588" s="906">
        <f t="shared" ref="DT588" si="756">SUM(DT568+DU570+DU572+DU574+DU576+DU578+DU580+DU582+DU584+DT586)</f>
        <v>0</v>
      </c>
      <c r="DU588" s="907"/>
      <c r="DV588" s="906">
        <f t="shared" ref="DV588" si="757">SUM(DV568+DW570+DW572+DW574+DW576+DW578+DW580+DW582+DW584+DV586)</f>
        <v>0</v>
      </c>
      <c r="DW588" s="907"/>
      <c r="DX588" s="549">
        <f>SUM(DN588:DW588)</f>
        <v>0</v>
      </c>
      <c r="DY588" s="382">
        <f>S588+AD588+AO588+AZ588+BK588+BV588+CG588+CR588+DC588+DN588</f>
        <v>0</v>
      </c>
      <c r="DZ588" s="382">
        <f>U588+AF588+AQ588+BB588+BM588+BX588+CI588+CT588+DE588+DP588</f>
        <v>0</v>
      </c>
      <c r="EA588" s="382">
        <f>W588+AH588+AS588+BD588+BO588+BZ588+CK588+CV588+DG588+DR588</f>
        <v>0</v>
      </c>
      <c r="EB588" s="382">
        <f>Y588+AJ588+AU588+BF588+BQ588+CB588+CM588+CX588+DI588+DT588</f>
        <v>0</v>
      </c>
      <c r="EC588" s="382">
        <f>AA588+AL588+AW588+BH588+BS588+CD588+CO588+CZ588+DK588+DV588</f>
        <v>0</v>
      </c>
      <c r="ED588" s="383">
        <f>SUM(DY588:EC588)</f>
        <v>0</v>
      </c>
      <c r="EE588" s="143"/>
    </row>
    <row r="589" spans="1:135" s="101" customFormat="1" ht="15" customHeight="1">
      <c r="A589" s="162"/>
      <c r="B589" s="162"/>
      <c r="C589" s="958"/>
      <c r="D589" s="959"/>
      <c r="E589" s="959"/>
      <c r="F589" s="959"/>
      <c r="G589" s="959"/>
      <c r="H589" s="959"/>
      <c r="I589" s="959"/>
      <c r="J589" s="959"/>
      <c r="K589" s="959"/>
      <c r="L589" s="959"/>
      <c r="M589" s="959"/>
      <c r="N589" s="959"/>
      <c r="O589" s="959"/>
      <c r="P589" s="959"/>
      <c r="Q589" s="959"/>
      <c r="R589" s="960"/>
      <c r="S589" s="486"/>
      <c r="T589" s="487"/>
      <c r="U589" s="486"/>
      <c r="V589" s="487"/>
      <c r="W589" s="486"/>
      <c r="X589" s="487"/>
      <c r="Y589" s="486"/>
      <c r="Z589" s="487"/>
      <c r="AA589" s="486"/>
      <c r="AB589" s="487"/>
      <c r="AC589" s="488"/>
      <c r="AD589" s="486"/>
      <c r="AE589" s="487"/>
      <c r="AF589" s="486"/>
      <c r="AG589" s="487"/>
      <c r="AH589" s="486"/>
      <c r="AI589" s="487"/>
      <c r="AJ589" s="486"/>
      <c r="AK589" s="487"/>
      <c r="AL589" s="486"/>
      <c r="AM589" s="487"/>
      <c r="AN589" s="488"/>
      <c r="AO589" s="486"/>
      <c r="AP589" s="487"/>
      <c r="AQ589" s="486"/>
      <c r="AR589" s="487"/>
      <c r="AS589" s="486"/>
      <c r="AT589" s="487"/>
      <c r="AU589" s="486"/>
      <c r="AV589" s="487"/>
      <c r="AW589" s="486"/>
      <c r="AX589" s="487"/>
      <c r="AY589" s="488"/>
      <c r="AZ589" s="486"/>
      <c r="BA589" s="487"/>
      <c r="BB589" s="486"/>
      <c r="BC589" s="487"/>
      <c r="BD589" s="486"/>
      <c r="BE589" s="487"/>
      <c r="BF589" s="486"/>
      <c r="BG589" s="487"/>
      <c r="BH589" s="486"/>
      <c r="BI589" s="487"/>
      <c r="BJ589" s="488"/>
      <c r="BK589" s="486"/>
      <c r="BL589" s="487"/>
      <c r="BM589" s="486"/>
      <c r="BN589" s="487"/>
      <c r="BO589" s="486"/>
      <c r="BP589" s="487"/>
      <c r="BQ589" s="486"/>
      <c r="BR589" s="487"/>
      <c r="BS589" s="486"/>
      <c r="BT589" s="487"/>
      <c r="BU589" s="488"/>
      <c r="BV589" s="486"/>
      <c r="BW589" s="487"/>
      <c r="BX589" s="486"/>
      <c r="BY589" s="487"/>
      <c r="BZ589" s="486"/>
      <c r="CA589" s="487"/>
      <c r="CB589" s="486"/>
      <c r="CC589" s="487"/>
      <c r="CD589" s="486"/>
      <c r="CE589" s="487"/>
      <c r="CF589" s="488"/>
      <c r="CG589" s="486"/>
      <c r="CH589" s="487"/>
      <c r="CI589" s="486"/>
      <c r="CJ589" s="487"/>
      <c r="CK589" s="486"/>
      <c r="CL589" s="487"/>
      <c r="CM589" s="486"/>
      <c r="CN589" s="487"/>
      <c r="CO589" s="486"/>
      <c r="CP589" s="487"/>
      <c r="CQ589" s="488"/>
      <c r="CR589" s="486"/>
      <c r="CS589" s="487"/>
      <c r="CT589" s="486"/>
      <c r="CU589" s="487"/>
      <c r="CV589" s="486"/>
      <c r="CW589" s="487"/>
      <c r="CX589" s="486"/>
      <c r="CY589" s="487"/>
      <c r="CZ589" s="486"/>
      <c r="DA589" s="487"/>
      <c r="DB589" s="488"/>
      <c r="DC589" s="486"/>
      <c r="DD589" s="487"/>
      <c r="DE589" s="486"/>
      <c r="DF589" s="487"/>
      <c r="DG589" s="486"/>
      <c r="DH589" s="487"/>
      <c r="DI589" s="486"/>
      <c r="DJ589" s="487"/>
      <c r="DK589" s="486"/>
      <c r="DL589" s="487"/>
      <c r="DM589" s="488"/>
      <c r="DN589" s="486"/>
      <c r="DO589" s="487"/>
      <c r="DP589" s="486"/>
      <c r="DQ589" s="487"/>
      <c r="DR589" s="486"/>
      <c r="DS589" s="487"/>
      <c r="DT589" s="486"/>
      <c r="DU589" s="487"/>
      <c r="DV589" s="486"/>
      <c r="DW589" s="487"/>
      <c r="DX589" s="488"/>
      <c r="DY589" s="378"/>
      <c r="DZ589" s="378"/>
      <c r="EA589" s="378"/>
      <c r="EB589" s="378"/>
      <c r="EC589" s="378"/>
      <c r="ED589" s="378"/>
      <c r="EE589" s="143"/>
    </row>
    <row r="590" spans="1:135" s="101" customFormat="1" ht="15" customHeight="1">
      <c r="A590" s="162"/>
      <c r="B590" s="162"/>
      <c r="C590" s="564" t="s">
        <v>406</v>
      </c>
      <c r="D590" s="565"/>
      <c r="E590" s="565"/>
      <c r="F590" s="565"/>
      <c r="G590" s="565"/>
      <c r="H590" s="565"/>
      <c r="I590" s="565"/>
      <c r="J590" s="565"/>
      <c r="K590" s="565"/>
      <c r="L590" s="565"/>
      <c r="M590" s="565"/>
      <c r="N590" s="565"/>
      <c r="O590" s="706" t="s">
        <v>130</v>
      </c>
      <c r="P590" s="706"/>
      <c r="Q590" s="706"/>
      <c r="R590" s="33">
        <v>0</v>
      </c>
      <c r="S590" s="395"/>
      <c r="T590" s="489"/>
      <c r="U590" s="395"/>
      <c r="V590" s="489"/>
      <c r="W590" s="395"/>
      <c r="X590" s="489"/>
      <c r="Y590" s="395"/>
      <c r="Z590" s="489"/>
      <c r="AA590" s="395"/>
      <c r="AB590" s="489"/>
      <c r="AC590" s="490"/>
      <c r="AD590" s="395"/>
      <c r="AE590" s="489"/>
      <c r="AF590" s="395"/>
      <c r="AG590" s="489"/>
      <c r="AH590" s="395"/>
      <c r="AI590" s="489"/>
      <c r="AJ590" s="395"/>
      <c r="AK590" s="489"/>
      <c r="AL590" s="395"/>
      <c r="AM590" s="489"/>
      <c r="AN590" s="490"/>
      <c r="AO590" s="395"/>
      <c r="AP590" s="489"/>
      <c r="AQ590" s="395"/>
      <c r="AR590" s="489"/>
      <c r="AS590" s="395"/>
      <c r="AT590" s="489"/>
      <c r="AU590" s="395"/>
      <c r="AV590" s="489"/>
      <c r="AW590" s="395"/>
      <c r="AX590" s="489"/>
      <c r="AY590" s="490"/>
      <c r="AZ590" s="395"/>
      <c r="BA590" s="489"/>
      <c r="BB590" s="395"/>
      <c r="BC590" s="489"/>
      <c r="BD590" s="395"/>
      <c r="BE590" s="489"/>
      <c r="BF590" s="395"/>
      <c r="BG590" s="489"/>
      <c r="BH590" s="395"/>
      <c r="BI590" s="489"/>
      <c r="BJ590" s="490"/>
      <c r="BK590" s="395"/>
      <c r="BL590" s="489"/>
      <c r="BM590" s="395"/>
      <c r="BN590" s="489"/>
      <c r="BO590" s="395"/>
      <c r="BP590" s="489"/>
      <c r="BQ590" s="395"/>
      <c r="BR590" s="489"/>
      <c r="BS590" s="395"/>
      <c r="BT590" s="489"/>
      <c r="BU590" s="490"/>
      <c r="BV590" s="906">
        <f>S566*$R590</f>
        <v>0</v>
      </c>
      <c r="BW590" s="907"/>
      <c r="BX590" s="906">
        <f>U566*$R590</f>
        <v>0</v>
      </c>
      <c r="BY590" s="907"/>
      <c r="BZ590" s="906">
        <f>W566*$R590</f>
        <v>0</v>
      </c>
      <c r="CA590" s="907"/>
      <c r="CB590" s="906">
        <f>Y566*$R590</f>
        <v>0</v>
      </c>
      <c r="CC590" s="907"/>
      <c r="CD590" s="906">
        <f>AA566*$R590</f>
        <v>0</v>
      </c>
      <c r="CE590" s="907"/>
      <c r="CF590" s="549">
        <f>SUM(BV590:CE590)</f>
        <v>0</v>
      </c>
      <c r="CG590" s="906">
        <f>AD566*$R590</f>
        <v>0</v>
      </c>
      <c r="CH590" s="907"/>
      <c r="CI590" s="906">
        <f>AF566*$R590</f>
        <v>0</v>
      </c>
      <c r="CJ590" s="907"/>
      <c r="CK590" s="906">
        <f>AH566*$R590</f>
        <v>0</v>
      </c>
      <c r="CL590" s="907"/>
      <c r="CM590" s="906">
        <f>AJ566*$R590</f>
        <v>0</v>
      </c>
      <c r="CN590" s="907"/>
      <c r="CO590" s="906">
        <f>AL566*$R590</f>
        <v>0</v>
      </c>
      <c r="CP590" s="907"/>
      <c r="CQ590" s="549">
        <f>SUM(CG590:CP590)</f>
        <v>0</v>
      </c>
      <c r="CR590" s="906">
        <f>AO566*$R590</f>
        <v>0</v>
      </c>
      <c r="CS590" s="907"/>
      <c r="CT590" s="906">
        <f>AQ566*$R590</f>
        <v>0</v>
      </c>
      <c r="CU590" s="907"/>
      <c r="CV590" s="906">
        <f>AS566*$R590</f>
        <v>0</v>
      </c>
      <c r="CW590" s="907"/>
      <c r="CX590" s="906">
        <f>AU566*$R590</f>
        <v>0</v>
      </c>
      <c r="CY590" s="907"/>
      <c r="CZ590" s="906">
        <f>AW566*$R590</f>
        <v>0</v>
      </c>
      <c r="DA590" s="907"/>
      <c r="DB590" s="549">
        <f>SUM(CR590:DA590)</f>
        <v>0</v>
      </c>
      <c r="DC590" s="906">
        <f>AZ566*$R590</f>
        <v>0</v>
      </c>
      <c r="DD590" s="907"/>
      <c r="DE590" s="906">
        <f>BB566*$R590</f>
        <v>0</v>
      </c>
      <c r="DF590" s="907"/>
      <c r="DG590" s="906">
        <f>BD566*$R590</f>
        <v>0</v>
      </c>
      <c r="DH590" s="907"/>
      <c r="DI590" s="906">
        <f>BF566*$R590</f>
        <v>0</v>
      </c>
      <c r="DJ590" s="907"/>
      <c r="DK590" s="906">
        <f>BH566*$R590</f>
        <v>0</v>
      </c>
      <c r="DL590" s="907"/>
      <c r="DM590" s="549">
        <f>SUM(DC590:DL590)</f>
        <v>0</v>
      </c>
      <c r="DN590" s="906">
        <f>BK566*$R590</f>
        <v>0</v>
      </c>
      <c r="DO590" s="907"/>
      <c r="DP590" s="906">
        <f>BM566*$R590</f>
        <v>0</v>
      </c>
      <c r="DQ590" s="907"/>
      <c r="DR590" s="906">
        <f>BO566*$R590</f>
        <v>0</v>
      </c>
      <c r="DS590" s="907"/>
      <c r="DT590" s="906">
        <f>BQ566*$R590</f>
        <v>0</v>
      </c>
      <c r="DU590" s="907"/>
      <c r="DV590" s="906">
        <f>BS566*$R590</f>
        <v>0</v>
      </c>
      <c r="DW590" s="907"/>
      <c r="DX590" s="549">
        <f>SUM(DN590:DW590)</f>
        <v>0</v>
      </c>
      <c r="DY590" s="382">
        <f>S590+AD590+AO590+AZ590+BK590+BV590+CG590+CR590+DC590+DN590</f>
        <v>0</v>
      </c>
      <c r="DZ590" s="382">
        <f>U590+AF590+AQ590+BB590+BM590+BX590+CI590+CT590+DE590+DP590</f>
        <v>0</v>
      </c>
      <c r="EA590" s="382">
        <f>W590+AH590+AS590+BD590+BO590+BZ590+CK590+CV590+DG590+DR590</f>
        <v>0</v>
      </c>
      <c r="EB590" s="382">
        <f>Y590+AJ590+AU590+BF590+BQ590+CB590+CM590+CX590+DI590+DT590</f>
        <v>0</v>
      </c>
      <c r="EC590" s="382">
        <f>AA590+AL590+AW590+BH590+BS590+CD590+CO590+CZ590+DK590+DV590</f>
        <v>0</v>
      </c>
      <c r="ED590" s="383">
        <f>SUM(DY590:EC590)</f>
        <v>0</v>
      </c>
    </row>
    <row r="591" spans="1:135" s="143" customFormat="1" ht="17.25" customHeight="1">
      <c r="A591" s="178"/>
      <c r="B591" s="178"/>
      <c r="C591" s="866" t="s">
        <v>133</v>
      </c>
      <c r="D591" s="584"/>
      <c r="E591" s="584"/>
      <c r="F591" s="584"/>
      <c r="G591" s="584"/>
      <c r="H591" s="584"/>
      <c r="I591" s="584"/>
      <c r="J591" s="584"/>
      <c r="K591" s="584"/>
      <c r="L591" s="584"/>
      <c r="M591" s="584"/>
      <c r="N591" s="584"/>
      <c r="O591" s="633"/>
      <c r="P591" s="48"/>
      <c r="Q591" s="48"/>
      <c r="R591" s="34"/>
      <c r="S591" s="144"/>
      <c r="T591" s="203"/>
      <c r="U591" s="195"/>
      <c r="V591" s="415"/>
      <c r="W591" s="144"/>
      <c r="X591" s="203"/>
      <c r="Y591" s="195"/>
      <c r="Z591" s="203"/>
      <c r="AA591" s="195"/>
      <c r="AB591" s="203"/>
      <c r="AC591" s="140"/>
      <c r="AD591" s="144"/>
      <c r="AE591" s="203"/>
      <c r="AF591" s="195"/>
      <c r="AG591" s="415"/>
      <c r="AH591" s="144"/>
      <c r="AI591" s="203"/>
      <c r="AJ591" s="195"/>
      <c r="AK591" s="203"/>
      <c r="AL591" s="195"/>
      <c r="AM591" s="203"/>
      <c r="AN591" s="140"/>
      <c r="AO591" s="144"/>
      <c r="AP591" s="203"/>
      <c r="AQ591" s="195"/>
      <c r="AR591" s="415"/>
      <c r="AS591" s="144"/>
      <c r="AT591" s="203"/>
      <c r="AU591" s="195"/>
      <c r="AV591" s="203"/>
      <c r="AW591" s="195"/>
      <c r="AX591" s="203"/>
      <c r="AY591" s="140"/>
      <c r="AZ591" s="144"/>
      <c r="BA591" s="203"/>
      <c r="BB591" s="195"/>
      <c r="BC591" s="415"/>
      <c r="BD591" s="144"/>
      <c r="BE591" s="203"/>
      <c r="BF591" s="195"/>
      <c r="BG591" s="203"/>
      <c r="BH591" s="195"/>
      <c r="BI591" s="203"/>
      <c r="BJ591" s="140"/>
      <c r="BK591" s="144"/>
      <c r="BL591" s="203"/>
      <c r="BM591" s="195"/>
      <c r="BN591" s="415"/>
      <c r="BO591" s="144"/>
      <c r="BP591" s="203"/>
      <c r="BQ591" s="195"/>
      <c r="BR591" s="203"/>
      <c r="BS591" s="195"/>
      <c r="BT591" s="203"/>
      <c r="BU591" s="140"/>
      <c r="BV591" s="144"/>
      <c r="BW591" s="203"/>
      <c r="BX591" s="195"/>
      <c r="BY591" s="415"/>
      <c r="BZ591" s="144"/>
      <c r="CA591" s="203"/>
      <c r="CB591" s="195"/>
      <c r="CC591" s="203"/>
      <c r="CD591" s="195"/>
      <c r="CE591" s="203"/>
      <c r="CF591" s="140"/>
      <c r="CG591" s="144"/>
      <c r="CH591" s="203"/>
      <c r="CI591" s="195"/>
      <c r="CJ591" s="415"/>
      <c r="CK591" s="144"/>
      <c r="CL591" s="203"/>
      <c r="CM591" s="195"/>
      <c r="CN591" s="203"/>
      <c r="CO591" s="195"/>
      <c r="CP591" s="203"/>
      <c r="CQ591" s="140"/>
      <c r="CR591" s="144"/>
      <c r="CS591" s="203"/>
      <c r="CT591" s="195"/>
      <c r="CU591" s="415"/>
      <c r="CV591" s="144"/>
      <c r="CW591" s="203"/>
      <c r="CX591" s="195"/>
      <c r="CY591" s="203"/>
      <c r="CZ591" s="195"/>
      <c r="DA591" s="203"/>
      <c r="DB591" s="140"/>
      <c r="DC591" s="144"/>
      <c r="DD591" s="203"/>
      <c r="DE591" s="195"/>
      <c r="DF591" s="415"/>
      <c r="DG591" s="144"/>
      <c r="DH591" s="203"/>
      <c r="DI591" s="195"/>
      <c r="DJ591" s="203"/>
      <c r="DK591" s="195"/>
      <c r="DL591" s="203"/>
      <c r="DM591" s="140"/>
      <c r="DN591" s="144"/>
      <c r="DO591" s="203"/>
      <c r="DP591" s="195"/>
      <c r="DQ591" s="415"/>
      <c r="DR591" s="144"/>
      <c r="DS591" s="203"/>
      <c r="DT591" s="195"/>
      <c r="DU591" s="203"/>
      <c r="DV591" s="195"/>
      <c r="DW591" s="203"/>
      <c r="DX591" s="140"/>
      <c r="DY591" s="361"/>
      <c r="DZ591" s="361"/>
      <c r="EA591" s="361"/>
      <c r="EB591" s="361"/>
      <c r="EC591" s="361"/>
      <c r="ED591" s="361"/>
    </row>
    <row r="592" spans="1:135" s="143" customFormat="1" ht="31.5">
      <c r="A592" s="162">
        <v>1000</v>
      </c>
      <c r="B592" s="178"/>
      <c r="C592" s="197" t="s">
        <v>178</v>
      </c>
      <c r="D592" s="84" t="s">
        <v>134</v>
      </c>
      <c r="E592" s="701"/>
      <c r="F592" s="633"/>
      <c r="G592" s="633"/>
      <c r="H592" s="633"/>
      <c r="I592" s="633"/>
      <c r="J592" s="633"/>
      <c r="K592" s="633"/>
      <c r="L592" s="633"/>
      <c r="M592" s="633"/>
      <c r="N592" s="633"/>
      <c r="O592" s="633"/>
      <c r="P592" s="37" t="s">
        <v>182</v>
      </c>
      <c r="Q592" s="37" t="s">
        <v>174</v>
      </c>
      <c r="R592" s="35" t="s">
        <v>355</v>
      </c>
      <c r="S592" s="416" t="s">
        <v>183</v>
      </c>
      <c r="T592" s="203"/>
      <c r="U592" s="195" t="s">
        <v>183</v>
      </c>
      <c r="V592" s="417"/>
      <c r="W592" s="195" t="s">
        <v>183</v>
      </c>
      <c r="X592" s="203"/>
      <c r="Y592" s="195" t="s">
        <v>183</v>
      </c>
      <c r="Z592" s="203"/>
      <c r="AA592" s="195" t="s">
        <v>183</v>
      </c>
      <c r="AB592" s="203"/>
      <c r="AC592" s="140"/>
      <c r="AD592" s="416" t="s">
        <v>183</v>
      </c>
      <c r="AE592" s="203"/>
      <c r="AF592" s="195" t="s">
        <v>183</v>
      </c>
      <c r="AG592" s="417"/>
      <c r="AH592" s="195" t="s">
        <v>183</v>
      </c>
      <c r="AI592" s="203"/>
      <c r="AJ592" s="195" t="s">
        <v>183</v>
      </c>
      <c r="AK592" s="203"/>
      <c r="AL592" s="195" t="s">
        <v>183</v>
      </c>
      <c r="AM592" s="203"/>
      <c r="AN592" s="140"/>
      <c r="AO592" s="416" t="s">
        <v>183</v>
      </c>
      <c r="AP592" s="203"/>
      <c r="AQ592" s="195" t="s">
        <v>183</v>
      </c>
      <c r="AR592" s="417"/>
      <c r="AS592" s="195" t="s">
        <v>183</v>
      </c>
      <c r="AT592" s="203"/>
      <c r="AU592" s="195" t="s">
        <v>183</v>
      </c>
      <c r="AV592" s="203"/>
      <c r="AW592" s="195" t="s">
        <v>183</v>
      </c>
      <c r="AX592" s="203"/>
      <c r="AY592" s="140"/>
      <c r="AZ592" s="416" t="s">
        <v>183</v>
      </c>
      <c r="BA592" s="203"/>
      <c r="BB592" s="195" t="s">
        <v>183</v>
      </c>
      <c r="BC592" s="417"/>
      <c r="BD592" s="195" t="s">
        <v>183</v>
      </c>
      <c r="BE592" s="203"/>
      <c r="BF592" s="195" t="s">
        <v>183</v>
      </c>
      <c r="BG592" s="203"/>
      <c r="BH592" s="195" t="s">
        <v>183</v>
      </c>
      <c r="BI592" s="203"/>
      <c r="BJ592" s="140"/>
      <c r="BK592" s="416" t="s">
        <v>183</v>
      </c>
      <c r="BL592" s="203"/>
      <c r="BM592" s="195" t="s">
        <v>183</v>
      </c>
      <c r="BN592" s="417"/>
      <c r="BO592" s="195" t="s">
        <v>183</v>
      </c>
      <c r="BP592" s="203"/>
      <c r="BQ592" s="195" t="s">
        <v>183</v>
      </c>
      <c r="BR592" s="203"/>
      <c r="BS592" s="195" t="s">
        <v>183</v>
      </c>
      <c r="BT592" s="203"/>
      <c r="BU592" s="140"/>
      <c r="BV592" s="416" t="s">
        <v>183</v>
      </c>
      <c r="BW592" s="203"/>
      <c r="BX592" s="195" t="s">
        <v>183</v>
      </c>
      <c r="BY592" s="417"/>
      <c r="BZ592" s="195" t="s">
        <v>183</v>
      </c>
      <c r="CA592" s="203"/>
      <c r="CB592" s="195" t="s">
        <v>183</v>
      </c>
      <c r="CC592" s="203"/>
      <c r="CD592" s="195" t="s">
        <v>183</v>
      </c>
      <c r="CE592" s="203"/>
      <c r="CF592" s="140"/>
      <c r="CG592" s="416" t="s">
        <v>183</v>
      </c>
      <c r="CH592" s="203"/>
      <c r="CI592" s="195" t="s">
        <v>183</v>
      </c>
      <c r="CJ592" s="417"/>
      <c r="CK592" s="195" t="s">
        <v>183</v>
      </c>
      <c r="CL592" s="203"/>
      <c r="CM592" s="195" t="s">
        <v>183</v>
      </c>
      <c r="CN592" s="203"/>
      <c r="CO592" s="195" t="s">
        <v>183</v>
      </c>
      <c r="CP592" s="203"/>
      <c r="CQ592" s="140"/>
      <c r="CR592" s="416" t="s">
        <v>183</v>
      </c>
      <c r="CS592" s="203"/>
      <c r="CT592" s="195" t="s">
        <v>183</v>
      </c>
      <c r="CU592" s="417"/>
      <c r="CV592" s="195" t="s">
        <v>183</v>
      </c>
      <c r="CW592" s="203"/>
      <c r="CX592" s="195" t="s">
        <v>183</v>
      </c>
      <c r="CY592" s="203"/>
      <c r="CZ592" s="195" t="s">
        <v>183</v>
      </c>
      <c r="DA592" s="203"/>
      <c r="DB592" s="140"/>
      <c r="DC592" s="416" t="s">
        <v>183</v>
      </c>
      <c r="DD592" s="203"/>
      <c r="DE592" s="195" t="s">
        <v>183</v>
      </c>
      <c r="DF592" s="417"/>
      <c r="DG592" s="195" t="s">
        <v>183</v>
      </c>
      <c r="DH592" s="203"/>
      <c r="DI592" s="195" t="s">
        <v>183</v>
      </c>
      <c r="DJ592" s="203"/>
      <c r="DK592" s="195" t="s">
        <v>183</v>
      </c>
      <c r="DL592" s="203"/>
      <c r="DM592" s="140"/>
      <c r="DN592" s="416" t="s">
        <v>183</v>
      </c>
      <c r="DO592" s="203"/>
      <c r="DP592" s="195" t="s">
        <v>183</v>
      </c>
      <c r="DQ592" s="417"/>
      <c r="DR592" s="195" t="s">
        <v>183</v>
      </c>
      <c r="DS592" s="203"/>
      <c r="DT592" s="195" t="s">
        <v>183</v>
      </c>
      <c r="DU592" s="203"/>
      <c r="DV592" s="195" t="s">
        <v>183</v>
      </c>
      <c r="DW592" s="203"/>
      <c r="DX592" s="140"/>
      <c r="DY592" s="208"/>
      <c r="DZ592" s="208"/>
      <c r="EA592" s="208"/>
      <c r="EB592" s="208"/>
      <c r="EC592" s="208"/>
      <c r="ED592" s="361"/>
    </row>
    <row r="593" spans="1:135" s="143" customFormat="1" ht="15" customHeight="1">
      <c r="A593" s="178"/>
      <c r="B593" s="178"/>
      <c r="C593" s="550">
        <f>S593+U593+W593+Y593+AA593+AD593+AF593+AH593+AJ593+AL593+AO593+AQ593+AS593+AU593+AW593+AZ593+BB593+BD593+BF593+BH593+BK593+BM593+BO593+BQ593+BS593+BV593+BX593+BZ593+CB593+CD593+CG593+CI593+CK593+CM593+CO593+CR593+CT593+CV593+CX593+CZ593+DC593+DE593+DG593+DI593+DK593+DN593+DP593+DR593+DT593+DV593</f>
        <v>0</v>
      </c>
      <c r="D593" s="15"/>
      <c r="E593" s="584" t="s">
        <v>337</v>
      </c>
      <c r="F593" s="584"/>
      <c r="G593" s="584"/>
      <c r="H593" s="584"/>
      <c r="I593" s="584"/>
      <c r="J593" s="584"/>
      <c r="K593" s="584"/>
      <c r="L593" s="584"/>
      <c r="M593" s="584"/>
      <c r="N593" s="584"/>
      <c r="O593" s="584"/>
      <c r="P593" s="199">
        <v>0</v>
      </c>
      <c r="Q593" s="200">
        <f t="shared" ref="Q593:Q594" si="758">VLOOKUP(E593,Leave_Benefits,2,0)</f>
        <v>0</v>
      </c>
      <c r="R593" s="551">
        <f t="shared" ref="R593:R594" si="759">VLOOKUP(E593,Leave_Benefits,4,0)</f>
        <v>0</v>
      </c>
      <c r="S593" s="201">
        <v>0</v>
      </c>
      <c r="T593" s="552">
        <f>$P593*(1+$Q593)*S593</f>
        <v>0</v>
      </c>
      <c r="U593" s="201">
        <v>0</v>
      </c>
      <c r="V593" s="552">
        <f>$P593*(1+$Q593)*U593*$R593</f>
        <v>0</v>
      </c>
      <c r="W593" s="201">
        <v>0</v>
      </c>
      <c r="X593" s="552">
        <f>$P593*(1+$Q593)*W593*($R593^2)</f>
        <v>0</v>
      </c>
      <c r="Y593" s="201">
        <v>0</v>
      </c>
      <c r="Z593" s="552">
        <f>$P593*(1+$Q593)*Y593*($R593^3)</f>
        <v>0</v>
      </c>
      <c r="AA593" s="201">
        <v>0</v>
      </c>
      <c r="AB593" s="552">
        <f>$P593*(1+$Q593)*AA593*($R593^4)</f>
        <v>0</v>
      </c>
      <c r="AC593" s="127">
        <f>SUM(T593+V593+X593+Z593+AB593)</f>
        <v>0</v>
      </c>
      <c r="AD593" s="352">
        <v>0</v>
      </c>
      <c r="AE593" s="553">
        <f>$P593*(1+$Q593)*AD593</f>
        <v>0</v>
      </c>
      <c r="AF593" s="352">
        <v>0</v>
      </c>
      <c r="AG593" s="553">
        <f>$P593*(1+$Q593)*AF593*$R593</f>
        <v>0</v>
      </c>
      <c r="AH593" s="352">
        <v>0</v>
      </c>
      <c r="AI593" s="553">
        <f>$P593*(1+$Q593)*AH593*($R593^2)</f>
        <v>0</v>
      </c>
      <c r="AJ593" s="352">
        <v>0</v>
      </c>
      <c r="AK593" s="553">
        <f>$P593*(1+$Q593)*AJ593*($R593^3)</f>
        <v>0</v>
      </c>
      <c r="AL593" s="352">
        <v>0</v>
      </c>
      <c r="AM593" s="553">
        <f>$P593*(1+$Q593)*AL593*($R593^4)</f>
        <v>0</v>
      </c>
      <c r="AN593" s="293">
        <f>SUM(AE593+AG593+AI593+AK593+AM593)</f>
        <v>0</v>
      </c>
      <c r="AO593" s="353">
        <v>0</v>
      </c>
      <c r="AP593" s="554">
        <f>$P593*(1+$Q593)*AO593</f>
        <v>0</v>
      </c>
      <c r="AQ593" s="353">
        <v>0</v>
      </c>
      <c r="AR593" s="554">
        <f>$P593*(1+$Q593)*AQ593*$R593</f>
        <v>0</v>
      </c>
      <c r="AS593" s="353">
        <v>0</v>
      </c>
      <c r="AT593" s="554">
        <f>$P593*(1+$Q593)*AS593*($R593^2)</f>
        <v>0</v>
      </c>
      <c r="AU593" s="353">
        <v>0</v>
      </c>
      <c r="AV593" s="554">
        <f>$P593*(1+$Q593)*AU593*($R593^3)</f>
        <v>0</v>
      </c>
      <c r="AW593" s="353">
        <v>0</v>
      </c>
      <c r="AX593" s="554">
        <f>$P593*(1+$Q593)*AW593*($R593^4)</f>
        <v>0</v>
      </c>
      <c r="AY593" s="296">
        <f>SUM(AO593+AQ593+AS593+AU593+AW593)</f>
        <v>0</v>
      </c>
      <c r="AZ593" s="354">
        <v>0</v>
      </c>
      <c r="BA593" s="555">
        <f>$P593*(1+$Q593)*AZ593</f>
        <v>0</v>
      </c>
      <c r="BB593" s="354">
        <v>0</v>
      </c>
      <c r="BC593" s="555">
        <f>$P593*(1+$Q593)*BB593*$R593</f>
        <v>0</v>
      </c>
      <c r="BD593" s="354">
        <v>0</v>
      </c>
      <c r="BE593" s="555">
        <f>$P593*(1+$Q593)*BD593*($R593^2)</f>
        <v>0</v>
      </c>
      <c r="BF593" s="354">
        <v>0</v>
      </c>
      <c r="BG593" s="555">
        <f>$P593*(1+$Q593)*BF593*($R593^3)</f>
        <v>0</v>
      </c>
      <c r="BH593" s="354">
        <v>0</v>
      </c>
      <c r="BI593" s="555">
        <f>$P593*(1+$Q593)*BH593*($R593^4)</f>
        <v>0</v>
      </c>
      <c r="BJ593" s="299">
        <f>SUM(BA593+BC593+BE593+BG593+BI593)</f>
        <v>0</v>
      </c>
      <c r="BK593" s="355">
        <v>0</v>
      </c>
      <c r="BL593" s="556">
        <f>$P593*(1+$Q593)*BK593</f>
        <v>0</v>
      </c>
      <c r="BM593" s="355">
        <v>0</v>
      </c>
      <c r="BN593" s="556">
        <f>$P593*(1+$Q593)*BM593*$R593</f>
        <v>0</v>
      </c>
      <c r="BO593" s="355">
        <v>0</v>
      </c>
      <c r="BP593" s="556">
        <f>$P593*(1+$Q593)*BO593*($R593^2)</f>
        <v>0</v>
      </c>
      <c r="BQ593" s="355">
        <v>0</v>
      </c>
      <c r="BR593" s="556">
        <f>$P593*(1+$Q593)*BQ593*($R593^3)</f>
        <v>0</v>
      </c>
      <c r="BS593" s="355">
        <v>0</v>
      </c>
      <c r="BT593" s="556">
        <f>$P593*(1+$Q593)*BS593*($R593^4)</f>
        <v>0</v>
      </c>
      <c r="BU593" s="302">
        <f>SUM(BL593+BN593+BP593+BR593+BT593)</f>
        <v>0</v>
      </c>
      <c r="BV593" s="356">
        <v>0</v>
      </c>
      <c r="BW593" s="557">
        <f>$P593*(1+$Q593)*BV593</f>
        <v>0</v>
      </c>
      <c r="BX593" s="356">
        <v>0</v>
      </c>
      <c r="BY593" s="557">
        <f>$P593*(1+$Q593)*BX593*$R593</f>
        <v>0</v>
      </c>
      <c r="BZ593" s="356">
        <v>0</v>
      </c>
      <c r="CA593" s="557">
        <f>$P593*(1+$Q593)*BZ593*($R593^2)</f>
        <v>0</v>
      </c>
      <c r="CB593" s="356">
        <v>0</v>
      </c>
      <c r="CC593" s="557">
        <f>$P593*(1+$Q593)*CB593*($R593^3)</f>
        <v>0</v>
      </c>
      <c r="CD593" s="356">
        <v>0</v>
      </c>
      <c r="CE593" s="557">
        <f>$P593*(1+$Q593)*CD593*($R593^4)</f>
        <v>0</v>
      </c>
      <c r="CF593" s="305">
        <f>SUM(BW593+BY593+CA593+CC593+CE593)</f>
        <v>0</v>
      </c>
      <c r="CG593" s="357">
        <v>0</v>
      </c>
      <c r="CH593" s="558">
        <f>$P593*(1+$Q593)*CG593</f>
        <v>0</v>
      </c>
      <c r="CI593" s="357">
        <v>0</v>
      </c>
      <c r="CJ593" s="558">
        <f>$P593*(1+$Q593)*CI593*$R593</f>
        <v>0</v>
      </c>
      <c r="CK593" s="357">
        <v>0</v>
      </c>
      <c r="CL593" s="558">
        <f>$P593*(1+$Q593)*CK593*($R593^2)</f>
        <v>0</v>
      </c>
      <c r="CM593" s="357">
        <v>0</v>
      </c>
      <c r="CN593" s="558">
        <f>$P593*(1+$Q593)*CM593*($R593^3)</f>
        <v>0</v>
      </c>
      <c r="CO593" s="357">
        <v>0</v>
      </c>
      <c r="CP593" s="558">
        <f>$P593*(1+$Q593)*CO593*($R593^4)</f>
        <v>0</v>
      </c>
      <c r="CQ593" s="308">
        <f>SUM(CH593+CJ593+CL593+CN593+CP593)</f>
        <v>0</v>
      </c>
      <c r="CR593" s="358">
        <v>0</v>
      </c>
      <c r="CS593" s="559">
        <f>$P593*(1+$Q593)*CR593</f>
        <v>0</v>
      </c>
      <c r="CT593" s="358">
        <v>0</v>
      </c>
      <c r="CU593" s="559">
        <f>$P593*(1+$Q593)*CT593*$R593</f>
        <v>0</v>
      </c>
      <c r="CV593" s="358">
        <v>0</v>
      </c>
      <c r="CW593" s="559">
        <f>$P593*(1+$Q593)*CV593*($R593^2)</f>
        <v>0</v>
      </c>
      <c r="CX593" s="358">
        <v>0</v>
      </c>
      <c r="CY593" s="559">
        <f>$P593*(1+$Q593)*CX593*($R593^3)</f>
        <v>0</v>
      </c>
      <c r="CZ593" s="358">
        <v>0</v>
      </c>
      <c r="DA593" s="559">
        <f>$P593*(1+$Q593)*CZ593*($R593^4)</f>
        <v>0</v>
      </c>
      <c r="DB593" s="311">
        <f>SUM(CS593+CU593+CW593+CY593+DA593)</f>
        <v>0</v>
      </c>
      <c r="DC593" s="359">
        <v>0</v>
      </c>
      <c r="DD593" s="560">
        <f>$P593*(1+$Q593)*DC593</f>
        <v>0</v>
      </c>
      <c r="DE593" s="359">
        <v>0</v>
      </c>
      <c r="DF593" s="560">
        <f>$P593*(1+$Q593)*DE593*$R593</f>
        <v>0</v>
      </c>
      <c r="DG593" s="359">
        <v>0</v>
      </c>
      <c r="DH593" s="560">
        <f>$P593*(1+$Q593)*DG593*($R593^2)</f>
        <v>0</v>
      </c>
      <c r="DI593" s="359">
        <v>0</v>
      </c>
      <c r="DJ593" s="560">
        <f>$P593*(1+$Q593)*DI593*($R593^3)</f>
        <v>0</v>
      </c>
      <c r="DK593" s="359">
        <v>0</v>
      </c>
      <c r="DL593" s="560">
        <f>$P593*(1+$Q593)*DK593*($R593^4)</f>
        <v>0</v>
      </c>
      <c r="DM593" s="314">
        <f>SUM(DD593+DF593+DH593+DJ593+DL593)</f>
        <v>0</v>
      </c>
      <c r="DN593" s="360">
        <v>0</v>
      </c>
      <c r="DO593" s="561">
        <f>$P593*(1+$Q593)*DN593</f>
        <v>0</v>
      </c>
      <c r="DP593" s="360">
        <v>0</v>
      </c>
      <c r="DQ593" s="561">
        <f>$P593*(1+$Q593)*DP593*$R593</f>
        <v>0</v>
      </c>
      <c r="DR593" s="360">
        <v>0</v>
      </c>
      <c r="DS593" s="561">
        <f>$P593*(1+$Q593)*DR593*($R593^2)</f>
        <v>0</v>
      </c>
      <c r="DT593" s="360">
        <v>0</v>
      </c>
      <c r="DU593" s="561">
        <f>$P593*(1+$Q593)*DT593*($R593^3)</f>
        <v>0</v>
      </c>
      <c r="DV593" s="360">
        <v>0</v>
      </c>
      <c r="DW593" s="561">
        <f>$P593*(1+$Q593)*DV593*($R593^4)</f>
        <v>0</v>
      </c>
      <c r="DX593" s="326">
        <f>SUM(DO593+DQ593+DS593+DU593+DW593)</f>
        <v>0</v>
      </c>
      <c r="DY593" s="320">
        <f>T593+AE593+AP593+BA593+BL593+BW593+CH593+CS593+DD593+DO593</f>
        <v>0</v>
      </c>
      <c r="DZ593" s="320">
        <f>V593+AG593+AR593+BC593+BN593+BY593+CJ593+CU593+DF593+DQ593</f>
        <v>0</v>
      </c>
      <c r="EA593" s="320">
        <f>X593+AI593+AT593+BE593+BP593+CA593+CL593+CW593+DH593+DS593</f>
        <v>0</v>
      </c>
      <c r="EB593" s="320">
        <f>Z593+AK593+AV593+BG593+BR593+CC593+CN593+CY593+DJ593+DU593</f>
        <v>0</v>
      </c>
      <c r="EC593" s="320">
        <f>AB593+AM593+AX593+BI593+BT593+CE593+CP593+DA593+DL593+DW593</f>
        <v>0</v>
      </c>
      <c r="ED593" s="562">
        <f>SUM(DY593:EC593)</f>
        <v>0</v>
      </c>
    </row>
    <row r="594" spans="1:135" s="143" customFormat="1" ht="15" customHeight="1">
      <c r="A594" s="178"/>
      <c r="B594" s="178"/>
      <c r="C594" s="550">
        <f>S594+U594+W594+Y594+AA594+AD594+AF594+AH594+AJ594+AL594+AO594+AQ594+AS594+AU594+AW594+AZ594+BB594+BD594+BF594+BH594+BK594+BM594+BO594+BQ594+BS594+BV594+BX594+BZ594+CB594+CD594+CG594+CI594+CK594+CM594+CO594+CR594+CT594+CV594+CX594+CZ594+DC594+DE594+DG594+DI594+DK594+DN594+DP594+DR594+DT594+DV594</f>
        <v>0</v>
      </c>
      <c r="D594" s="15"/>
      <c r="E594" s="584" t="s">
        <v>337</v>
      </c>
      <c r="F594" s="584"/>
      <c r="G594" s="584"/>
      <c r="H594" s="584"/>
      <c r="I594" s="584"/>
      <c r="J594" s="584"/>
      <c r="K594" s="584"/>
      <c r="L594" s="584"/>
      <c r="M594" s="584"/>
      <c r="N594" s="584"/>
      <c r="O594" s="584"/>
      <c r="P594" s="199">
        <v>0</v>
      </c>
      <c r="Q594" s="200">
        <f t="shared" si="758"/>
        <v>0</v>
      </c>
      <c r="R594" s="551">
        <f t="shared" si="759"/>
        <v>0</v>
      </c>
      <c r="S594" s="201">
        <v>0</v>
      </c>
      <c r="T594" s="552">
        <f t="shared" ref="T594" si="760">$P594*(1+$Q594)*S594</f>
        <v>0</v>
      </c>
      <c r="U594" s="201">
        <v>0</v>
      </c>
      <c r="V594" s="552">
        <f t="shared" ref="V594" si="761">$P594*(1+$Q594)*U594*$R594</f>
        <v>0</v>
      </c>
      <c r="W594" s="201">
        <v>0</v>
      </c>
      <c r="X594" s="552">
        <f t="shared" ref="X594" si="762">$P594*(1+$Q594)*W594*($R594^2)</f>
        <v>0</v>
      </c>
      <c r="Y594" s="201">
        <v>0</v>
      </c>
      <c r="Z594" s="552">
        <f t="shared" ref="Z594" si="763">$P594*(1+$Q594)*Y594*($R594^3)</f>
        <v>0</v>
      </c>
      <c r="AA594" s="201">
        <v>0</v>
      </c>
      <c r="AB594" s="552">
        <f t="shared" ref="AB594" si="764">$P594*(1+$Q594)*AA594*($R594^4)</f>
        <v>0</v>
      </c>
      <c r="AC594" s="127">
        <f>SUM(T594+V594+X594+Z594+AB594)</f>
        <v>0</v>
      </c>
      <c r="AD594" s="352">
        <v>0</v>
      </c>
      <c r="AE594" s="553">
        <f t="shared" ref="AE594" si="765">$P594*(1+$Q594)*AD594</f>
        <v>0</v>
      </c>
      <c r="AF594" s="352">
        <v>0</v>
      </c>
      <c r="AG594" s="553">
        <f t="shared" ref="AG594" si="766">$P594*(1+$Q594)*AF594*$R594</f>
        <v>0</v>
      </c>
      <c r="AH594" s="352">
        <v>0</v>
      </c>
      <c r="AI594" s="553">
        <f t="shared" ref="AI594" si="767">$P594*(1+$Q594)*AH594*($R594^2)</f>
        <v>0</v>
      </c>
      <c r="AJ594" s="352">
        <v>0</v>
      </c>
      <c r="AK594" s="553">
        <f t="shared" ref="AK594" si="768">$P594*(1+$Q594)*AJ594*($R594^3)</f>
        <v>0</v>
      </c>
      <c r="AL594" s="352">
        <v>0</v>
      </c>
      <c r="AM594" s="553">
        <f t="shared" ref="AM594" si="769">$P594*(1+$Q594)*AL594*($R594^4)</f>
        <v>0</v>
      </c>
      <c r="AN594" s="293">
        <f>SUM(AE594+AG594+AI594+AK594+AM594)</f>
        <v>0</v>
      </c>
      <c r="AO594" s="353">
        <v>0</v>
      </c>
      <c r="AP594" s="554">
        <f t="shared" ref="AP594" si="770">$P594*(1+$Q594)*AO594</f>
        <v>0</v>
      </c>
      <c r="AQ594" s="353">
        <v>0</v>
      </c>
      <c r="AR594" s="554">
        <f t="shared" ref="AR594" si="771">$P594*(1+$Q594)*AQ594*$R594</f>
        <v>0</v>
      </c>
      <c r="AS594" s="353">
        <v>0</v>
      </c>
      <c r="AT594" s="554">
        <f t="shared" ref="AT594" si="772">$P594*(1+$Q594)*AS594*($R594^2)</f>
        <v>0</v>
      </c>
      <c r="AU594" s="353">
        <v>0</v>
      </c>
      <c r="AV594" s="554">
        <f t="shared" ref="AV594" si="773">$P594*(1+$Q594)*AU594*($R594^3)</f>
        <v>0</v>
      </c>
      <c r="AW594" s="353">
        <v>0</v>
      </c>
      <c r="AX594" s="554">
        <f t="shared" ref="AX594" si="774">$P594*(1+$Q594)*AW594*($R594^4)</f>
        <v>0</v>
      </c>
      <c r="AY594" s="296">
        <f>SUM(AO594+AQ594+AS594+AU594+AW594)</f>
        <v>0</v>
      </c>
      <c r="AZ594" s="354">
        <v>0</v>
      </c>
      <c r="BA594" s="555">
        <f t="shared" ref="BA594" si="775">$P594*(1+$Q594)*AZ594</f>
        <v>0</v>
      </c>
      <c r="BB594" s="354">
        <v>0</v>
      </c>
      <c r="BC594" s="555">
        <f t="shared" ref="BC594" si="776">$P594*(1+$Q594)*BB594*$R594</f>
        <v>0</v>
      </c>
      <c r="BD594" s="354">
        <v>0</v>
      </c>
      <c r="BE594" s="555">
        <f t="shared" ref="BE594" si="777">$P594*(1+$Q594)*BD594*($R594^2)</f>
        <v>0</v>
      </c>
      <c r="BF594" s="354">
        <v>0</v>
      </c>
      <c r="BG594" s="555">
        <f t="shared" ref="BG594" si="778">$P594*(1+$Q594)*BF594*($R594^3)</f>
        <v>0</v>
      </c>
      <c r="BH594" s="354">
        <v>0</v>
      </c>
      <c r="BI594" s="555">
        <f t="shared" ref="BI594" si="779">$P594*(1+$Q594)*BH594*($R594^4)</f>
        <v>0</v>
      </c>
      <c r="BJ594" s="299">
        <f>SUM(BA594+BC594+BE594+BG594+BI594)</f>
        <v>0</v>
      </c>
      <c r="BK594" s="355">
        <v>0</v>
      </c>
      <c r="BL594" s="556">
        <f t="shared" ref="BL594" si="780">$P594*(1+$Q594)*BK594</f>
        <v>0</v>
      </c>
      <c r="BM594" s="355">
        <v>0</v>
      </c>
      <c r="BN594" s="556">
        <f t="shared" ref="BN594" si="781">$P594*(1+$Q594)*BM594*$R594</f>
        <v>0</v>
      </c>
      <c r="BO594" s="355">
        <v>0</v>
      </c>
      <c r="BP594" s="556">
        <f t="shared" ref="BP594" si="782">$P594*(1+$Q594)*BO594*($R594^2)</f>
        <v>0</v>
      </c>
      <c r="BQ594" s="355">
        <v>0</v>
      </c>
      <c r="BR594" s="556">
        <f t="shared" ref="BR594" si="783">$P594*(1+$Q594)*BQ594*($R594^3)</f>
        <v>0</v>
      </c>
      <c r="BS594" s="355">
        <v>0</v>
      </c>
      <c r="BT594" s="556">
        <f t="shared" ref="BT594" si="784">$P594*(1+$Q594)*BS594*($R594^4)</f>
        <v>0</v>
      </c>
      <c r="BU594" s="302">
        <f>SUM(BL594+BN594+BP594+BR594+BT594)</f>
        <v>0</v>
      </c>
      <c r="BV594" s="356">
        <v>0</v>
      </c>
      <c r="BW594" s="557">
        <f t="shared" ref="BW594" si="785">$P594*(1+$Q594)*BV594</f>
        <v>0</v>
      </c>
      <c r="BX594" s="356">
        <v>0</v>
      </c>
      <c r="BY594" s="557">
        <f t="shared" ref="BY594" si="786">$P594*(1+$Q594)*BX594*$R594</f>
        <v>0</v>
      </c>
      <c r="BZ594" s="356">
        <v>0</v>
      </c>
      <c r="CA594" s="557">
        <f t="shared" ref="CA594" si="787">$P594*(1+$Q594)*BZ594*($R594^2)</f>
        <v>0</v>
      </c>
      <c r="CB594" s="356">
        <v>0</v>
      </c>
      <c r="CC594" s="557">
        <f t="shared" ref="CC594" si="788">$P594*(1+$Q594)*CB594*($R594^3)</f>
        <v>0</v>
      </c>
      <c r="CD594" s="356">
        <v>0</v>
      </c>
      <c r="CE594" s="557">
        <f t="shared" ref="CE594" si="789">$P594*(1+$Q594)*CD594*($R594^4)</f>
        <v>0</v>
      </c>
      <c r="CF594" s="305">
        <f>SUM(BW594+BY594+CA594+CC594+CE594)</f>
        <v>0</v>
      </c>
      <c r="CG594" s="357">
        <v>0</v>
      </c>
      <c r="CH594" s="558">
        <f t="shared" ref="CH594" si="790">$P594*(1+$Q594)*CG594</f>
        <v>0</v>
      </c>
      <c r="CI594" s="357">
        <v>0</v>
      </c>
      <c r="CJ594" s="558">
        <f t="shared" ref="CJ594" si="791">$P594*(1+$Q594)*CI594*$R594</f>
        <v>0</v>
      </c>
      <c r="CK594" s="357">
        <v>0</v>
      </c>
      <c r="CL594" s="558">
        <f t="shared" ref="CL594" si="792">$P594*(1+$Q594)*CK594*($R594^2)</f>
        <v>0</v>
      </c>
      <c r="CM594" s="357">
        <v>0</v>
      </c>
      <c r="CN594" s="558">
        <f t="shared" ref="CN594" si="793">$P594*(1+$Q594)*CM594*($R594^3)</f>
        <v>0</v>
      </c>
      <c r="CO594" s="357">
        <v>0</v>
      </c>
      <c r="CP594" s="558">
        <f t="shared" ref="CP594" si="794">$P594*(1+$Q594)*CO594*($R594^4)</f>
        <v>0</v>
      </c>
      <c r="CQ594" s="308">
        <f>SUM(CH594+CJ594+CL594+CN594+CP594)</f>
        <v>0</v>
      </c>
      <c r="CR594" s="358">
        <v>0</v>
      </c>
      <c r="CS594" s="559">
        <f t="shared" ref="CS594" si="795">$P594*(1+$Q594)*CR594</f>
        <v>0</v>
      </c>
      <c r="CT594" s="358">
        <v>0</v>
      </c>
      <c r="CU594" s="559">
        <f t="shared" ref="CU594" si="796">$P594*(1+$Q594)*CT594*$R594</f>
        <v>0</v>
      </c>
      <c r="CV594" s="358">
        <v>0</v>
      </c>
      <c r="CW594" s="559">
        <f t="shared" ref="CW594" si="797">$P594*(1+$Q594)*CV594*($R594^2)</f>
        <v>0</v>
      </c>
      <c r="CX594" s="358">
        <v>0</v>
      </c>
      <c r="CY594" s="559">
        <f t="shared" ref="CY594" si="798">$P594*(1+$Q594)*CX594*($R594^3)</f>
        <v>0</v>
      </c>
      <c r="CZ594" s="358">
        <v>0</v>
      </c>
      <c r="DA594" s="559">
        <f t="shared" ref="DA594" si="799">$P594*(1+$Q594)*CZ594*($R594^4)</f>
        <v>0</v>
      </c>
      <c r="DB594" s="311">
        <f>SUM(CS594+CU594+CW594+CY594+DA594)</f>
        <v>0</v>
      </c>
      <c r="DC594" s="359">
        <v>0</v>
      </c>
      <c r="DD594" s="560">
        <f t="shared" ref="DD594" si="800">$P594*(1+$Q594)*DC594</f>
        <v>0</v>
      </c>
      <c r="DE594" s="359">
        <v>0</v>
      </c>
      <c r="DF594" s="560">
        <f t="shared" ref="DF594" si="801">$P594*(1+$Q594)*DE594*$R594</f>
        <v>0</v>
      </c>
      <c r="DG594" s="359">
        <v>0</v>
      </c>
      <c r="DH594" s="560">
        <f t="shared" ref="DH594" si="802">$P594*(1+$Q594)*DG594*($R594^2)</f>
        <v>0</v>
      </c>
      <c r="DI594" s="359">
        <v>0</v>
      </c>
      <c r="DJ594" s="560">
        <f t="shared" ref="DJ594" si="803">$P594*(1+$Q594)*DI594*($R594^3)</f>
        <v>0</v>
      </c>
      <c r="DK594" s="359">
        <v>0</v>
      </c>
      <c r="DL594" s="560">
        <f t="shared" ref="DL594" si="804">$P594*(1+$Q594)*DK594*($R594^4)</f>
        <v>0</v>
      </c>
      <c r="DM594" s="314">
        <f>SUM(DD594+DF594+DH594+DJ594+DL594)</f>
        <v>0</v>
      </c>
      <c r="DN594" s="360">
        <v>0</v>
      </c>
      <c r="DO594" s="561">
        <f t="shared" ref="DO594" si="805">$P594*(1+$Q594)*DN594</f>
        <v>0</v>
      </c>
      <c r="DP594" s="360">
        <v>0</v>
      </c>
      <c r="DQ594" s="561">
        <f t="shared" ref="DQ594" si="806">$P594*(1+$Q594)*DP594*$R594</f>
        <v>0</v>
      </c>
      <c r="DR594" s="360">
        <v>0</v>
      </c>
      <c r="DS594" s="561">
        <f t="shared" ref="DS594" si="807">$P594*(1+$Q594)*DR594*($R594^2)</f>
        <v>0</v>
      </c>
      <c r="DT594" s="360">
        <v>0</v>
      </c>
      <c r="DU594" s="561">
        <f t="shared" ref="DU594" si="808">$P594*(1+$Q594)*DT594*($R594^3)</f>
        <v>0</v>
      </c>
      <c r="DV594" s="360">
        <v>0</v>
      </c>
      <c r="DW594" s="561">
        <f t="shared" ref="DW594" si="809">$P594*(1+$Q594)*DV594*($R594^4)</f>
        <v>0</v>
      </c>
      <c r="DX594" s="326">
        <f>SUM(DO594+DQ594+DS594+DU594+DW594)</f>
        <v>0</v>
      </c>
      <c r="DY594" s="320">
        <f>T594+AE594+AP594+BA594+BL594+BW594+CH594+CS594+DD594+DO594</f>
        <v>0</v>
      </c>
      <c r="DZ594" s="320">
        <f>V594+AG594+AR594+BC594+BN594+BY594+CJ594+CU594+DF594+DQ594</f>
        <v>0</v>
      </c>
      <c r="EA594" s="320">
        <f>X594+AI594+AT594+BE594+BP594+CA594+CL594+CW594+DH594+DS594</f>
        <v>0</v>
      </c>
      <c r="EB594" s="320">
        <f>Z594+AK594+AV594+BG594+BR594+CC594+CN594+CY594+DJ594+DU594</f>
        <v>0</v>
      </c>
      <c r="EC594" s="320">
        <f>AB594+AM594+AX594+BI594+BT594+CE594+CP594+DA594+DL594+DW594</f>
        <v>0</v>
      </c>
      <c r="ED594" s="562">
        <f>SUM(DY594:EC594)</f>
        <v>0</v>
      </c>
    </row>
    <row r="595" spans="1:135" s="143" customFormat="1" ht="15" customHeight="1">
      <c r="A595" s="178"/>
      <c r="B595" s="178"/>
      <c r="C595" s="575"/>
      <c r="D595" s="567"/>
      <c r="E595" s="567"/>
      <c r="F595" s="567"/>
      <c r="G595" s="567"/>
      <c r="H595" s="567"/>
      <c r="I595" s="567"/>
      <c r="J595" s="567"/>
      <c r="K595" s="567"/>
      <c r="L595" s="567"/>
      <c r="M595" s="567"/>
      <c r="N595" s="568"/>
      <c r="O595" s="648" t="s">
        <v>136</v>
      </c>
      <c r="P595" s="704"/>
      <c r="Q595" s="704"/>
      <c r="R595" s="705"/>
      <c r="S595" s="949">
        <f>SUM(T593:T594)</f>
        <v>0</v>
      </c>
      <c r="T595" s="950"/>
      <c r="U595" s="949">
        <f>SUM(V593:V594)</f>
        <v>0</v>
      </c>
      <c r="V595" s="950"/>
      <c r="W595" s="949">
        <f>SUM(X593:X594)</f>
        <v>0</v>
      </c>
      <c r="X595" s="950"/>
      <c r="Y595" s="949">
        <f>SUM(Z593:Z594)</f>
        <v>0</v>
      </c>
      <c r="Z595" s="950"/>
      <c r="AA595" s="949">
        <f>SUM(AB593:AB594)</f>
        <v>0</v>
      </c>
      <c r="AB595" s="950"/>
      <c r="AC595" s="192">
        <f>SUM(S595:AB595)</f>
        <v>0</v>
      </c>
      <c r="AD595" s="949">
        <f>SUM(AE593:AE594)</f>
        <v>0</v>
      </c>
      <c r="AE595" s="950"/>
      <c r="AF595" s="949">
        <f>SUM(AG593:AG594)</f>
        <v>0</v>
      </c>
      <c r="AG595" s="950"/>
      <c r="AH595" s="949">
        <f>SUM(AI593:AI594)</f>
        <v>0</v>
      </c>
      <c r="AI595" s="950"/>
      <c r="AJ595" s="949">
        <f>SUM(AK593:AK594)</f>
        <v>0</v>
      </c>
      <c r="AK595" s="950"/>
      <c r="AL595" s="949">
        <f>SUM(AM593:AM594)</f>
        <v>0</v>
      </c>
      <c r="AM595" s="950"/>
      <c r="AN595" s="192">
        <f>SUM(AD595:AM595)</f>
        <v>0</v>
      </c>
      <c r="AO595" s="949">
        <f>SUM(AP593:AP594)</f>
        <v>0</v>
      </c>
      <c r="AP595" s="950"/>
      <c r="AQ595" s="949">
        <f>SUM(AR593:AR594)</f>
        <v>0</v>
      </c>
      <c r="AR595" s="950"/>
      <c r="AS595" s="949">
        <f>SUM(AT593:AT594)</f>
        <v>0</v>
      </c>
      <c r="AT595" s="950"/>
      <c r="AU595" s="949">
        <f>SUM(AV593:AV594)</f>
        <v>0</v>
      </c>
      <c r="AV595" s="950"/>
      <c r="AW595" s="949">
        <f>SUM(AX593:AX594)</f>
        <v>0</v>
      </c>
      <c r="AX595" s="950"/>
      <c r="AY595" s="192">
        <f>SUM(AO595:AX595)</f>
        <v>0</v>
      </c>
      <c r="AZ595" s="949">
        <f>SUM(BA593:BA594)</f>
        <v>0</v>
      </c>
      <c r="BA595" s="950"/>
      <c r="BB595" s="949">
        <f>SUM(BC593:BC594)</f>
        <v>0</v>
      </c>
      <c r="BC595" s="950"/>
      <c r="BD595" s="949">
        <f>SUM(BE593:BE594)</f>
        <v>0</v>
      </c>
      <c r="BE595" s="950"/>
      <c r="BF595" s="949">
        <f>SUM(BG593:BG594)</f>
        <v>0</v>
      </c>
      <c r="BG595" s="950"/>
      <c r="BH595" s="949">
        <f>SUM(BI593:BI594)</f>
        <v>0</v>
      </c>
      <c r="BI595" s="950"/>
      <c r="BJ595" s="192">
        <f>SUM(AZ595:BI595)</f>
        <v>0</v>
      </c>
      <c r="BK595" s="949">
        <f>SUM(BL593:BL594)</f>
        <v>0</v>
      </c>
      <c r="BL595" s="950"/>
      <c r="BM595" s="949">
        <f>SUM(BN593:BN594)</f>
        <v>0</v>
      </c>
      <c r="BN595" s="950"/>
      <c r="BO595" s="949">
        <f>SUM(BP593:BP594)</f>
        <v>0</v>
      </c>
      <c r="BP595" s="950"/>
      <c r="BQ595" s="949">
        <f>SUM(BR593:BR594)</f>
        <v>0</v>
      </c>
      <c r="BR595" s="950"/>
      <c r="BS595" s="949">
        <f>SUM(BT593:BT594)</f>
        <v>0</v>
      </c>
      <c r="BT595" s="950"/>
      <c r="BU595" s="192">
        <f>SUM(BK595:BT595)</f>
        <v>0</v>
      </c>
      <c r="BV595" s="949">
        <f>SUM(BW593:BW594)</f>
        <v>0</v>
      </c>
      <c r="BW595" s="950"/>
      <c r="BX595" s="949">
        <f>SUM(BY593:BY594)</f>
        <v>0</v>
      </c>
      <c r="BY595" s="950"/>
      <c r="BZ595" s="949">
        <f>SUM(CA593:CA594)</f>
        <v>0</v>
      </c>
      <c r="CA595" s="950"/>
      <c r="CB595" s="949">
        <f>SUM(CC593:CC594)</f>
        <v>0</v>
      </c>
      <c r="CC595" s="950"/>
      <c r="CD595" s="949">
        <f>SUM(CE593:CE594)</f>
        <v>0</v>
      </c>
      <c r="CE595" s="950"/>
      <c r="CF595" s="192">
        <f>SUM(BV595:CE595)</f>
        <v>0</v>
      </c>
      <c r="CG595" s="949">
        <f>SUM(CH593:CH594)</f>
        <v>0</v>
      </c>
      <c r="CH595" s="950"/>
      <c r="CI595" s="949">
        <f>SUM(CJ593:CJ594)</f>
        <v>0</v>
      </c>
      <c r="CJ595" s="950"/>
      <c r="CK595" s="949">
        <f>SUM(CL593:CL594)</f>
        <v>0</v>
      </c>
      <c r="CL595" s="950"/>
      <c r="CM595" s="949">
        <f>SUM(CN593:CN594)</f>
        <v>0</v>
      </c>
      <c r="CN595" s="950"/>
      <c r="CO595" s="949">
        <f>SUM(CP593:CP594)</f>
        <v>0</v>
      </c>
      <c r="CP595" s="950"/>
      <c r="CQ595" s="192">
        <f>SUM(CG595:CP595)</f>
        <v>0</v>
      </c>
      <c r="CR595" s="949">
        <f>SUM(CS593:CS594)</f>
        <v>0</v>
      </c>
      <c r="CS595" s="950"/>
      <c r="CT595" s="949">
        <f>SUM(CU593:CU594)</f>
        <v>0</v>
      </c>
      <c r="CU595" s="950"/>
      <c r="CV595" s="949">
        <f>SUM(CW593:CW594)</f>
        <v>0</v>
      </c>
      <c r="CW595" s="950"/>
      <c r="CX595" s="949">
        <f>SUM(CY593:CY594)</f>
        <v>0</v>
      </c>
      <c r="CY595" s="950"/>
      <c r="CZ595" s="949">
        <f>SUM(DA593:DA594)</f>
        <v>0</v>
      </c>
      <c r="DA595" s="950"/>
      <c r="DB595" s="192">
        <f>SUM(CR595:DA595)</f>
        <v>0</v>
      </c>
      <c r="DC595" s="949">
        <f>SUM(DD593:DD594)</f>
        <v>0</v>
      </c>
      <c r="DD595" s="950"/>
      <c r="DE595" s="949">
        <f>SUM(DF593:DF594)</f>
        <v>0</v>
      </c>
      <c r="DF595" s="950"/>
      <c r="DG595" s="949">
        <f>SUM(DH593:DH594)</f>
        <v>0</v>
      </c>
      <c r="DH595" s="950"/>
      <c r="DI595" s="949">
        <f>SUM(DJ593:DJ594)</f>
        <v>0</v>
      </c>
      <c r="DJ595" s="950"/>
      <c r="DK595" s="949">
        <f>SUM(DL593:DL594)</f>
        <v>0</v>
      </c>
      <c r="DL595" s="950"/>
      <c r="DM595" s="192">
        <f>SUM(DC595:DL595)</f>
        <v>0</v>
      </c>
      <c r="DN595" s="949">
        <f>SUM(DO593:DO594)</f>
        <v>0</v>
      </c>
      <c r="DO595" s="950"/>
      <c r="DP595" s="949">
        <f>SUM(DQ593:DQ594)</f>
        <v>0</v>
      </c>
      <c r="DQ595" s="950"/>
      <c r="DR595" s="949">
        <f>SUM(DS593:DS594)</f>
        <v>0</v>
      </c>
      <c r="DS595" s="950"/>
      <c r="DT595" s="949">
        <f>SUM(DU593:DU594)</f>
        <v>0</v>
      </c>
      <c r="DU595" s="950"/>
      <c r="DV595" s="949">
        <f>SUM(DW593:DW594)</f>
        <v>0</v>
      </c>
      <c r="DW595" s="950"/>
      <c r="DX595" s="192">
        <f>SUM(DN595:DW595)</f>
        <v>0</v>
      </c>
      <c r="DY595" s="192">
        <f>SUM(DY593:DY594)</f>
        <v>0</v>
      </c>
      <c r="DZ595" s="192">
        <f>SUM(DZ593:DZ594)</f>
        <v>0</v>
      </c>
      <c r="EA595" s="192">
        <f>SUM(EA593:EA594)</f>
        <v>0</v>
      </c>
      <c r="EB595" s="192">
        <f>SUM(EB593:EB594)</f>
        <v>0</v>
      </c>
      <c r="EC595" s="192">
        <f>SUM(EC593:EC594)</f>
        <v>0</v>
      </c>
      <c r="ED595" s="192">
        <f>SUM(DY595:EC595)</f>
        <v>0</v>
      </c>
    </row>
    <row r="596" spans="1:135" s="143" customFormat="1" ht="33" customHeight="1">
      <c r="A596" s="162">
        <v>1900</v>
      </c>
      <c r="B596" s="178"/>
      <c r="C596" s="693"/>
      <c r="D596" s="584"/>
      <c r="E596" s="584"/>
      <c r="F596" s="584"/>
      <c r="G596" s="584"/>
      <c r="H596" s="584"/>
      <c r="I596" s="584"/>
      <c r="J596" s="584"/>
      <c r="K596" s="584"/>
      <c r="L596" s="584"/>
      <c r="M596" s="584"/>
      <c r="N596" s="584"/>
      <c r="O596" s="584"/>
      <c r="P596" s="584"/>
      <c r="Q596" s="14" t="s">
        <v>137</v>
      </c>
      <c r="R596" s="34"/>
      <c r="S596" s="202"/>
      <c r="T596" s="203"/>
      <c r="U596" s="204"/>
      <c r="V596" s="203"/>
      <c r="W596" s="204"/>
      <c r="X596" s="203"/>
      <c r="Y596" s="204"/>
      <c r="Z596" s="203"/>
      <c r="AA596" s="204"/>
      <c r="AB596" s="203"/>
      <c r="AC596" s="140"/>
      <c r="AD596" s="202"/>
      <c r="AE596" s="203"/>
      <c r="AF596" s="204"/>
      <c r="AG596" s="203"/>
      <c r="AH596" s="204"/>
      <c r="AI596" s="203"/>
      <c r="AJ596" s="204"/>
      <c r="AK596" s="203"/>
      <c r="AL596" s="204"/>
      <c r="AM596" s="203"/>
      <c r="AN596" s="140"/>
      <c r="AO596" s="202"/>
      <c r="AP596" s="203"/>
      <c r="AQ596" s="204"/>
      <c r="AR596" s="203"/>
      <c r="AS596" s="204"/>
      <c r="AT596" s="203"/>
      <c r="AU596" s="204"/>
      <c r="AV596" s="203"/>
      <c r="AW596" s="204"/>
      <c r="AX596" s="203"/>
      <c r="AY596" s="140"/>
      <c r="AZ596" s="202"/>
      <c r="BA596" s="203"/>
      <c r="BB596" s="204"/>
      <c r="BC596" s="203"/>
      <c r="BD596" s="204"/>
      <c r="BE596" s="203"/>
      <c r="BF596" s="204"/>
      <c r="BG596" s="203"/>
      <c r="BH596" s="204"/>
      <c r="BI596" s="203"/>
      <c r="BJ596" s="140"/>
      <c r="BK596" s="202"/>
      <c r="BL596" s="203"/>
      <c r="BM596" s="204"/>
      <c r="BN596" s="203"/>
      <c r="BO596" s="204"/>
      <c r="BP596" s="203"/>
      <c r="BQ596" s="204"/>
      <c r="BR596" s="203"/>
      <c r="BS596" s="204"/>
      <c r="BT596" s="203"/>
      <c r="BU596" s="140"/>
      <c r="BV596" s="202"/>
      <c r="BW596" s="203"/>
      <c r="BX596" s="204"/>
      <c r="BY596" s="203"/>
      <c r="BZ596" s="204"/>
      <c r="CA596" s="203"/>
      <c r="CB596" s="204"/>
      <c r="CC596" s="203"/>
      <c r="CD596" s="204"/>
      <c r="CE596" s="203"/>
      <c r="CF596" s="140"/>
      <c r="CG596" s="202"/>
      <c r="CH596" s="203"/>
      <c r="CI596" s="204"/>
      <c r="CJ596" s="203"/>
      <c r="CK596" s="204"/>
      <c r="CL596" s="203"/>
      <c r="CM596" s="204"/>
      <c r="CN596" s="203"/>
      <c r="CO596" s="204"/>
      <c r="CP596" s="203"/>
      <c r="CQ596" s="140"/>
      <c r="CR596" s="202"/>
      <c r="CS596" s="203"/>
      <c r="CT596" s="204"/>
      <c r="CU596" s="203"/>
      <c r="CV596" s="204"/>
      <c r="CW596" s="203"/>
      <c r="CX596" s="204"/>
      <c r="CY596" s="203"/>
      <c r="CZ596" s="204"/>
      <c r="DA596" s="203"/>
      <c r="DB596" s="140"/>
      <c r="DC596" s="202"/>
      <c r="DD596" s="203"/>
      <c r="DE596" s="204"/>
      <c r="DF596" s="203"/>
      <c r="DG596" s="204"/>
      <c r="DH596" s="203"/>
      <c r="DI596" s="204"/>
      <c r="DJ596" s="203"/>
      <c r="DK596" s="204"/>
      <c r="DL596" s="203"/>
      <c r="DM596" s="140"/>
      <c r="DN596" s="202"/>
      <c r="DO596" s="203"/>
      <c r="DP596" s="204"/>
      <c r="DQ596" s="203"/>
      <c r="DR596" s="204"/>
      <c r="DS596" s="203"/>
      <c r="DT596" s="204"/>
      <c r="DU596" s="203"/>
      <c r="DV596" s="204"/>
      <c r="DW596" s="203"/>
      <c r="DX596" s="140"/>
      <c r="DY596" s="208"/>
      <c r="DZ596" s="208"/>
      <c r="EA596" s="208"/>
      <c r="EB596" s="208"/>
      <c r="EC596" s="208"/>
      <c r="ED596" s="361"/>
    </row>
    <row r="597" spans="1:135" s="143" customFormat="1" ht="15" customHeight="1">
      <c r="A597" s="178"/>
      <c r="B597" s="178"/>
      <c r="C597" s="951">
        <f>D593</f>
        <v>0</v>
      </c>
      <c r="D597" s="632"/>
      <c r="E597" s="632"/>
      <c r="F597" s="632"/>
      <c r="G597" s="632"/>
      <c r="H597" s="632"/>
      <c r="I597" s="632"/>
      <c r="J597" s="632"/>
      <c r="K597" s="632"/>
      <c r="L597" s="632"/>
      <c r="M597" s="632"/>
      <c r="N597" s="632"/>
      <c r="O597" s="632"/>
      <c r="P597" s="632"/>
      <c r="Q597" s="200">
        <f>VLOOKUP(E593,Leave_Benefits,3,0)</f>
        <v>0</v>
      </c>
      <c r="R597" s="34"/>
      <c r="S597" s="952">
        <f>T593*$Q597</f>
        <v>0</v>
      </c>
      <c r="T597" s="953"/>
      <c r="U597" s="952">
        <f>V593*$Q597</f>
        <v>0</v>
      </c>
      <c r="V597" s="953"/>
      <c r="W597" s="952">
        <f>X593*$Q597</f>
        <v>0</v>
      </c>
      <c r="X597" s="953"/>
      <c r="Y597" s="952">
        <f>Z593*$Q597</f>
        <v>0</v>
      </c>
      <c r="Z597" s="953"/>
      <c r="AA597" s="952">
        <f>AB593*$Q597</f>
        <v>0</v>
      </c>
      <c r="AB597" s="953"/>
      <c r="AC597" s="127">
        <f>S597+U597+W597+Y597+AA597</f>
        <v>0</v>
      </c>
      <c r="AD597" s="937">
        <f>AE593*$Q597</f>
        <v>0</v>
      </c>
      <c r="AE597" s="938"/>
      <c r="AF597" s="937">
        <f>AG593*$Q597</f>
        <v>0</v>
      </c>
      <c r="AG597" s="938"/>
      <c r="AH597" s="937">
        <f>AI593*$Q597</f>
        <v>0</v>
      </c>
      <c r="AI597" s="938"/>
      <c r="AJ597" s="937">
        <f>AK593*$Q597</f>
        <v>0</v>
      </c>
      <c r="AK597" s="938"/>
      <c r="AL597" s="937">
        <f>AM593*$Q597</f>
        <v>0</v>
      </c>
      <c r="AM597" s="938"/>
      <c r="AN597" s="293">
        <f>AD597+AF597+AH597+AJ597+AL597</f>
        <v>0</v>
      </c>
      <c r="AO597" s="935">
        <f>AP593*$Q597</f>
        <v>0</v>
      </c>
      <c r="AP597" s="936"/>
      <c r="AQ597" s="935">
        <f>AR593*$Q597</f>
        <v>0</v>
      </c>
      <c r="AR597" s="936"/>
      <c r="AS597" s="935">
        <f>AT593*$Q597</f>
        <v>0</v>
      </c>
      <c r="AT597" s="936"/>
      <c r="AU597" s="935">
        <f>AV593*$Q597</f>
        <v>0</v>
      </c>
      <c r="AV597" s="936"/>
      <c r="AW597" s="935">
        <f>AX593*$Q597</f>
        <v>0</v>
      </c>
      <c r="AX597" s="936"/>
      <c r="AY597" s="296">
        <f>AO597+AQ597+AS597+AU597+AW597</f>
        <v>0</v>
      </c>
      <c r="AZ597" s="956">
        <f>BA593*$Q597</f>
        <v>0</v>
      </c>
      <c r="BA597" s="957"/>
      <c r="BB597" s="956">
        <f>BC593*$Q597</f>
        <v>0</v>
      </c>
      <c r="BC597" s="957"/>
      <c r="BD597" s="956">
        <f>BE593*$Q597</f>
        <v>0</v>
      </c>
      <c r="BE597" s="957"/>
      <c r="BF597" s="956">
        <f>BG593*$Q597</f>
        <v>0</v>
      </c>
      <c r="BG597" s="957"/>
      <c r="BH597" s="956">
        <f>BI593*$Q597</f>
        <v>0</v>
      </c>
      <c r="BI597" s="957"/>
      <c r="BJ597" s="299">
        <f>AZ597+BB597+BD597+BF597+BH597</f>
        <v>0</v>
      </c>
      <c r="BK597" s="954">
        <f>BL593*$Q597</f>
        <v>0</v>
      </c>
      <c r="BL597" s="955"/>
      <c r="BM597" s="954">
        <f>BN593*$Q597</f>
        <v>0</v>
      </c>
      <c r="BN597" s="955"/>
      <c r="BO597" s="954">
        <f>BP593*$Q597</f>
        <v>0</v>
      </c>
      <c r="BP597" s="955"/>
      <c r="BQ597" s="954">
        <f>BR593*$Q597</f>
        <v>0</v>
      </c>
      <c r="BR597" s="955"/>
      <c r="BS597" s="954">
        <f>BT593*$Q597</f>
        <v>0</v>
      </c>
      <c r="BT597" s="955"/>
      <c r="BU597" s="302">
        <f>BK597+BM597+BO597+BQ597+BS597</f>
        <v>0</v>
      </c>
      <c r="BV597" s="947">
        <f>BW593*$Q597</f>
        <v>0</v>
      </c>
      <c r="BW597" s="948"/>
      <c r="BX597" s="947">
        <f>BY593*$Q597</f>
        <v>0</v>
      </c>
      <c r="BY597" s="948"/>
      <c r="BZ597" s="947">
        <f>CA593*$Q597</f>
        <v>0</v>
      </c>
      <c r="CA597" s="948"/>
      <c r="CB597" s="947">
        <f>CC593*$Q597</f>
        <v>0</v>
      </c>
      <c r="CC597" s="948"/>
      <c r="CD597" s="947">
        <f>CE593*$Q597</f>
        <v>0</v>
      </c>
      <c r="CE597" s="948"/>
      <c r="CF597" s="305">
        <f>BV597+BX597+BZ597+CB597+CD597</f>
        <v>0</v>
      </c>
      <c r="CG597" s="945">
        <f>CH593*$Q597</f>
        <v>0</v>
      </c>
      <c r="CH597" s="946"/>
      <c r="CI597" s="945">
        <f>CJ593*$Q597</f>
        <v>0</v>
      </c>
      <c r="CJ597" s="946"/>
      <c r="CK597" s="945">
        <f>CL593*$Q597</f>
        <v>0</v>
      </c>
      <c r="CL597" s="946"/>
      <c r="CM597" s="945">
        <f>CN593*$Q597</f>
        <v>0</v>
      </c>
      <c r="CN597" s="946"/>
      <c r="CO597" s="945">
        <f>CP593*$Q597</f>
        <v>0</v>
      </c>
      <c r="CP597" s="946"/>
      <c r="CQ597" s="308">
        <f>SUM(CH597+CJ597+CL597+CN597+CP597)</f>
        <v>0</v>
      </c>
      <c r="CR597" s="943">
        <f>CS593*$Q597</f>
        <v>0</v>
      </c>
      <c r="CS597" s="944"/>
      <c r="CT597" s="943">
        <f>CU593*$Q597</f>
        <v>0</v>
      </c>
      <c r="CU597" s="944"/>
      <c r="CV597" s="943">
        <f>CW593*$Q597</f>
        <v>0</v>
      </c>
      <c r="CW597" s="944"/>
      <c r="CX597" s="943">
        <f>CY593*$Q597</f>
        <v>0</v>
      </c>
      <c r="CY597" s="944"/>
      <c r="CZ597" s="943">
        <f>DA593*$Q597</f>
        <v>0</v>
      </c>
      <c r="DA597" s="944"/>
      <c r="DB597" s="311">
        <f>CR597+CT597+CV597+CX597+CZ597</f>
        <v>0</v>
      </c>
      <c r="DC597" s="941">
        <f>DD593*$Q597</f>
        <v>0</v>
      </c>
      <c r="DD597" s="942"/>
      <c r="DE597" s="941">
        <f>DF593*$Q597</f>
        <v>0</v>
      </c>
      <c r="DF597" s="942"/>
      <c r="DG597" s="941">
        <f>DH593*$Q597</f>
        <v>0</v>
      </c>
      <c r="DH597" s="942"/>
      <c r="DI597" s="941">
        <f>DJ593*$Q597</f>
        <v>0</v>
      </c>
      <c r="DJ597" s="942"/>
      <c r="DK597" s="941">
        <f>DL593*$Q597</f>
        <v>0</v>
      </c>
      <c r="DL597" s="942"/>
      <c r="DM597" s="314">
        <f>DC597+DE597+DG597+DI597+DK597</f>
        <v>0</v>
      </c>
      <c r="DN597" s="939">
        <f>DO593*$Q597</f>
        <v>0</v>
      </c>
      <c r="DO597" s="940"/>
      <c r="DP597" s="939">
        <f>DQ593*$Q597</f>
        <v>0</v>
      </c>
      <c r="DQ597" s="940"/>
      <c r="DR597" s="939">
        <f>DS593*$Q597</f>
        <v>0</v>
      </c>
      <c r="DS597" s="940"/>
      <c r="DT597" s="939">
        <f>DU593*$Q597</f>
        <v>0</v>
      </c>
      <c r="DU597" s="940"/>
      <c r="DV597" s="939">
        <f>DW593*$Q597</f>
        <v>0</v>
      </c>
      <c r="DW597" s="940"/>
      <c r="DX597" s="326">
        <f>DN597+DP597+DR597+DT597+DV597</f>
        <v>0</v>
      </c>
      <c r="DY597" s="563">
        <f>S597+AD597+AO597+AZ597+BK597+BV597+CG597+CR597+DC597+DN597</f>
        <v>0</v>
      </c>
      <c r="DZ597" s="563">
        <f>U597+AF597+AQ597+BB597+BM597+BX597+CI597+CT597+DE597+DP597</f>
        <v>0</v>
      </c>
      <c r="EA597" s="563">
        <f>W597+AH597+AS597+BD597+BO597+BZ597+CK597+CV597+DG597+DR597</f>
        <v>0</v>
      </c>
      <c r="EB597" s="563">
        <f>Y597+AJ597+AU597+BF597+BQ597+CB597+CM597+CX597+DI597+DT597</f>
        <v>0</v>
      </c>
      <c r="EC597" s="563">
        <f>AA597+AL597+AW597+BH597+BS597+CD597+CO597+CZ597+DK597+DV597</f>
        <v>0</v>
      </c>
      <c r="ED597" s="562">
        <f>SUM(DY597:EC597)</f>
        <v>0</v>
      </c>
    </row>
    <row r="598" spans="1:135" s="143" customFormat="1" ht="15" customHeight="1">
      <c r="A598" s="178"/>
      <c r="B598" s="178"/>
      <c r="C598" s="951">
        <f>D594</f>
        <v>0</v>
      </c>
      <c r="D598" s="632"/>
      <c r="E598" s="632"/>
      <c r="F598" s="632"/>
      <c r="G598" s="632"/>
      <c r="H598" s="632"/>
      <c r="I598" s="632"/>
      <c r="J598" s="632"/>
      <c r="K598" s="632"/>
      <c r="L598" s="632"/>
      <c r="M598" s="632"/>
      <c r="N598" s="632"/>
      <c r="O598" s="632"/>
      <c r="P598" s="632"/>
      <c r="Q598" s="200">
        <f>VLOOKUP(E594,Leave_Benefits,3,0)</f>
        <v>0</v>
      </c>
      <c r="R598" s="34"/>
      <c r="S598" s="952">
        <f>T594*$Q598</f>
        <v>0</v>
      </c>
      <c r="T598" s="953"/>
      <c r="U598" s="952">
        <f>V594*$Q598</f>
        <v>0</v>
      </c>
      <c r="V598" s="953"/>
      <c r="W598" s="952">
        <f>X594*$Q598</f>
        <v>0</v>
      </c>
      <c r="X598" s="953"/>
      <c r="Y598" s="952">
        <f>Z594*$Q598</f>
        <v>0</v>
      </c>
      <c r="Z598" s="953"/>
      <c r="AA598" s="952">
        <f>AB594*$Q598</f>
        <v>0</v>
      </c>
      <c r="AB598" s="953"/>
      <c r="AC598" s="127">
        <f>S598+U598+W598+Y598+AA598</f>
        <v>0</v>
      </c>
      <c r="AD598" s="937">
        <f>AE594*$Q598</f>
        <v>0</v>
      </c>
      <c r="AE598" s="938"/>
      <c r="AF598" s="937">
        <f>AG594*$Q598</f>
        <v>0</v>
      </c>
      <c r="AG598" s="938"/>
      <c r="AH598" s="937">
        <f>AI594*$Q598</f>
        <v>0</v>
      </c>
      <c r="AI598" s="938"/>
      <c r="AJ598" s="937">
        <f>AK594*$Q598</f>
        <v>0</v>
      </c>
      <c r="AK598" s="938"/>
      <c r="AL598" s="937">
        <f>AM594*$Q598</f>
        <v>0</v>
      </c>
      <c r="AM598" s="938"/>
      <c r="AN598" s="293">
        <f>AD598+AF598+AH598+AJ598+AL598</f>
        <v>0</v>
      </c>
      <c r="AO598" s="935">
        <f>AP594*$Q598</f>
        <v>0</v>
      </c>
      <c r="AP598" s="936"/>
      <c r="AQ598" s="935">
        <f>AR594*$Q598</f>
        <v>0</v>
      </c>
      <c r="AR598" s="936"/>
      <c r="AS598" s="935">
        <f>AT594*$Q598</f>
        <v>0</v>
      </c>
      <c r="AT598" s="936"/>
      <c r="AU598" s="935">
        <f>AV594*$Q598</f>
        <v>0</v>
      </c>
      <c r="AV598" s="936"/>
      <c r="AW598" s="935">
        <f>AX594*$Q598</f>
        <v>0</v>
      </c>
      <c r="AX598" s="936"/>
      <c r="AY598" s="296">
        <f>AO598+AQ598+AS598+AU598+AW598</f>
        <v>0</v>
      </c>
      <c r="AZ598" s="956">
        <f>BA594*$Q598</f>
        <v>0</v>
      </c>
      <c r="BA598" s="957"/>
      <c r="BB598" s="956">
        <f>BC594*$Q598</f>
        <v>0</v>
      </c>
      <c r="BC598" s="957"/>
      <c r="BD598" s="956">
        <f>BE594*$Q598</f>
        <v>0</v>
      </c>
      <c r="BE598" s="957"/>
      <c r="BF598" s="956">
        <f>BG594*$Q598</f>
        <v>0</v>
      </c>
      <c r="BG598" s="957"/>
      <c r="BH598" s="956">
        <f>BI594*$Q598</f>
        <v>0</v>
      </c>
      <c r="BI598" s="957"/>
      <c r="BJ598" s="299">
        <f>AZ598+BB598+BD598+BF598+BH598</f>
        <v>0</v>
      </c>
      <c r="BK598" s="954">
        <f>BL594*$Q598</f>
        <v>0</v>
      </c>
      <c r="BL598" s="955"/>
      <c r="BM598" s="954">
        <f>BN594*$Q598</f>
        <v>0</v>
      </c>
      <c r="BN598" s="955"/>
      <c r="BO598" s="954">
        <f>BP594*$Q598</f>
        <v>0</v>
      </c>
      <c r="BP598" s="955"/>
      <c r="BQ598" s="954">
        <f>BR594*$Q598</f>
        <v>0</v>
      </c>
      <c r="BR598" s="955"/>
      <c r="BS598" s="954">
        <f>BT594*$Q598</f>
        <v>0</v>
      </c>
      <c r="BT598" s="955"/>
      <c r="BU598" s="302">
        <f>BK598+BM598+BO598+BQ598+BS598</f>
        <v>0</v>
      </c>
      <c r="BV598" s="947">
        <f>BW594*$Q598</f>
        <v>0</v>
      </c>
      <c r="BW598" s="948"/>
      <c r="BX598" s="947">
        <f>BY594*$Q598</f>
        <v>0</v>
      </c>
      <c r="BY598" s="948"/>
      <c r="BZ598" s="947">
        <f>CA594*$Q598</f>
        <v>0</v>
      </c>
      <c r="CA598" s="948"/>
      <c r="CB598" s="947">
        <f>CC594*$Q598</f>
        <v>0</v>
      </c>
      <c r="CC598" s="948"/>
      <c r="CD598" s="947">
        <f>CE594*$Q598</f>
        <v>0</v>
      </c>
      <c r="CE598" s="948"/>
      <c r="CF598" s="305">
        <f>BV598+BX598+BZ598+CB598+CD598</f>
        <v>0</v>
      </c>
      <c r="CG598" s="945">
        <f>CH594*$Q598</f>
        <v>0</v>
      </c>
      <c r="CH598" s="946"/>
      <c r="CI598" s="945">
        <f>CJ594*$Q598</f>
        <v>0</v>
      </c>
      <c r="CJ598" s="946"/>
      <c r="CK598" s="945">
        <f>CL594*$Q598</f>
        <v>0</v>
      </c>
      <c r="CL598" s="946"/>
      <c r="CM598" s="945">
        <f>CN594*$Q598</f>
        <v>0</v>
      </c>
      <c r="CN598" s="946"/>
      <c r="CO598" s="945">
        <f>CP594*$Q598</f>
        <v>0</v>
      </c>
      <c r="CP598" s="946"/>
      <c r="CQ598" s="308">
        <f>SUM(CH598+CJ598+CL598+CN598+CP598)</f>
        <v>0</v>
      </c>
      <c r="CR598" s="943">
        <f>CS594*$Q598</f>
        <v>0</v>
      </c>
      <c r="CS598" s="944"/>
      <c r="CT598" s="943">
        <f>CU594*$Q598</f>
        <v>0</v>
      </c>
      <c r="CU598" s="944"/>
      <c r="CV598" s="943">
        <f>CW594*$Q598</f>
        <v>0</v>
      </c>
      <c r="CW598" s="944"/>
      <c r="CX598" s="943">
        <f>CY594*$Q598</f>
        <v>0</v>
      </c>
      <c r="CY598" s="944"/>
      <c r="CZ598" s="943">
        <f>DA594*$Q598</f>
        <v>0</v>
      </c>
      <c r="DA598" s="944"/>
      <c r="DB598" s="311">
        <f>CR598+CT598+CV598+CX598+CZ598</f>
        <v>0</v>
      </c>
      <c r="DC598" s="941">
        <f>DD594*$Q598</f>
        <v>0</v>
      </c>
      <c r="DD598" s="942"/>
      <c r="DE598" s="941">
        <f>DF594*$Q598</f>
        <v>0</v>
      </c>
      <c r="DF598" s="942"/>
      <c r="DG598" s="941">
        <f>DH594*$Q598</f>
        <v>0</v>
      </c>
      <c r="DH598" s="942"/>
      <c r="DI598" s="941">
        <f>DJ594*$Q598</f>
        <v>0</v>
      </c>
      <c r="DJ598" s="942"/>
      <c r="DK598" s="941">
        <f>DL594*$Q598</f>
        <v>0</v>
      </c>
      <c r="DL598" s="942"/>
      <c r="DM598" s="314">
        <f>DC598+DE598+DG598+DI598+DK598</f>
        <v>0</v>
      </c>
      <c r="DN598" s="939">
        <f>DO594*$Q598</f>
        <v>0</v>
      </c>
      <c r="DO598" s="940"/>
      <c r="DP598" s="939">
        <f>DQ594*$Q598</f>
        <v>0</v>
      </c>
      <c r="DQ598" s="940"/>
      <c r="DR598" s="939">
        <f>DS594*$Q598</f>
        <v>0</v>
      </c>
      <c r="DS598" s="940"/>
      <c r="DT598" s="939">
        <f>DU594*$Q598</f>
        <v>0</v>
      </c>
      <c r="DU598" s="940"/>
      <c r="DV598" s="939">
        <f>DW594*$Q598</f>
        <v>0</v>
      </c>
      <c r="DW598" s="940"/>
      <c r="DX598" s="326">
        <f>DN598+DP598+DR598+DT598+DV598</f>
        <v>0</v>
      </c>
      <c r="DY598" s="563">
        <f>T598+AE598+AP598+BA598+BL598+BW598+CH598+CS598+DD598+DO598</f>
        <v>0</v>
      </c>
      <c r="DZ598" s="563">
        <f>V598+AG598+AR598+BC598+BN598+BY598+CJ598+CU598+DF598+DQ598</f>
        <v>0</v>
      </c>
      <c r="EA598" s="563">
        <f>DS598+DH598+X598+AI598+AT598+BE598+BP598+CA598+CL598+CW598</f>
        <v>0</v>
      </c>
      <c r="EB598" s="563">
        <f>DU598+DJ598+CY598+CN598+CC598+BG598+BR598+AV598+Z598+AK598</f>
        <v>0</v>
      </c>
      <c r="EC598" s="563">
        <f>DW598+DL598+DA598+CP598+CE598+BT598+BI598+AX598+AB598+AM598</f>
        <v>0</v>
      </c>
      <c r="ED598" s="562">
        <f>SUM(DY598:EC598)</f>
        <v>0</v>
      </c>
    </row>
    <row r="599" spans="1:135" s="143" customFormat="1" ht="15" customHeight="1">
      <c r="A599" s="178"/>
      <c r="B599" s="178"/>
      <c r="C599" s="576"/>
      <c r="D599" s="577"/>
      <c r="E599" s="577"/>
      <c r="F599" s="577"/>
      <c r="G599" s="577"/>
      <c r="H599" s="577"/>
      <c r="I599" s="577"/>
      <c r="J599" s="577"/>
      <c r="K599" s="577"/>
      <c r="L599" s="577"/>
      <c r="M599" s="577"/>
      <c r="N599" s="578"/>
      <c r="O599" s="648" t="s">
        <v>138</v>
      </c>
      <c r="P599" s="646"/>
      <c r="Q599" s="646"/>
      <c r="R599" s="647"/>
      <c r="S599" s="934">
        <f>SUM(S597:S598)</f>
        <v>0</v>
      </c>
      <c r="T599" s="926"/>
      <c r="U599" s="934">
        <f>SUM(U597:U598)</f>
        <v>0</v>
      </c>
      <c r="V599" s="926"/>
      <c r="W599" s="934">
        <f>SUM(W597:W598)</f>
        <v>0</v>
      </c>
      <c r="X599" s="926"/>
      <c r="Y599" s="934">
        <f>SUM(Y597:Y598)</f>
        <v>0</v>
      </c>
      <c r="Z599" s="926"/>
      <c r="AA599" s="934">
        <f>SUM(AA597:AA598)</f>
        <v>0</v>
      </c>
      <c r="AB599" s="926"/>
      <c r="AC599" s="192">
        <f>SUM(S599:AB599)</f>
        <v>0</v>
      </c>
      <c r="AD599" s="934">
        <f>SUM(AD597:AD598)</f>
        <v>0</v>
      </c>
      <c r="AE599" s="926"/>
      <c r="AF599" s="934">
        <f>SUM(AF597:AF598)</f>
        <v>0</v>
      </c>
      <c r="AG599" s="926"/>
      <c r="AH599" s="934">
        <f>SUM(AH597:AH598)</f>
        <v>0</v>
      </c>
      <c r="AI599" s="926"/>
      <c r="AJ599" s="934">
        <f>SUM(AJ597:AJ598)</f>
        <v>0</v>
      </c>
      <c r="AK599" s="926"/>
      <c r="AL599" s="934">
        <f>SUM(AL597:AL598)</f>
        <v>0</v>
      </c>
      <c r="AM599" s="926"/>
      <c r="AN599" s="192">
        <f>SUM(AD599:AM599)</f>
        <v>0</v>
      </c>
      <c r="AO599" s="934">
        <f>SUM(AO597:AO598)</f>
        <v>0</v>
      </c>
      <c r="AP599" s="926"/>
      <c r="AQ599" s="934">
        <f>SUM(AQ597:AQ598)</f>
        <v>0</v>
      </c>
      <c r="AR599" s="926"/>
      <c r="AS599" s="934">
        <f>SUM(AS597:AS598)</f>
        <v>0</v>
      </c>
      <c r="AT599" s="926"/>
      <c r="AU599" s="934">
        <f>SUM(AU597:AU598)</f>
        <v>0</v>
      </c>
      <c r="AV599" s="926"/>
      <c r="AW599" s="934">
        <f>SUM(AW597:AW598)</f>
        <v>0</v>
      </c>
      <c r="AX599" s="926"/>
      <c r="AY599" s="192">
        <f>SUM(AO599:AX599)</f>
        <v>0</v>
      </c>
      <c r="AZ599" s="934">
        <f>SUM(AZ597:AZ598)</f>
        <v>0</v>
      </c>
      <c r="BA599" s="926"/>
      <c r="BB599" s="934">
        <f>SUM(BB597:BB598)</f>
        <v>0</v>
      </c>
      <c r="BC599" s="926"/>
      <c r="BD599" s="934">
        <f>SUM(BD597:BD598)</f>
        <v>0</v>
      </c>
      <c r="BE599" s="926"/>
      <c r="BF599" s="934">
        <f>SUM(BF597:BF598)</f>
        <v>0</v>
      </c>
      <c r="BG599" s="926"/>
      <c r="BH599" s="934">
        <f>SUM(BH597:BH598)</f>
        <v>0</v>
      </c>
      <c r="BI599" s="926"/>
      <c r="BJ599" s="192">
        <f>SUM(AZ599:BI599)</f>
        <v>0</v>
      </c>
      <c r="BK599" s="934">
        <f>SUM(BK597:BK598)</f>
        <v>0</v>
      </c>
      <c r="BL599" s="926"/>
      <c r="BM599" s="934">
        <f>SUM(BM597:BM598)</f>
        <v>0</v>
      </c>
      <c r="BN599" s="926"/>
      <c r="BO599" s="934">
        <f>SUM(BO597:BO598)</f>
        <v>0</v>
      </c>
      <c r="BP599" s="926"/>
      <c r="BQ599" s="934">
        <f>SUM(BQ597:BQ598)</f>
        <v>0</v>
      </c>
      <c r="BR599" s="926"/>
      <c r="BS599" s="934">
        <f>SUM(BS597:BS598)</f>
        <v>0</v>
      </c>
      <c r="BT599" s="926"/>
      <c r="BU599" s="192">
        <f>SUM(BK599:BT599)</f>
        <v>0</v>
      </c>
      <c r="BV599" s="934">
        <f>SUM(BV597:BV598)</f>
        <v>0</v>
      </c>
      <c r="BW599" s="926"/>
      <c r="BX599" s="934">
        <f>SUM(BX597:BX598)</f>
        <v>0</v>
      </c>
      <c r="BY599" s="926"/>
      <c r="BZ599" s="934">
        <f>SUM(BZ597:BZ598)</f>
        <v>0</v>
      </c>
      <c r="CA599" s="926"/>
      <c r="CB599" s="934">
        <f>SUM(CB597:CB598)</f>
        <v>0</v>
      </c>
      <c r="CC599" s="926"/>
      <c r="CD599" s="934">
        <f>SUM(CD597:CD598)</f>
        <v>0</v>
      </c>
      <c r="CE599" s="926"/>
      <c r="CF599" s="192">
        <f>SUM(BV599:CE599)</f>
        <v>0</v>
      </c>
      <c r="CG599" s="934">
        <f>SUM(CG597:CG598)</f>
        <v>0</v>
      </c>
      <c r="CH599" s="926"/>
      <c r="CI599" s="934">
        <f>SUM(CI597:CI598)</f>
        <v>0</v>
      </c>
      <c r="CJ599" s="926"/>
      <c r="CK599" s="934">
        <f>SUM(CK597:CK598)</f>
        <v>0</v>
      </c>
      <c r="CL599" s="926"/>
      <c r="CM599" s="934">
        <f>SUM(CM597:CM598)</f>
        <v>0</v>
      </c>
      <c r="CN599" s="926"/>
      <c r="CO599" s="934">
        <f>SUM(CO597:CO598)</f>
        <v>0</v>
      </c>
      <c r="CP599" s="926"/>
      <c r="CQ599" s="192">
        <f>SUM(CG599:CP599)</f>
        <v>0</v>
      </c>
      <c r="CR599" s="934">
        <f>SUM(CR597:CR598)</f>
        <v>0</v>
      </c>
      <c r="CS599" s="926"/>
      <c r="CT599" s="934">
        <f>SUM(CT597:CT598)</f>
        <v>0</v>
      </c>
      <c r="CU599" s="926"/>
      <c r="CV599" s="934">
        <f>SUM(CV597:CV598)</f>
        <v>0</v>
      </c>
      <c r="CW599" s="926"/>
      <c r="CX599" s="934">
        <f>SUM(CX597:CX598)</f>
        <v>0</v>
      </c>
      <c r="CY599" s="926"/>
      <c r="CZ599" s="934">
        <f>SUM(CZ597:CZ598)</f>
        <v>0</v>
      </c>
      <c r="DA599" s="926"/>
      <c r="DB599" s="192">
        <f>SUM(CR599:DA599)</f>
        <v>0</v>
      </c>
      <c r="DC599" s="934">
        <f>SUM(DC597:DC598)</f>
        <v>0</v>
      </c>
      <c r="DD599" s="926"/>
      <c r="DE599" s="934">
        <f>SUM(DE597:DE598)</f>
        <v>0</v>
      </c>
      <c r="DF599" s="926"/>
      <c r="DG599" s="934">
        <f>SUM(DG597:DG598)</f>
        <v>0</v>
      </c>
      <c r="DH599" s="926"/>
      <c r="DI599" s="934">
        <f>SUM(DI597:DI598)</f>
        <v>0</v>
      </c>
      <c r="DJ599" s="926"/>
      <c r="DK599" s="934">
        <f>SUM(DK597:DK598)</f>
        <v>0</v>
      </c>
      <c r="DL599" s="926"/>
      <c r="DM599" s="192">
        <f>SUM(DC599:DL599)</f>
        <v>0</v>
      </c>
      <c r="DN599" s="934">
        <f>SUM(DN597:DN598)</f>
        <v>0</v>
      </c>
      <c r="DO599" s="926"/>
      <c r="DP599" s="934">
        <f>SUM(DP597:DP598)</f>
        <v>0</v>
      </c>
      <c r="DQ599" s="926"/>
      <c r="DR599" s="934">
        <f>SUM(DR597:DR598)</f>
        <v>0</v>
      </c>
      <c r="DS599" s="926"/>
      <c r="DT599" s="934">
        <f>SUM(DT597:DT598)</f>
        <v>0</v>
      </c>
      <c r="DU599" s="926"/>
      <c r="DV599" s="934">
        <f>SUM(DV597:DV598)</f>
        <v>0</v>
      </c>
      <c r="DW599" s="926"/>
      <c r="DX599" s="192">
        <f>SUM(DN599:DW599)</f>
        <v>0</v>
      </c>
      <c r="DY599" s="192">
        <f>SUM(DY597:DY598)</f>
        <v>0</v>
      </c>
      <c r="DZ599" s="192">
        <f>SUM(DZ597:DZ598)</f>
        <v>0</v>
      </c>
      <c r="EA599" s="192">
        <f>SUM(EA597:EA598)</f>
        <v>0</v>
      </c>
      <c r="EB599" s="192">
        <f>SUM(EB597:EB598)</f>
        <v>0</v>
      </c>
      <c r="EC599" s="192">
        <f>SUM(EC597:EC598)</f>
        <v>0</v>
      </c>
      <c r="ED599" s="192">
        <f>SUM(DY599:EC599)</f>
        <v>0</v>
      </c>
    </row>
    <row r="600" spans="1:135" s="143" customFormat="1" ht="15" customHeight="1">
      <c r="A600" s="178"/>
      <c r="B600" s="178"/>
      <c r="C600" s="586" t="s">
        <v>361</v>
      </c>
      <c r="D600" s="587"/>
      <c r="E600" s="587"/>
      <c r="F600" s="587"/>
      <c r="G600" s="587"/>
      <c r="H600" s="587"/>
      <c r="I600" s="587"/>
      <c r="J600" s="587"/>
      <c r="K600" s="587"/>
      <c r="L600" s="587"/>
      <c r="M600" s="587"/>
      <c r="N600" s="587"/>
      <c r="O600" s="587"/>
      <c r="P600" s="587"/>
      <c r="Q600" s="587"/>
      <c r="R600" s="588"/>
      <c r="S600" s="925">
        <f>SUM(S595+S599)</f>
        <v>0</v>
      </c>
      <c r="T600" s="926"/>
      <c r="U600" s="925">
        <f>SUM(U595+U599)</f>
        <v>0</v>
      </c>
      <c r="V600" s="926"/>
      <c r="W600" s="925">
        <f>SUM(W595+W599)</f>
        <v>0</v>
      </c>
      <c r="X600" s="926"/>
      <c r="Y600" s="925">
        <f>SUM(Y595+Y599)</f>
        <v>0</v>
      </c>
      <c r="Z600" s="926"/>
      <c r="AA600" s="925">
        <f>SUM(AA595+AA599)</f>
        <v>0</v>
      </c>
      <c r="AB600" s="926"/>
      <c r="AC600" s="546">
        <f>SUM(S600:AB600)</f>
        <v>0</v>
      </c>
      <c r="AD600" s="925">
        <f>SUM(AD595+AD599)</f>
        <v>0</v>
      </c>
      <c r="AE600" s="926"/>
      <c r="AF600" s="925">
        <f>SUM(AF595+AF599)</f>
        <v>0</v>
      </c>
      <c r="AG600" s="926"/>
      <c r="AH600" s="925">
        <f>SUM(AH595+AH599)</f>
        <v>0</v>
      </c>
      <c r="AI600" s="926"/>
      <c r="AJ600" s="925">
        <f>SUM(AJ595+AJ599)</f>
        <v>0</v>
      </c>
      <c r="AK600" s="926"/>
      <c r="AL600" s="925">
        <f>SUM(AL595+AL599)</f>
        <v>0</v>
      </c>
      <c r="AM600" s="926"/>
      <c r="AN600" s="546">
        <f>SUM(AD600:AM600)</f>
        <v>0</v>
      </c>
      <c r="AO600" s="925">
        <f>SUM(AO595+AO599)</f>
        <v>0</v>
      </c>
      <c r="AP600" s="926"/>
      <c r="AQ600" s="925">
        <f>SUM(AQ595+AQ599)</f>
        <v>0</v>
      </c>
      <c r="AR600" s="926"/>
      <c r="AS600" s="925">
        <f>SUM(AS595+AS599)</f>
        <v>0</v>
      </c>
      <c r="AT600" s="926"/>
      <c r="AU600" s="925">
        <f>SUM(AU595+AU599)</f>
        <v>0</v>
      </c>
      <c r="AV600" s="926"/>
      <c r="AW600" s="925">
        <f>SUM(AW595+AW599)</f>
        <v>0</v>
      </c>
      <c r="AX600" s="926"/>
      <c r="AY600" s="546">
        <f>SUM(AO600:AX600)</f>
        <v>0</v>
      </c>
      <c r="AZ600" s="925">
        <f>SUM(AZ595+AZ599)</f>
        <v>0</v>
      </c>
      <c r="BA600" s="926"/>
      <c r="BB600" s="925">
        <f>SUM(BB595+BB599)</f>
        <v>0</v>
      </c>
      <c r="BC600" s="926"/>
      <c r="BD600" s="925">
        <f>SUM(BD595+BD599)</f>
        <v>0</v>
      </c>
      <c r="BE600" s="926"/>
      <c r="BF600" s="925">
        <f>SUM(BF595+BF599)</f>
        <v>0</v>
      </c>
      <c r="BG600" s="926"/>
      <c r="BH600" s="925">
        <f>SUM(BH595+BH599)</f>
        <v>0</v>
      </c>
      <c r="BI600" s="926"/>
      <c r="BJ600" s="546">
        <f>SUM(AZ600:BI600)</f>
        <v>0</v>
      </c>
      <c r="BK600" s="925">
        <f>SUM(BK595+BK599)</f>
        <v>0</v>
      </c>
      <c r="BL600" s="926"/>
      <c r="BM600" s="925">
        <f>SUM(BM595+BM599)</f>
        <v>0</v>
      </c>
      <c r="BN600" s="926"/>
      <c r="BO600" s="925">
        <f>SUM(BO595+BO599)</f>
        <v>0</v>
      </c>
      <c r="BP600" s="926"/>
      <c r="BQ600" s="925">
        <f>SUM(BQ595+BQ599)</f>
        <v>0</v>
      </c>
      <c r="BR600" s="926"/>
      <c r="BS600" s="925">
        <f>SUM(BS595+BS599)</f>
        <v>0</v>
      </c>
      <c r="BT600" s="926"/>
      <c r="BU600" s="546">
        <f>SUM(BK600:BT600)</f>
        <v>0</v>
      </c>
      <c r="BV600" s="925">
        <f>SUM(BV595+BV599)</f>
        <v>0</v>
      </c>
      <c r="BW600" s="926"/>
      <c r="BX600" s="925">
        <f>SUM(BX595+BX599)</f>
        <v>0</v>
      </c>
      <c r="BY600" s="926"/>
      <c r="BZ600" s="925">
        <f>SUM(BZ595+BZ599)</f>
        <v>0</v>
      </c>
      <c r="CA600" s="926"/>
      <c r="CB600" s="925">
        <f>SUM(CB595+CB599)</f>
        <v>0</v>
      </c>
      <c r="CC600" s="926"/>
      <c r="CD600" s="925">
        <f>SUM(CD595+CD599)</f>
        <v>0</v>
      </c>
      <c r="CE600" s="926"/>
      <c r="CF600" s="546">
        <f>SUM(BV600:CE600)</f>
        <v>0</v>
      </c>
      <c r="CG600" s="925">
        <f>SUM(CG595+CG599)</f>
        <v>0</v>
      </c>
      <c r="CH600" s="926"/>
      <c r="CI600" s="925">
        <f>SUM(CI595+CI599)</f>
        <v>0</v>
      </c>
      <c r="CJ600" s="926"/>
      <c r="CK600" s="925">
        <f>SUM(CK595+CK599)</f>
        <v>0</v>
      </c>
      <c r="CL600" s="926"/>
      <c r="CM600" s="925">
        <f>SUM(CM595+CM599)</f>
        <v>0</v>
      </c>
      <c r="CN600" s="926"/>
      <c r="CO600" s="925">
        <f>SUM(CO595+CO599)</f>
        <v>0</v>
      </c>
      <c r="CP600" s="926"/>
      <c r="CQ600" s="546">
        <f>SUM(CG600:CP600)</f>
        <v>0</v>
      </c>
      <c r="CR600" s="925">
        <f>SUM(CR595+CR599)</f>
        <v>0</v>
      </c>
      <c r="CS600" s="926"/>
      <c r="CT600" s="925">
        <f>SUM(CT595+CT599)</f>
        <v>0</v>
      </c>
      <c r="CU600" s="926"/>
      <c r="CV600" s="925">
        <f>SUM(CV595+CV599)</f>
        <v>0</v>
      </c>
      <c r="CW600" s="926"/>
      <c r="CX600" s="925">
        <f>SUM(CX595+CX599)</f>
        <v>0</v>
      </c>
      <c r="CY600" s="926"/>
      <c r="CZ600" s="925">
        <f>SUM(CZ595+CZ599)</f>
        <v>0</v>
      </c>
      <c r="DA600" s="926"/>
      <c r="DB600" s="546">
        <f>SUM(CR600:DA600)</f>
        <v>0</v>
      </c>
      <c r="DC600" s="925">
        <f>SUM(DC595+DC599)</f>
        <v>0</v>
      </c>
      <c r="DD600" s="926"/>
      <c r="DE600" s="925">
        <f>SUM(DE595+DE599)</f>
        <v>0</v>
      </c>
      <c r="DF600" s="926"/>
      <c r="DG600" s="925">
        <f>SUM(DG595+DG599)</f>
        <v>0</v>
      </c>
      <c r="DH600" s="926"/>
      <c r="DI600" s="925">
        <f>SUM(DI595+DI599)</f>
        <v>0</v>
      </c>
      <c r="DJ600" s="926"/>
      <c r="DK600" s="925">
        <f>SUM(DK595+DK599)</f>
        <v>0</v>
      </c>
      <c r="DL600" s="926"/>
      <c r="DM600" s="546">
        <f>SUM(DC600:DL600)</f>
        <v>0</v>
      </c>
      <c r="DN600" s="925">
        <f>SUM(DN595+DN599)</f>
        <v>0</v>
      </c>
      <c r="DO600" s="926"/>
      <c r="DP600" s="925">
        <f>SUM(DP595+DP599)</f>
        <v>0</v>
      </c>
      <c r="DQ600" s="926"/>
      <c r="DR600" s="925">
        <f>SUM(DR595+DR599)</f>
        <v>0</v>
      </c>
      <c r="DS600" s="926"/>
      <c r="DT600" s="925">
        <f>SUM(DT595+DT599)</f>
        <v>0</v>
      </c>
      <c r="DU600" s="926"/>
      <c r="DV600" s="925">
        <f>SUM(DV595+DV599)</f>
        <v>0</v>
      </c>
      <c r="DW600" s="926"/>
      <c r="DX600" s="546">
        <f>SUM(DN600:DW600)</f>
        <v>0</v>
      </c>
      <c r="DY600" s="546">
        <f>SUM(DY595+DY599)</f>
        <v>0</v>
      </c>
      <c r="DZ600" s="546">
        <f>SUM(DZ595+DZ599)</f>
        <v>0</v>
      </c>
      <c r="EA600" s="546">
        <f>SUM(EA595+EA599)</f>
        <v>0</v>
      </c>
      <c r="EB600" s="546">
        <f>SUM(EB595+EB599)</f>
        <v>0</v>
      </c>
      <c r="EC600" s="546">
        <f>SUM(EC595+EC599)</f>
        <v>0</v>
      </c>
      <c r="ED600" s="546">
        <f>SUM(DY600:EC600)</f>
        <v>0</v>
      </c>
    </row>
    <row r="601" spans="1:135" s="516" customFormat="1" ht="15" customHeight="1">
      <c r="A601" s="512" t="s">
        <v>461</v>
      </c>
      <c r="B601" s="512"/>
      <c r="C601" s="665" t="s">
        <v>462</v>
      </c>
      <c r="D601" s="633"/>
      <c r="E601" s="633"/>
      <c r="F601" s="633"/>
      <c r="G601" s="633"/>
      <c r="H601" s="633"/>
      <c r="I601" s="633"/>
      <c r="J601" s="633"/>
      <c r="K601" s="633"/>
      <c r="L601" s="633"/>
      <c r="M601" s="633"/>
      <c r="N601" s="633"/>
      <c r="O601" s="633"/>
      <c r="P601" s="633"/>
      <c r="Q601" s="633"/>
      <c r="R601" s="666"/>
      <c r="S601" s="515"/>
      <c r="T601" s="48"/>
      <c r="U601" s="515"/>
      <c r="V601" s="48"/>
      <c r="W601" s="515"/>
      <c r="X601" s="48"/>
      <c r="Y601" s="515"/>
      <c r="Z601" s="48"/>
      <c r="AA601" s="515"/>
      <c r="AB601" s="48"/>
      <c r="AC601" s="515"/>
      <c r="AD601" s="9"/>
      <c r="AE601" s="48"/>
    </row>
    <row r="602" spans="1:135" s="4" customFormat="1" ht="15" customHeight="1">
      <c r="A602" s="49"/>
      <c r="B602" s="49"/>
      <c r="C602" s="611" t="s">
        <v>460</v>
      </c>
      <c r="D602" s="584"/>
      <c r="E602" s="584"/>
      <c r="F602" s="584"/>
      <c r="G602" s="584"/>
      <c r="H602" s="584"/>
      <c r="I602" s="584"/>
      <c r="J602" s="584"/>
      <c r="K602" s="584"/>
      <c r="L602" s="584"/>
      <c r="M602" s="584"/>
      <c r="N602" s="584"/>
      <c r="O602" s="584"/>
      <c r="P602" s="584"/>
      <c r="Q602" s="584"/>
      <c r="R602" s="585"/>
      <c r="S602" s="609">
        <v>0</v>
      </c>
      <c r="T602" s="610"/>
      <c r="U602" s="609">
        <v>0</v>
      </c>
      <c r="V602" s="610"/>
      <c r="W602" s="609">
        <v>0</v>
      </c>
      <c r="X602" s="610"/>
      <c r="Y602" s="609">
        <v>0</v>
      </c>
      <c r="Z602" s="610"/>
      <c r="AA602" s="609">
        <v>0</v>
      </c>
      <c r="AB602" s="610"/>
      <c r="AC602" s="127">
        <f>SUM(S602+U602+W602+Y602+AA602)</f>
        <v>0</v>
      </c>
      <c r="AD602" s="609">
        <v>0</v>
      </c>
      <c r="AE602" s="610"/>
      <c r="AF602" s="609">
        <v>0</v>
      </c>
      <c r="AG602" s="610"/>
      <c r="AH602" s="609">
        <v>0</v>
      </c>
      <c r="AI602" s="610"/>
      <c r="AJ602" s="609">
        <v>0</v>
      </c>
      <c r="AK602" s="610"/>
      <c r="AL602" s="609">
        <v>0</v>
      </c>
      <c r="AM602" s="610"/>
      <c r="AN602" s="127">
        <f>SUM(AD602+AF602+AH602+AJ602+AL602)</f>
        <v>0</v>
      </c>
      <c r="AO602" s="609">
        <v>0</v>
      </c>
      <c r="AP602" s="610"/>
      <c r="AQ602" s="609">
        <v>0</v>
      </c>
      <c r="AR602" s="610"/>
      <c r="AS602" s="609">
        <v>0</v>
      </c>
      <c r="AT602" s="610"/>
      <c r="AU602" s="609">
        <v>0</v>
      </c>
      <c r="AV602" s="610"/>
      <c r="AW602" s="609">
        <v>0</v>
      </c>
      <c r="AX602" s="610"/>
      <c r="AY602" s="127">
        <f>SUM(AO602+AQ602+AS602+AU602+AW602)</f>
        <v>0</v>
      </c>
      <c r="AZ602" s="609">
        <v>0</v>
      </c>
      <c r="BA602" s="610"/>
      <c r="BB602" s="609">
        <v>0</v>
      </c>
      <c r="BC602" s="610"/>
      <c r="BD602" s="609">
        <v>0</v>
      </c>
      <c r="BE602" s="610"/>
      <c r="BF602" s="609">
        <v>0</v>
      </c>
      <c r="BG602" s="610"/>
      <c r="BH602" s="609">
        <v>0</v>
      </c>
      <c r="BI602" s="610"/>
      <c r="BJ602" s="127">
        <f>SUM(AZ602+BB602+BD602+BF602+BH602)</f>
        <v>0</v>
      </c>
      <c r="BK602" s="609">
        <v>0</v>
      </c>
      <c r="BL602" s="610"/>
      <c r="BM602" s="609">
        <v>0</v>
      </c>
      <c r="BN602" s="610"/>
      <c r="BO602" s="609">
        <v>0</v>
      </c>
      <c r="BP602" s="610"/>
      <c r="BQ602" s="609">
        <v>0</v>
      </c>
      <c r="BR602" s="610"/>
      <c r="BS602" s="609">
        <v>0</v>
      </c>
      <c r="BT602" s="610"/>
      <c r="BU602" s="127">
        <f>SUM(BK602+BM602+BO602+BQ602+BS602)</f>
        <v>0</v>
      </c>
      <c r="BV602" s="609">
        <v>0</v>
      </c>
      <c r="BW602" s="610"/>
      <c r="BX602" s="609">
        <v>0</v>
      </c>
      <c r="BY602" s="610"/>
      <c r="BZ602" s="609">
        <v>0</v>
      </c>
      <c r="CA602" s="610"/>
      <c r="CB602" s="609">
        <v>0</v>
      </c>
      <c r="CC602" s="610"/>
      <c r="CD602" s="609">
        <v>0</v>
      </c>
      <c r="CE602" s="610"/>
      <c r="CF602" s="127">
        <f>SUM(BV602+BX602+BZ602+CB602+CD602)</f>
        <v>0</v>
      </c>
      <c r="CG602" s="609">
        <v>0</v>
      </c>
      <c r="CH602" s="610"/>
      <c r="CI602" s="609">
        <v>0</v>
      </c>
      <c r="CJ602" s="610"/>
      <c r="CK602" s="609">
        <v>0</v>
      </c>
      <c r="CL602" s="610"/>
      <c r="CM602" s="609">
        <v>0</v>
      </c>
      <c r="CN602" s="610"/>
      <c r="CO602" s="609">
        <v>0</v>
      </c>
      <c r="CP602" s="610"/>
      <c r="CQ602" s="127">
        <f>SUM(CG602+CI602+CK602+CM602+CO602)</f>
        <v>0</v>
      </c>
      <c r="CR602" s="609">
        <v>0</v>
      </c>
      <c r="CS602" s="610"/>
      <c r="CT602" s="609">
        <v>0</v>
      </c>
      <c r="CU602" s="610"/>
      <c r="CV602" s="609">
        <v>0</v>
      </c>
      <c r="CW602" s="610"/>
      <c r="CX602" s="609">
        <v>0</v>
      </c>
      <c r="CY602" s="610"/>
      <c r="CZ602" s="609">
        <v>0</v>
      </c>
      <c r="DA602" s="610"/>
      <c r="DB602" s="127">
        <f>SUM(CR602+CT602+CV602+CX602+CZ602)</f>
        <v>0</v>
      </c>
      <c r="DC602" s="609">
        <v>0</v>
      </c>
      <c r="DD602" s="610"/>
      <c r="DE602" s="609">
        <v>0</v>
      </c>
      <c r="DF602" s="610"/>
      <c r="DG602" s="609">
        <v>0</v>
      </c>
      <c r="DH602" s="610"/>
      <c r="DI602" s="609">
        <v>0</v>
      </c>
      <c r="DJ602" s="610"/>
      <c r="DK602" s="609">
        <v>0</v>
      </c>
      <c r="DL602" s="610"/>
      <c r="DM602" s="127">
        <f>SUM(DC602+DE602+DG602+DI602+DK602)</f>
        <v>0</v>
      </c>
      <c r="DN602" s="609">
        <v>0</v>
      </c>
      <c r="DO602" s="610"/>
      <c r="DP602" s="609">
        <v>0</v>
      </c>
      <c r="DQ602" s="610"/>
      <c r="DR602" s="609">
        <v>0</v>
      </c>
      <c r="DS602" s="610"/>
      <c r="DT602" s="609">
        <v>0</v>
      </c>
      <c r="DU602" s="610"/>
      <c r="DV602" s="609">
        <v>0</v>
      </c>
      <c r="DW602" s="610"/>
      <c r="DX602" s="127">
        <f>SUM(DN602+DP602+DR602+DT602+DV602)</f>
        <v>0</v>
      </c>
      <c r="DY602" s="320">
        <f t="shared" ref="DY602:DY604" si="810">S602+AD602+AO602+AZ602+BK602+BV602+CG602+CR602+DC602+DN602</f>
        <v>0</v>
      </c>
      <c r="DZ602" s="320">
        <f t="shared" ref="DZ602:DZ604" si="811">U602+AF602+AQ602+BB602+BM602+BX602+CI602+CT602+DE602+DP602</f>
        <v>0</v>
      </c>
      <c r="EA602" s="320">
        <f t="shared" ref="EA602:EA604" si="812">W602+AH602+AS602+BD602+BO602+BZ602+CK602+CV602+DG602+DR602</f>
        <v>0</v>
      </c>
      <c r="EB602" s="320">
        <f t="shared" ref="EB602:EB604" si="813">Y602+AJ602+AU602+BF602+BQ602+CB602+CM602+CX602+DI602+DT602</f>
        <v>0</v>
      </c>
      <c r="EC602" s="320">
        <f t="shared" ref="EC602:EC604" si="814">AA602+AL602+AW602+BH602+BS602+CD602+CO602+CZ602+DK602+DV602</f>
        <v>0</v>
      </c>
      <c r="ED602" s="321">
        <f t="shared" ref="ED602:ED604" si="815">SUM(DY602:EC602)</f>
        <v>0</v>
      </c>
    </row>
    <row r="603" spans="1:135" s="4" customFormat="1" ht="15" customHeight="1">
      <c r="A603" s="49"/>
      <c r="B603" s="49"/>
      <c r="C603" s="611" t="s">
        <v>460</v>
      </c>
      <c r="D603" s="584"/>
      <c r="E603" s="584"/>
      <c r="F603" s="584"/>
      <c r="G603" s="584"/>
      <c r="H603" s="584"/>
      <c r="I603" s="584"/>
      <c r="J603" s="584"/>
      <c r="K603" s="584"/>
      <c r="L603" s="584"/>
      <c r="M603" s="584"/>
      <c r="N603" s="584"/>
      <c r="O603" s="584"/>
      <c r="P603" s="584"/>
      <c r="Q603" s="584"/>
      <c r="R603" s="585"/>
      <c r="S603" s="609">
        <v>0</v>
      </c>
      <c r="T603" s="610"/>
      <c r="U603" s="609">
        <v>0</v>
      </c>
      <c r="V603" s="610"/>
      <c r="W603" s="609">
        <v>0</v>
      </c>
      <c r="X603" s="610"/>
      <c r="Y603" s="609">
        <v>0</v>
      </c>
      <c r="Z603" s="610"/>
      <c r="AA603" s="609">
        <v>0</v>
      </c>
      <c r="AB603" s="610"/>
      <c r="AC603" s="127">
        <f>SUM(S603+U603+W603+Y603+AA603)</f>
        <v>0</v>
      </c>
      <c r="AD603" s="609">
        <v>0</v>
      </c>
      <c r="AE603" s="610"/>
      <c r="AF603" s="609">
        <v>0</v>
      </c>
      <c r="AG603" s="610"/>
      <c r="AH603" s="609">
        <v>0</v>
      </c>
      <c r="AI603" s="610"/>
      <c r="AJ603" s="609">
        <v>0</v>
      </c>
      <c r="AK603" s="610"/>
      <c r="AL603" s="609">
        <v>0</v>
      </c>
      <c r="AM603" s="610"/>
      <c r="AN603" s="127">
        <f>SUM(AD603+AF603+AH603+AJ603+AL603)</f>
        <v>0</v>
      </c>
      <c r="AO603" s="609">
        <v>0</v>
      </c>
      <c r="AP603" s="610"/>
      <c r="AQ603" s="609">
        <v>0</v>
      </c>
      <c r="AR603" s="610"/>
      <c r="AS603" s="609">
        <v>0</v>
      </c>
      <c r="AT603" s="610"/>
      <c r="AU603" s="609">
        <v>0</v>
      </c>
      <c r="AV603" s="610"/>
      <c r="AW603" s="609">
        <v>0</v>
      </c>
      <c r="AX603" s="610"/>
      <c r="AY603" s="127">
        <f>SUM(AO603+AQ603+AS603+AU603+AW603)</f>
        <v>0</v>
      </c>
      <c r="AZ603" s="609">
        <v>0</v>
      </c>
      <c r="BA603" s="610"/>
      <c r="BB603" s="609">
        <v>0</v>
      </c>
      <c r="BC603" s="610"/>
      <c r="BD603" s="609">
        <v>0</v>
      </c>
      <c r="BE603" s="610"/>
      <c r="BF603" s="609">
        <v>0</v>
      </c>
      <c r="BG603" s="610"/>
      <c r="BH603" s="609">
        <v>0</v>
      </c>
      <c r="BI603" s="610"/>
      <c r="BJ603" s="127">
        <f>SUM(AZ603+BB603+BD603+BF603+BH603)</f>
        <v>0</v>
      </c>
      <c r="BK603" s="609">
        <v>0</v>
      </c>
      <c r="BL603" s="610"/>
      <c r="BM603" s="609">
        <v>0</v>
      </c>
      <c r="BN603" s="610"/>
      <c r="BO603" s="609">
        <v>0</v>
      </c>
      <c r="BP603" s="610"/>
      <c r="BQ603" s="609">
        <v>0</v>
      </c>
      <c r="BR603" s="610"/>
      <c r="BS603" s="609">
        <v>0</v>
      </c>
      <c r="BT603" s="610"/>
      <c r="BU603" s="127">
        <f>SUM(BK603+BM603+BO603+BQ603+BS603)</f>
        <v>0</v>
      </c>
      <c r="BV603" s="609">
        <v>0</v>
      </c>
      <c r="BW603" s="610"/>
      <c r="BX603" s="609">
        <v>0</v>
      </c>
      <c r="BY603" s="610"/>
      <c r="BZ603" s="609">
        <v>0</v>
      </c>
      <c r="CA603" s="610"/>
      <c r="CB603" s="609">
        <v>0</v>
      </c>
      <c r="CC603" s="610"/>
      <c r="CD603" s="609">
        <v>0</v>
      </c>
      <c r="CE603" s="610"/>
      <c r="CF603" s="127">
        <f>SUM(BV603+BX603+BZ603+CB603+CD603)</f>
        <v>0</v>
      </c>
      <c r="CG603" s="609">
        <v>0</v>
      </c>
      <c r="CH603" s="610"/>
      <c r="CI603" s="609">
        <v>0</v>
      </c>
      <c r="CJ603" s="610"/>
      <c r="CK603" s="609">
        <v>0</v>
      </c>
      <c r="CL603" s="610"/>
      <c r="CM603" s="609">
        <v>0</v>
      </c>
      <c r="CN603" s="610"/>
      <c r="CO603" s="609">
        <v>0</v>
      </c>
      <c r="CP603" s="610"/>
      <c r="CQ603" s="127">
        <f>SUM(CG603+CI603+CK603+CM603+CO603)</f>
        <v>0</v>
      </c>
      <c r="CR603" s="609">
        <v>0</v>
      </c>
      <c r="CS603" s="610"/>
      <c r="CT603" s="609">
        <v>0</v>
      </c>
      <c r="CU603" s="610"/>
      <c r="CV603" s="609">
        <v>0</v>
      </c>
      <c r="CW603" s="610"/>
      <c r="CX603" s="609">
        <v>0</v>
      </c>
      <c r="CY603" s="610"/>
      <c r="CZ603" s="609">
        <v>0</v>
      </c>
      <c r="DA603" s="610"/>
      <c r="DB603" s="127">
        <f>SUM(CR603+CT603+CV603+CX603+CZ603)</f>
        <v>0</v>
      </c>
      <c r="DC603" s="609">
        <v>0</v>
      </c>
      <c r="DD603" s="610"/>
      <c r="DE603" s="609">
        <v>0</v>
      </c>
      <c r="DF603" s="610"/>
      <c r="DG603" s="609">
        <v>0</v>
      </c>
      <c r="DH603" s="610"/>
      <c r="DI603" s="609">
        <v>0</v>
      </c>
      <c r="DJ603" s="610"/>
      <c r="DK603" s="609">
        <v>0</v>
      </c>
      <c r="DL603" s="610"/>
      <c r="DM603" s="127">
        <f>SUM(DC603+DE603+DG603+DI603+DK603)</f>
        <v>0</v>
      </c>
      <c r="DN603" s="609">
        <v>0</v>
      </c>
      <c r="DO603" s="610"/>
      <c r="DP603" s="609">
        <v>0</v>
      </c>
      <c r="DQ603" s="610"/>
      <c r="DR603" s="609">
        <v>0</v>
      </c>
      <c r="DS603" s="610"/>
      <c r="DT603" s="609">
        <v>0</v>
      </c>
      <c r="DU603" s="610"/>
      <c r="DV603" s="609">
        <v>0</v>
      </c>
      <c r="DW603" s="610"/>
      <c r="DX603" s="127">
        <f>SUM(DN603+DP603+DR603+DT603+DV603)</f>
        <v>0</v>
      </c>
      <c r="DY603" s="320">
        <f t="shared" si="810"/>
        <v>0</v>
      </c>
      <c r="DZ603" s="320">
        <f t="shared" si="811"/>
        <v>0</v>
      </c>
      <c r="EA603" s="320">
        <f t="shared" si="812"/>
        <v>0</v>
      </c>
      <c r="EB603" s="320">
        <f t="shared" si="813"/>
        <v>0</v>
      </c>
      <c r="EC603" s="320">
        <f t="shared" si="814"/>
        <v>0</v>
      </c>
      <c r="ED603" s="321">
        <f t="shared" si="815"/>
        <v>0</v>
      </c>
    </row>
    <row r="604" spans="1:135" s="4" customFormat="1" ht="15" customHeight="1">
      <c r="A604" s="49"/>
      <c r="B604" s="49"/>
      <c r="C604" s="611" t="s">
        <v>460</v>
      </c>
      <c r="D604" s="584"/>
      <c r="E604" s="584"/>
      <c r="F604" s="584"/>
      <c r="G604" s="584"/>
      <c r="H604" s="584"/>
      <c r="I604" s="584"/>
      <c r="J604" s="584"/>
      <c r="K604" s="584"/>
      <c r="L604" s="584"/>
      <c r="M604" s="584"/>
      <c r="N604" s="584"/>
      <c r="O604" s="584"/>
      <c r="P604" s="584"/>
      <c r="Q604" s="584"/>
      <c r="R604" s="585"/>
      <c r="S604" s="609">
        <v>0</v>
      </c>
      <c r="T604" s="610"/>
      <c r="U604" s="609">
        <v>0</v>
      </c>
      <c r="V604" s="610"/>
      <c r="W604" s="609">
        <v>0</v>
      </c>
      <c r="X604" s="610"/>
      <c r="Y604" s="609">
        <v>0</v>
      </c>
      <c r="Z604" s="610"/>
      <c r="AA604" s="609">
        <v>0</v>
      </c>
      <c r="AB604" s="610"/>
      <c r="AC604" s="127">
        <f t="shared" ref="AC604:AC606" si="816">SUM(S604+U604+W604+Y604+AA604)</f>
        <v>0</v>
      </c>
      <c r="AD604" s="609">
        <v>0</v>
      </c>
      <c r="AE604" s="610"/>
      <c r="AF604" s="609">
        <v>0</v>
      </c>
      <c r="AG604" s="610"/>
      <c r="AH604" s="609">
        <v>0</v>
      </c>
      <c r="AI604" s="610"/>
      <c r="AJ604" s="609">
        <v>0</v>
      </c>
      <c r="AK604" s="610"/>
      <c r="AL604" s="609">
        <v>0</v>
      </c>
      <c r="AM604" s="610"/>
      <c r="AN604" s="127">
        <f t="shared" ref="AN604:AN606" si="817">SUM(AD604+AF604+AH604+AJ604+AL604)</f>
        <v>0</v>
      </c>
      <c r="AO604" s="609">
        <v>0</v>
      </c>
      <c r="AP604" s="610"/>
      <c r="AQ604" s="609">
        <v>0</v>
      </c>
      <c r="AR604" s="610"/>
      <c r="AS604" s="609">
        <v>0</v>
      </c>
      <c r="AT604" s="610"/>
      <c r="AU604" s="609">
        <v>0</v>
      </c>
      <c r="AV604" s="610"/>
      <c r="AW604" s="609">
        <v>0</v>
      </c>
      <c r="AX604" s="610"/>
      <c r="AY604" s="127">
        <f t="shared" ref="AY604:AY606" si="818">SUM(AO604+AQ604+AS604+AU604+AW604)</f>
        <v>0</v>
      </c>
      <c r="AZ604" s="609">
        <v>0</v>
      </c>
      <c r="BA604" s="610"/>
      <c r="BB604" s="609">
        <v>0</v>
      </c>
      <c r="BC604" s="610"/>
      <c r="BD604" s="609">
        <v>0</v>
      </c>
      <c r="BE604" s="610"/>
      <c r="BF604" s="609">
        <v>0</v>
      </c>
      <c r="BG604" s="610"/>
      <c r="BH604" s="609">
        <v>0</v>
      </c>
      <c r="BI604" s="610"/>
      <c r="BJ604" s="127">
        <f t="shared" ref="BJ604:BJ606" si="819">SUM(AZ604+BB604+BD604+BF604+BH604)</f>
        <v>0</v>
      </c>
      <c r="BK604" s="609">
        <v>0</v>
      </c>
      <c r="BL604" s="610"/>
      <c r="BM604" s="609">
        <v>0</v>
      </c>
      <c r="BN604" s="610"/>
      <c r="BO604" s="609">
        <v>0</v>
      </c>
      <c r="BP604" s="610"/>
      <c r="BQ604" s="609">
        <v>0</v>
      </c>
      <c r="BR604" s="610"/>
      <c r="BS604" s="609">
        <v>0</v>
      </c>
      <c r="BT604" s="610"/>
      <c r="BU604" s="127">
        <f t="shared" ref="BU604:BU606" si="820">SUM(BK604+BM604+BO604+BQ604+BS604)</f>
        <v>0</v>
      </c>
      <c r="BV604" s="609">
        <v>0</v>
      </c>
      <c r="BW604" s="610"/>
      <c r="BX604" s="609">
        <v>0</v>
      </c>
      <c r="BY604" s="610"/>
      <c r="BZ604" s="609">
        <v>0</v>
      </c>
      <c r="CA604" s="610"/>
      <c r="CB604" s="609">
        <v>0</v>
      </c>
      <c r="CC604" s="610"/>
      <c r="CD604" s="609">
        <v>0</v>
      </c>
      <c r="CE604" s="610"/>
      <c r="CF604" s="127">
        <f t="shared" ref="CF604:CF606" si="821">SUM(BV604+BX604+BZ604+CB604+CD604)</f>
        <v>0</v>
      </c>
      <c r="CG604" s="609">
        <v>0</v>
      </c>
      <c r="CH604" s="610"/>
      <c r="CI604" s="609">
        <v>0</v>
      </c>
      <c r="CJ604" s="610"/>
      <c r="CK604" s="609">
        <v>0</v>
      </c>
      <c r="CL604" s="610"/>
      <c r="CM604" s="609">
        <v>0</v>
      </c>
      <c r="CN604" s="610"/>
      <c r="CO604" s="609">
        <v>0</v>
      </c>
      <c r="CP604" s="610"/>
      <c r="CQ604" s="127">
        <f t="shared" ref="CQ604:CQ606" si="822">SUM(CG604+CI604+CK604+CM604+CO604)</f>
        <v>0</v>
      </c>
      <c r="CR604" s="609">
        <v>0</v>
      </c>
      <c r="CS604" s="610"/>
      <c r="CT604" s="609">
        <v>0</v>
      </c>
      <c r="CU604" s="610"/>
      <c r="CV604" s="609">
        <v>0</v>
      </c>
      <c r="CW604" s="610"/>
      <c r="CX604" s="609">
        <v>0</v>
      </c>
      <c r="CY604" s="610"/>
      <c r="CZ604" s="609">
        <v>0</v>
      </c>
      <c r="DA604" s="610"/>
      <c r="DB604" s="127">
        <f t="shared" ref="DB604:DB606" si="823">SUM(CR604+CT604+CV604+CX604+CZ604)</f>
        <v>0</v>
      </c>
      <c r="DC604" s="609">
        <v>0</v>
      </c>
      <c r="DD604" s="610"/>
      <c r="DE604" s="609">
        <v>0</v>
      </c>
      <c r="DF604" s="610"/>
      <c r="DG604" s="609">
        <v>0</v>
      </c>
      <c r="DH604" s="610"/>
      <c r="DI604" s="609">
        <v>0</v>
      </c>
      <c r="DJ604" s="610"/>
      <c r="DK604" s="609">
        <v>0</v>
      </c>
      <c r="DL604" s="610"/>
      <c r="DM604" s="127">
        <f t="shared" ref="DM604:DM606" si="824">SUM(DC604+DE604+DG604+DI604+DK604)</f>
        <v>0</v>
      </c>
      <c r="DN604" s="609">
        <v>0</v>
      </c>
      <c r="DO604" s="610"/>
      <c r="DP604" s="609">
        <v>0</v>
      </c>
      <c r="DQ604" s="610"/>
      <c r="DR604" s="609">
        <v>0</v>
      </c>
      <c r="DS604" s="610"/>
      <c r="DT604" s="609">
        <v>0</v>
      </c>
      <c r="DU604" s="610"/>
      <c r="DV604" s="609">
        <v>0</v>
      </c>
      <c r="DW604" s="610"/>
      <c r="DX604" s="127">
        <f t="shared" ref="DX604:DX606" si="825">SUM(DN604+DP604+DR604+DT604+DV604)</f>
        <v>0</v>
      </c>
      <c r="DY604" s="320">
        <f t="shared" si="810"/>
        <v>0</v>
      </c>
      <c r="DZ604" s="320">
        <f t="shared" si="811"/>
        <v>0</v>
      </c>
      <c r="EA604" s="320">
        <f t="shared" si="812"/>
        <v>0</v>
      </c>
      <c r="EB604" s="320">
        <f t="shared" si="813"/>
        <v>0</v>
      </c>
      <c r="EC604" s="320">
        <f t="shared" si="814"/>
        <v>0</v>
      </c>
      <c r="ED604" s="321">
        <f t="shared" si="815"/>
        <v>0</v>
      </c>
    </row>
    <row r="605" spans="1:135" s="4" customFormat="1" ht="15" customHeight="1">
      <c r="A605" s="49"/>
      <c r="B605" s="49"/>
      <c r="C605" s="611" t="s">
        <v>460</v>
      </c>
      <c r="D605" s="584"/>
      <c r="E605" s="584"/>
      <c r="F605" s="584"/>
      <c r="G605" s="584"/>
      <c r="H605" s="584"/>
      <c r="I605" s="584"/>
      <c r="J605" s="584"/>
      <c r="K605" s="584"/>
      <c r="L605" s="584"/>
      <c r="M605" s="584"/>
      <c r="N605" s="584"/>
      <c r="O605" s="584"/>
      <c r="P605" s="584"/>
      <c r="Q605" s="584"/>
      <c r="R605" s="585"/>
      <c r="S605" s="609">
        <v>0</v>
      </c>
      <c r="T605" s="610"/>
      <c r="U605" s="609">
        <v>0</v>
      </c>
      <c r="V605" s="610"/>
      <c r="W605" s="609">
        <v>0</v>
      </c>
      <c r="X605" s="610"/>
      <c r="Y605" s="609">
        <v>0</v>
      </c>
      <c r="Z605" s="610"/>
      <c r="AA605" s="609">
        <v>0</v>
      </c>
      <c r="AB605" s="610"/>
      <c r="AC605" s="127">
        <f t="shared" si="816"/>
        <v>0</v>
      </c>
      <c r="AD605" s="609">
        <v>0</v>
      </c>
      <c r="AE605" s="610"/>
      <c r="AF605" s="609">
        <v>0</v>
      </c>
      <c r="AG605" s="610"/>
      <c r="AH605" s="609">
        <v>0</v>
      </c>
      <c r="AI605" s="610"/>
      <c r="AJ605" s="609">
        <v>0</v>
      </c>
      <c r="AK605" s="610"/>
      <c r="AL605" s="609">
        <v>0</v>
      </c>
      <c r="AM605" s="610"/>
      <c r="AN605" s="127">
        <f t="shared" si="817"/>
        <v>0</v>
      </c>
      <c r="AO605" s="609">
        <v>0</v>
      </c>
      <c r="AP605" s="610"/>
      <c r="AQ605" s="609">
        <v>0</v>
      </c>
      <c r="AR605" s="610"/>
      <c r="AS605" s="609">
        <v>0</v>
      </c>
      <c r="AT605" s="610"/>
      <c r="AU605" s="609">
        <v>0</v>
      </c>
      <c r="AV605" s="610"/>
      <c r="AW605" s="609">
        <v>0</v>
      </c>
      <c r="AX605" s="610"/>
      <c r="AY605" s="127">
        <f t="shared" si="818"/>
        <v>0</v>
      </c>
      <c r="AZ605" s="609">
        <v>0</v>
      </c>
      <c r="BA605" s="610"/>
      <c r="BB605" s="609">
        <v>0</v>
      </c>
      <c r="BC605" s="610"/>
      <c r="BD605" s="609">
        <v>0</v>
      </c>
      <c r="BE605" s="610"/>
      <c r="BF605" s="609">
        <v>0</v>
      </c>
      <c r="BG605" s="610"/>
      <c r="BH605" s="609">
        <v>0</v>
      </c>
      <c r="BI605" s="610"/>
      <c r="BJ605" s="127">
        <f t="shared" si="819"/>
        <v>0</v>
      </c>
      <c r="BK605" s="609">
        <v>0</v>
      </c>
      <c r="BL605" s="610"/>
      <c r="BM605" s="609">
        <v>0</v>
      </c>
      <c r="BN605" s="610"/>
      <c r="BO605" s="609">
        <v>0</v>
      </c>
      <c r="BP605" s="610"/>
      <c r="BQ605" s="609">
        <v>0</v>
      </c>
      <c r="BR605" s="610"/>
      <c r="BS605" s="609">
        <v>0</v>
      </c>
      <c r="BT605" s="610"/>
      <c r="BU605" s="127">
        <f t="shared" si="820"/>
        <v>0</v>
      </c>
      <c r="BV605" s="609">
        <v>0</v>
      </c>
      <c r="BW605" s="610"/>
      <c r="BX605" s="609">
        <v>0</v>
      </c>
      <c r="BY605" s="610"/>
      <c r="BZ605" s="609">
        <v>0</v>
      </c>
      <c r="CA605" s="610"/>
      <c r="CB605" s="609">
        <v>0</v>
      </c>
      <c r="CC605" s="610"/>
      <c r="CD605" s="609">
        <v>0</v>
      </c>
      <c r="CE605" s="610"/>
      <c r="CF605" s="127">
        <f t="shared" si="821"/>
        <v>0</v>
      </c>
      <c r="CG605" s="609">
        <v>0</v>
      </c>
      <c r="CH605" s="610"/>
      <c r="CI605" s="609">
        <v>0</v>
      </c>
      <c r="CJ605" s="610"/>
      <c r="CK605" s="609">
        <v>0</v>
      </c>
      <c r="CL605" s="610"/>
      <c r="CM605" s="609">
        <v>0</v>
      </c>
      <c r="CN605" s="610"/>
      <c r="CO605" s="609">
        <v>0</v>
      </c>
      <c r="CP605" s="610"/>
      <c r="CQ605" s="127">
        <f t="shared" si="822"/>
        <v>0</v>
      </c>
      <c r="CR605" s="609">
        <v>0</v>
      </c>
      <c r="CS605" s="610"/>
      <c r="CT605" s="609">
        <v>0</v>
      </c>
      <c r="CU605" s="610"/>
      <c r="CV605" s="609">
        <v>0</v>
      </c>
      <c r="CW605" s="610"/>
      <c r="CX605" s="609">
        <v>0</v>
      </c>
      <c r="CY605" s="610"/>
      <c r="CZ605" s="609">
        <v>0</v>
      </c>
      <c r="DA605" s="610"/>
      <c r="DB605" s="127">
        <f t="shared" si="823"/>
        <v>0</v>
      </c>
      <c r="DC605" s="609">
        <v>0</v>
      </c>
      <c r="DD605" s="610"/>
      <c r="DE605" s="609">
        <v>0</v>
      </c>
      <c r="DF605" s="610"/>
      <c r="DG605" s="609">
        <v>0</v>
      </c>
      <c r="DH605" s="610"/>
      <c r="DI605" s="609">
        <v>0</v>
      </c>
      <c r="DJ605" s="610"/>
      <c r="DK605" s="609">
        <v>0</v>
      </c>
      <c r="DL605" s="610"/>
      <c r="DM605" s="127">
        <f t="shared" si="824"/>
        <v>0</v>
      </c>
      <c r="DN605" s="609">
        <v>0</v>
      </c>
      <c r="DO605" s="610"/>
      <c r="DP605" s="609">
        <v>0</v>
      </c>
      <c r="DQ605" s="610"/>
      <c r="DR605" s="609">
        <v>0</v>
      </c>
      <c r="DS605" s="610"/>
      <c r="DT605" s="609">
        <v>0</v>
      </c>
      <c r="DU605" s="610"/>
      <c r="DV605" s="609">
        <v>0</v>
      </c>
      <c r="DW605" s="610"/>
      <c r="DX605" s="127">
        <f t="shared" si="825"/>
        <v>0</v>
      </c>
      <c r="DY605" s="320">
        <f t="shared" ref="DY605:DY606" si="826">S605+AD605+AO605+AZ605+BK605+BV605+CG605+CR605+DC605+DN605</f>
        <v>0</v>
      </c>
      <c r="DZ605" s="320">
        <f t="shared" ref="DZ605:DZ606" si="827">U605+AF605+AQ605+BB605+BM605+BX605+CI605+CT605+DE605+DP605</f>
        <v>0</v>
      </c>
      <c r="EA605" s="320">
        <f t="shared" ref="EA605:EA606" si="828">W605+AH605+AS605+BD605+BO605+BZ605+CK605+CV605+DG605+DR605</f>
        <v>0</v>
      </c>
      <c r="EB605" s="320">
        <f t="shared" ref="EB605:EB606" si="829">Y605+AJ605+AU605+BF605+BQ605+CB605+CM605+CX605+DI605+DT605</f>
        <v>0</v>
      </c>
      <c r="EC605" s="320">
        <f t="shared" ref="EC605:EC606" si="830">AA605+AL605+AW605+BH605+BS605+CD605+CO605+CZ605+DK605+DV605</f>
        <v>0</v>
      </c>
      <c r="ED605" s="321">
        <f t="shared" ref="ED605:ED606" si="831">SUM(DY605:EC605)</f>
        <v>0</v>
      </c>
    </row>
    <row r="606" spans="1:135" s="4" customFormat="1" ht="15" customHeight="1">
      <c r="A606" s="49"/>
      <c r="B606" s="49"/>
      <c r="C606" s="611" t="s">
        <v>460</v>
      </c>
      <c r="D606" s="584"/>
      <c r="E606" s="584"/>
      <c r="F606" s="584"/>
      <c r="G606" s="584"/>
      <c r="H606" s="584"/>
      <c r="I606" s="584"/>
      <c r="J606" s="584"/>
      <c r="K606" s="584"/>
      <c r="L606" s="584"/>
      <c r="M606" s="584"/>
      <c r="N606" s="584"/>
      <c r="O606" s="584"/>
      <c r="P606" s="584"/>
      <c r="Q606" s="584"/>
      <c r="R606" s="585"/>
      <c r="S606" s="609">
        <v>0</v>
      </c>
      <c r="T606" s="610"/>
      <c r="U606" s="609">
        <v>0</v>
      </c>
      <c r="V606" s="610"/>
      <c r="W606" s="609">
        <v>0</v>
      </c>
      <c r="X606" s="610"/>
      <c r="Y606" s="609">
        <v>0</v>
      </c>
      <c r="Z606" s="610"/>
      <c r="AA606" s="609">
        <v>0</v>
      </c>
      <c r="AB606" s="610"/>
      <c r="AC606" s="127">
        <f t="shared" si="816"/>
        <v>0</v>
      </c>
      <c r="AD606" s="609">
        <v>0</v>
      </c>
      <c r="AE606" s="610"/>
      <c r="AF606" s="609">
        <v>0</v>
      </c>
      <c r="AG606" s="610"/>
      <c r="AH606" s="609">
        <v>0</v>
      </c>
      <c r="AI606" s="610"/>
      <c r="AJ606" s="609">
        <v>0</v>
      </c>
      <c r="AK606" s="610"/>
      <c r="AL606" s="609">
        <v>0</v>
      </c>
      <c r="AM606" s="610"/>
      <c r="AN606" s="127">
        <f t="shared" si="817"/>
        <v>0</v>
      </c>
      <c r="AO606" s="609">
        <v>0</v>
      </c>
      <c r="AP606" s="610"/>
      <c r="AQ606" s="609">
        <v>0</v>
      </c>
      <c r="AR606" s="610"/>
      <c r="AS606" s="609">
        <v>0</v>
      </c>
      <c r="AT606" s="610"/>
      <c r="AU606" s="609">
        <v>0</v>
      </c>
      <c r="AV606" s="610"/>
      <c r="AW606" s="609">
        <v>0</v>
      </c>
      <c r="AX606" s="610"/>
      <c r="AY606" s="127">
        <f t="shared" si="818"/>
        <v>0</v>
      </c>
      <c r="AZ606" s="609">
        <v>0</v>
      </c>
      <c r="BA606" s="610"/>
      <c r="BB606" s="609">
        <v>0</v>
      </c>
      <c r="BC606" s="610"/>
      <c r="BD606" s="609">
        <v>0</v>
      </c>
      <c r="BE606" s="610"/>
      <c r="BF606" s="609">
        <v>0</v>
      </c>
      <c r="BG606" s="610"/>
      <c r="BH606" s="609">
        <v>0</v>
      </c>
      <c r="BI606" s="610"/>
      <c r="BJ606" s="127">
        <f t="shared" si="819"/>
        <v>0</v>
      </c>
      <c r="BK606" s="609">
        <v>0</v>
      </c>
      <c r="BL606" s="610"/>
      <c r="BM606" s="609">
        <v>0</v>
      </c>
      <c r="BN606" s="610"/>
      <c r="BO606" s="609">
        <v>0</v>
      </c>
      <c r="BP606" s="610"/>
      <c r="BQ606" s="609">
        <v>0</v>
      </c>
      <c r="BR606" s="610"/>
      <c r="BS606" s="609">
        <v>0</v>
      </c>
      <c r="BT606" s="610"/>
      <c r="BU606" s="127">
        <f t="shared" si="820"/>
        <v>0</v>
      </c>
      <c r="BV606" s="609">
        <v>0</v>
      </c>
      <c r="BW606" s="610"/>
      <c r="BX606" s="609">
        <v>0</v>
      </c>
      <c r="BY606" s="610"/>
      <c r="BZ606" s="609">
        <v>0</v>
      </c>
      <c r="CA606" s="610"/>
      <c r="CB606" s="609">
        <v>0</v>
      </c>
      <c r="CC606" s="610"/>
      <c r="CD606" s="609">
        <v>0</v>
      </c>
      <c r="CE606" s="610"/>
      <c r="CF606" s="127">
        <f t="shared" si="821"/>
        <v>0</v>
      </c>
      <c r="CG606" s="609">
        <v>0</v>
      </c>
      <c r="CH606" s="610"/>
      <c r="CI606" s="609">
        <v>0</v>
      </c>
      <c r="CJ606" s="610"/>
      <c r="CK606" s="609">
        <v>0</v>
      </c>
      <c r="CL606" s="610"/>
      <c r="CM606" s="609">
        <v>0</v>
      </c>
      <c r="CN606" s="610"/>
      <c r="CO606" s="609">
        <v>0</v>
      </c>
      <c r="CP606" s="610"/>
      <c r="CQ606" s="127">
        <f t="shared" si="822"/>
        <v>0</v>
      </c>
      <c r="CR606" s="609">
        <v>0</v>
      </c>
      <c r="CS606" s="610"/>
      <c r="CT606" s="609">
        <v>0</v>
      </c>
      <c r="CU606" s="610"/>
      <c r="CV606" s="609">
        <v>0</v>
      </c>
      <c r="CW606" s="610"/>
      <c r="CX606" s="609">
        <v>0</v>
      </c>
      <c r="CY606" s="610"/>
      <c r="CZ606" s="609">
        <v>0</v>
      </c>
      <c r="DA606" s="610"/>
      <c r="DB606" s="127">
        <f t="shared" si="823"/>
        <v>0</v>
      </c>
      <c r="DC606" s="609">
        <v>0</v>
      </c>
      <c r="DD606" s="610"/>
      <c r="DE606" s="609">
        <v>0</v>
      </c>
      <c r="DF606" s="610"/>
      <c r="DG606" s="609">
        <v>0</v>
      </c>
      <c r="DH606" s="610"/>
      <c r="DI606" s="609">
        <v>0</v>
      </c>
      <c r="DJ606" s="610"/>
      <c r="DK606" s="609">
        <v>0</v>
      </c>
      <c r="DL606" s="610"/>
      <c r="DM606" s="127">
        <f t="shared" si="824"/>
        <v>0</v>
      </c>
      <c r="DN606" s="609">
        <v>0</v>
      </c>
      <c r="DO606" s="610"/>
      <c r="DP606" s="609">
        <v>0</v>
      </c>
      <c r="DQ606" s="610"/>
      <c r="DR606" s="609">
        <v>0</v>
      </c>
      <c r="DS606" s="610"/>
      <c r="DT606" s="609">
        <v>0</v>
      </c>
      <c r="DU606" s="610"/>
      <c r="DV606" s="609">
        <v>0</v>
      </c>
      <c r="DW606" s="610"/>
      <c r="DX606" s="127">
        <f t="shared" si="825"/>
        <v>0</v>
      </c>
      <c r="DY606" s="320">
        <f t="shared" si="826"/>
        <v>0</v>
      </c>
      <c r="DZ606" s="320">
        <f t="shared" si="827"/>
        <v>0</v>
      </c>
      <c r="EA606" s="320">
        <f t="shared" si="828"/>
        <v>0</v>
      </c>
      <c r="EB606" s="320">
        <f t="shared" si="829"/>
        <v>0</v>
      </c>
      <c r="EC606" s="320">
        <f t="shared" si="830"/>
        <v>0</v>
      </c>
      <c r="ED606" s="321">
        <f t="shared" si="831"/>
        <v>0</v>
      </c>
    </row>
    <row r="607" spans="1:135" s="182" customFormat="1" ht="15.75">
      <c r="A607" s="178"/>
      <c r="B607" s="178"/>
      <c r="C607" s="657"/>
      <c r="D607" s="658"/>
      <c r="E607" s="658"/>
      <c r="F607" s="658"/>
      <c r="G607" s="658"/>
      <c r="H607" s="658"/>
      <c r="I607" s="658"/>
      <c r="J607" s="658"/>
      <c r="K607" s="658"/>
      <c r="L607" s="658"/>
      <c r="M607" s="658"/>
      <c r="N607" s="659"/>
      <c r="O607" s="660" t="s">
        <v>468</v>
      </c>
      <c r="P607" s="661"/>
      <c r="Q607" s="661"/>
      <c r="R607" s="662"/>
      <c r="S607" s="663">
        <f>SUM(S602:T606)</f>
        <v>0</v>
      </c>
      <c r="T607" s="664"/>
      <c r="U607" s="663">
        <f>SUM(U602:V606)</f>
        <v>0</v>
      </c>
      <c r="V607" s="664"/>
      <c r="W607" s="663">
        <f>SUM(W602:X606)</f>
        <v>0</v>
      </c>
      <c r="X607" s="664"/>
      <c r="Y607" s="663">
        <f>SUM(Y602:Z606)</f>
        <v>0</v>
      </c>
      <c r="Z607" s="664"/>
      <c r="AA607" s="663">
        <f>SUM(AA602:AB606)</f>
        <v>0</v>
      </c>
      <c r="AB607" s="664"/>
      <c r="AC607" s="517">
        <f>SUM(S607:AB607)</f>
        <v>0</v>
      </c>
      <c r="AD607" s="663">
        <f>SUM(AD602:AE606)</f>
        <v>0</v>
      </c>
      <c r="AE607" s="664"/>
      <c r="AF607" s="663">
        <f>SUM(AF602:AG606)</f>
        <v>0</v>
      </c>
      <c r="AG607" s="664"/>
      <c r="AH607" s="663">
        <f>SUM(AH602:AI606)</f>
        <v>0</v>
      </c>
      <c r="AI607" s="664"/>
      <c r="AJ607" s="663">
        <f>SUM(AJ602:AK606)</f>
        <v>0</v>
      </c>
      <c r="AK607" s="664"/>
      <c r="AL607" s="663">
        <f>SUM(AL602:AM606)</f>
        <v>0</v>
      </c>
      <c r="AM607" s="664"/>
      <c r="AN607" s="517">
        <f>SUM(AD607:AM607)</f>
        <v>0</v>
      </c>
      <c r="AO607" s="663">
        <f>SUM(AO602:AP606)</f>
        <v>0</v>
      </c>
      <c r="AP607" s="664"/>
      <c r="AQ607" s="663">
        <f>SUM(AQ602:AR606)</f>
        <v>0</v>
      </c>
      <c r="AR607" s="664"/>
      <c r="AS607" s="663">
        <f>SUM(AS602:AT606)</f>
        <v>0</v>
      </c>
      <c r="AT607" s="664"/>
      <c r="AU607" s="663">
        <f>SUM(AU602:AV606)</f>
        <v>0</v>
      </c>
      <c r="AV607" s="664"/>
      <c r="AW607" s="663">
        <f>SUM(AW602:AX606)</f>
        <v>0</v>
      </c>
      <c r="AX607" s="664"/>
      <c r="AY607" s="517">
        <f>SUM(AO607:AX607)</f>
        <v>0</v>
      </c>
      <c r="AZ607" s="663">
        <f>SUM(AZ602:BA606)</f>
        <v>0</v>
      </c>
      <c r="BA607" s="664"/>
      <c r="BB607" s="663">
        <f>SUM(BB602:BC606)</f>
        <v>0</v>
      </c>
      <c r="BC607" s="664"/>
      <c r="BD607" s="663">
        <f>SUM(BD602:BE606)</f>
        <v>0</v>
      </c>
      <c r="BE607" s="664"/>
      <c r="BF607" s="663">
        <f>SUM(BF602:BG606)</f>
        <v>0</v>
      </c>
      <c r="BG607" s="664"/>
      <c r="BH607" s="663">
        <f>SUM(BH602:BI606)</f>
        <v>0</v>
      </c>
      <c r="BI607" s="664"/>
      <c r="BJ607" s="517">
        <f>SUM(AZ607:BI607)</f>
        <v>0</v>
      </c>
      <c r="BK607" s="663">
        <f>SUM(BK602:BL606)</f>
        <v>0</v>
      </c>
      <c r="BL607" s="664"/>
      <c r="BM607" s="663">
        <f>SUM(BM602:BN606)</f>
        <v>0</v>
      </c>
      <c r="BN607" s="664"/>
      <c r="BO607" s="663">
        <f>SUM(BO602:BP606)</f>
        <v>0</v>
      </c>
      <c r="BP607" s="664"/>
      <c r="BQ607" s="663">
        <f>SUM(BQ602:BR606)</f>
        <v>0</v>
      </c>
      <c r="BR607" s="664"/>
      <c r="BS607" s="663">
        <f>SUM(BS602:BT606)</f>
        <v>0</v>
      </c>
      <c r="BT607" s="664"/>
      <c r="BU607" s="517">
        <f>SUM(BK607:BT607)</f>
        <v>0</v>
      </c>
      <c r="BV607" s="663">
        <f>SUM(BV602:BW606)</f>
        <v>0</v>
      </c>
      <c r="BW607" s="664"/>
      <c r="BX607" s="663">
        <f>SUM(BX602:BY606)</f>
        <v>0</v>
      </c>
      <c r="BY607" s="664"/>
      <c r="BZ607" s="663">
        <f>SUM(BZ602:CA606)</f>
        <v>0</v>
      </c>
      <c r="CA607" s="664"/>
      <c r="CB607" s="663">
        <f>SUM(CB602:CC606)</f>
        <v>0</v>
      </c>
      <c r="CC607" s="664"/>
      <c r="CD607" s="663">
        <f>SUM(CD602:CE606)</f>
        <v>0</v>
      </c>
      <c r="CE607" s="664"/>
      <c r="CF607" s="517">
        <f>SUM(BV607:CE607)</f>
        <v>0</v>
      </c>
      <c r="CG607" s="663">
        <f>SUM(CG602:CH606)</f>
        <v>0</v>
      </c>
      <c r="CH607" s="664"/>
      <c r="CI607" s="663">
        <f>SUM(CI602:CJ606)</f>
        <v>0</v>
      </c>
      <c r="CJ607" s="664"/>
      <c r="CK607" s="663">
        <f>SUM(CK602:CL606)</f>
        <v>0</v>
      </c>
      <c r="CL607" s="664"/>
      <c r="CM607" s="663">
        <f>SUM(CM602:CN606)</f>
        <v>0</v>
      </c>
      <c r="CN607" s="664"/>
      <c r="CO607" s="663">
        <f>SUM(CO602:CP606)</f>
        <v>0</v>
      </c>
      <c r="CP607" s="664"/>
      <c r="CQ607" s="517">
        <f>SUM(CG607:CP607)</f>
        <v>0</v>
      </c>
      <c r="CR607" s="663">
        <f>SUM(CR602:CS606)</f>
        <v>0</v>
      </c>
      <c r="CS607" s="664"/>
      <c r="CT607" s="663">
        <f>SUM(CT602:CU606)</f>
        <v>0</v>
      </c>
      <c r="CU607" s="664"/>
      <c r="CV607" s="663">
        <f>SUM(CV602:CW606)</f>
        <v>0</v>
      </c>
      <c r="CW607" s="664"/>
      <c r="CX607" s="663">
        <f>SUM(CX602:CY606)</f>
        <v>0</v>
      </c>
      <c r="CY607" s="664"/>
      <c r="CZ607" s="663">
        <f>SUM(CZ602:DA606)</f>
        <v>0</v>
      </c>
      <c r="DA607" s="664"/>
      <c r="DB607" s="517">
        <f>SUM(CR607:DA607)</f>
        <v>0</v>
      </c>
      <c r="DC607" s="663">
        <f>SUM(DC602:DD606)</f>
        <v>0</v>
      </c>
      <c r="DD607" s="664"/>
      <c r="DE607" s="663">
        <f>SUM(DE602:DF606)</f>
        <v>0</v>
      </c>
      <c r="DF607" s="664"/>
      <c r="DG607" s="663">
        <f>SUM(DG602:DH606)</f>
        <v>0</v>
      </c>
      <c r="DH607" s="664"/>
      <c r="DI607" s="663">
        <f>SUM(DI602:DJ606)</f>
        <v>0</v>
      </c>
      <c r="DJ607" s="664"/>
      <c r="DK607" s="663">
        <f>SUM(DK602:DL606)</f>
        <v>0</v>
      </c>
      <c r="DL607" s="664"/>
      <c r="DM607" s="517">
        <f>SUM(DC607:DL607)</f>
        <v>0</v>
      </c>
      <c r="DN607" s="663">
        <f>SUM(DN602:DO606)</f>
        <v>0</v>
      </c>
      <c r="DO607" s="664"/>
      <c r="DP607" s="663">
        <f>SUM(DP602:DQ606)</f>
        <v>0</v>
      </c>
      <c r="DQ607" s="664"/>
      <c r="DR607" s="663">
        <f>SUM(DR602:DS606)</f>
        <v>0</v>
      </c>
      <c r="DS607" s="664"/>
      <c r="DT607" s="663">
        <f>SUM(DT602:DU606)</f>
        <v>0</v>
      </c>
      <c r="DU607" s="664"/>
      <c r="DV607" s="663">
        <f>SUM(DV602:DW606)</f>
        <v>0</v>
      </c>
      <c r="DW607" s="664"/>
      <c r="DX607" s="517">
        <f>SUM(DN607:DW607)</f>
        <v>0</v>
      </c>
      <c r="DY607" s="161">
        <f>SUM(DY602+DY606)</f>
        <v>0</v>
      </c>
      <c r="DZ607" s="161">
        <f>SUM(DZ602+DZ606)</f>
        <v>0</v>
      </c>
      <c r="EA607" s="546">
        <f>SUM(EA602+EA606)</f>
        <v>0</v>
      </c>
      <c r="EB607" s="546">
        <f>SUM(EB602+EB606)</f>
        <v>0</v>
      </c>
      <c r="EC607" s="546">
        <f>SUM(EC602+EC606)</f>
        <v>0</v>
      </c>
      <c r="ED607" s="546">
        <f>SUM(DY607:EC607)</f>
        <v>0</v>
      </c>
    </row>
    <row r="608" spans="1:135" ht="15" customHeight="1">
      <c r="A608" s="78">
        <v>3014</v>
      </c>
      <c r="B608" s="78"/>
      <c r="C608" s="589" t="s">
        <v>443</v>
      </c>
      <c r="D608" s="590"/>
      <c r="E608" s="590"/>
      <c r="F608" s="590"/>
      <c r="G608" s="590"/>
      <c r="H608" s="590"/>
      <c r="I608" s="590"/>
      <c r="J608" s="590"/>
      <c r="K608" s="590"/>
      <c r="L608" s="590"/>
      <c r="M608" s="590"/>
      <c r="N608" s="590"/>
      <c r="O608" s="590"/>
      <c r="P608" s="590"/>
      <c r="Q608" s="590"/>
      <c r="R608" s="591"/>
      <c r="S608" s="171"/>
      <c r="T608" s="207"/>
      <c r="U608" s="144"/>
      <c r="V608" s="207"/>
      <c r="W608" s="144"/>
      <c r="X608" s="207"/>
      <c r="Y608" s="144"/>
      <c r="Z608" s="207"/>
      <c r="AA608" s="144"/>
      <c r="AB608" s="207"/>
      <c r="AC608" s="208"/>
      <c r="AD608" s="171"/>
      <c r="AE608" s="207"/>
      <c r="AF608" s="144"/>
      <c r="AG608" s="207"/>
      <c r="AH608" s="144"/>
      <c r="AI608" s="207"/>
      <c r="AJ608" s="144"/>
      <c r="AK608" s="207"/>
      <c r="AL608" s="144"/>
      <c r="AM608" s="207"/>
      <c r="AN608" s="208"/>
      <c r="AO608" s="171"/>
      <c r="AP608" s="207"/>
      <c r="AQ608" s="144"/>
      <c r="AR608" s="207"/>
      <c r="AS608" s="144"/>
      <c r="AT608" s="207"/>
      <c r="AU608" s="144"/>
      <c r="AV608" s="207"/>
      <c r="AW608" s="144"/>
      <c r="AX608" s="207"/>
      <c r="AY608" s="208"/>
      <c r="AZ608" s="171"/>
      <c r="BA608" s="207"/>
      <c r="BB608" s="144"/>
      <c r="BC608" s="207"/>
      <c r="BD608" s="144"/>
      <c r="BE608" s="207"/>
      <c r="BF608" s="144"/>
      <c r="BG608" s="207"/>
      <c r="BH608" s="144"/>
      <c r="BI608" s="207"/>
      <c r="BJ608" s="208"/>
      <c r="BK608" s="171"/>
      <c r="BL608" s="207"/>
      <c r="BM608" s="144"/>
      <c r="BN608" s="207"/>
      <c r="BO608" s="144"/>
      <c r="BP608" s="207"/>
      <c r="BQ608" s="144"/>
      <c r="BR608" s="207"/>
      <c r="BS608" s="144"/>
      <c r="BT608" s="207"/>
      <c r="BU608" s="208"/>
      <c r="BV608" s="171"/>
      <c r="BW608" s="207"/>
      <c r="BX608" s="144"/>
      <c r="BY608" s="207"/>
      <c r="BZ608" s="144"/>
      <c r="CA608" s="207"/>
      <c r="CB608" s="144"/>
      <c r="CC608" s="207"/>
      <c r="CD608" s="144"/>
      <c r="CE608" s="207"/>
      <c r="CF608" s="208"/>
      <c r="CG608" s="171"/>
      <c r="CH608" s="207"/>
      <c r="CI608" s="144"/>
      <c r="CJ608" s="207"/>
      <c r="CK608" s="144"/>
      <c r="CL608" s="207"/>
      <c r="CM608" s="144"/>
      <c r="CN608" s="207"/>
      <c r="CO608" s="144"/>
      <c r="CP608" s="207"/>
      <c r="CQ608" s="208"/>
      <c r="CR608" s="171"/>
      <c r="CS608" s="207"/>
      <c r="CT608" s="144"/>
      <c r="CU608" s="207"/>
      <c r="CV608" s="144"/>
      <c r="CW608" s="207"/>
      <c r="CX608" s="144"/>
      <c r="CY608" s="207"/>
      <c r="CZ608" s="144"/>
      <c r="DA608" s="207"/>
      <c r="DB608" s="208"/>
      <c r="DC608" s="171"/>
      <c r="DD608" s="207"/>
      <c r="DE608" s="144"/>
      <c r="DF608" s="207"/>
      <c r="DG608" s="144"/>
      <c r="DH608" s="207"/>
      <c r="DI608" s="144"/>
      <c r="DJ608" s="207"/>
      <c r="DK608" s="144"/>
      <c r="DL608" s="207"/>
      <c r="DM608" s="208"/>
      <c r="DN608" s="171"/>
      <c r="DO608" s="207"/>
      <c r="DP608" s="144"/>
      <c r="DQ608" s="207"/>
      <c r="DR608" s="144"/>
      <c r="DS608" s="207"/>
      <c r="DT608" s="144"/>
      <c r="DU608" s="207"/>
      <c r="DV608" s="144"/>
      <c r="DW608" s="207"/>
      <c r="DX608" s="208"/>
      <c r="DY608" s="376"/>
      <c r="DZ608" s="376"/>
      <c r="EA608" s="376"/>
      <c r="EB608" s="376"/>
      <c r="EC608" s="376"/>
      <c r="ED608" s="328"/>
      <c r="EE608" s="143"/>
    </row>
    <row r="609" spans="1:135" ht="15" customHeight="1">
      <c r="C609" s="495" t="s">
        <v>444</v>
      </c>
      <c r="D609" s="584"/>
      <c r="E609" s="584"/>
      <c r="F609" s="584"/>
      <c r="G609" s="584"/>
      <c r="H609" s="584"/>
      <c r="I609" s="584"/>
      <c r="J609" s="584"/>
      <c r="K609" s="584"/>
      <c r="L609" s="584"/>
      <c r="M609" s="584"/>
      <c r="N609" s="584"/>
      <c r="O609" s="584"/>
      <c r="P609" s="584"/>
      <c r="Q609" s="584"/>
      <c r="R609" s="585"/>
      <c r="S609" s="609">
        <v>0</v>
      </c>
      <c r="T609" s="585"/>
      <c r="U609" s="609">
        <v>0</v>
      </c>
      <c r="V609" s="585"/>
      <c r="W609" s="609">
        <v>0</v>
      </c>
      <c r="X609" s="585"/>
      <c r="Y609" s="609">
        <v>0</v>
      </c>
      <c r="Z609" s="585"/>
      <c r="AA609" s="609">
        <v>0</v>
      </c>
      <c r="AB609" s="585"/>
      <c r="AC609" s="127">
        <f>SUM(S609+U609+W609+Y609+AA609)</f>
        <v>0</v>
      </c>
      <c r="AD609" s="798">
        <v>0</v>
      </c>
      <c r="AE609" s="799"/>
      <c r="AF609" s="798">
        <v>0</v>
      </c>
      <c r="AG609" s="799"/>
      <c r="AH609" s="798">
        <v>0</v>
      </c>
      <c r="AI609" s="799"/>
      <c r="AJ609" s="798">
        <v>0</v>
      </c>
      <c r="AK609" s="799"/>
      <c r="AL609" s="798">
        <v>0</v>
      </c>
      <c r="AM609" s="799"/>
      <c r="AN609" s="293">
        <f>SUM(AD609+AF609+AH609+AJ609+AL609)</f>
        <v>0</v>
      </c>
      <c r="AO609" s="814">
        <v>0</v>
      </c>
      <c r="AP609" s="815"/>
      <c r="AQ609" s="814">
        <v>0</v>
      </c>
      <c r="AR609" s="815"/>
      <c r="AS609" s="814">
        <v>0</v>
      </c>
      <c r="AT609" s="815"/>
      <c r="AU609" s="814">
        <v>0</v>
      </c>
      <c r="AV609" s="815"/>
      <c r="AW609" s="814">
        <v>0</v>
      </c>
      <c r="AX609" s="815"/>
      <c r="AY609" s="296">
        <f>SUM(AO609+AQ609+AS609+AU609+AW609)</f>
        <v>0</v>
      </c>
      <c r="AZ609" s="783">
        <v>0</v>
      </c>
      <c r="BA609" s="784"/>
      <c r="BB609" s="783">
        <v>0</v>
      </c>
      <c r="BC609" s="784"/>
      <c r="BD609" s="783">
        <v>0</v>
      </c>
      <c r="BE609" s="784"/>
      <c r="BF609" s="783">
        <v>0</v>
      </c>
      <c r="BG609" s="784"/>
      <c r="BH609" s="783">
        <v>0</v>
      </c>
      <c r="BI609" s="784"/>
      <c r="BJ609" s="299">
        <f>SUM(AZ609+BB609+BD609+BF609+BH609)</f>
        <v>0</v>
      </c>
      <c r="BK609" s="825">
        <v>0</v>
      </c>
      <c r="BL609" s="826"/>
      <c r="BM609" s="825">
        <v>0</v>
      </c>
      <c r="BN609" s="826"/>
      <c r="BO609" s="825">
        <v>0</v>
      </c>
      <c r="BP609" s="826"/>
      <c r="BQ609" s="825">
        <v>0</v>
      </c>
      <c r="BR609" s="826"/>
      <c r="BS609" s="825">
        <v>0</v>
      </c>
      <c r="BT609" s="826"/>
      <c r="BU609" s="302">
        <f>SUM(BK609+BM609+BO609+BQ609+BS609)</f>
        <v>0</v>
      </c>
      <c r="BV609" s="898">
        <v>0</v>
      </c>
      <c r="BW609" s="899"/>
      <c r="BX609" s="898">
        <v>0</v>
      </c>
      <c r="BY609" s="899"/>
      <c r="BZ609" s="898">
        <v>0</v>
      </c>
      <c r="CA609" s="899"/>
      <c r="CB609" s="898">
        <v>0</v>
      </c>
      <c r="CC609" s="899"/>
      <c r="CD609" s="898">
        <v>0</v>
      </c>
      <c r="CE609" s="899"/>
      <c r="CF609" s="305">
        <f>SUM(BV609+BX609+BZ609+CB609+CD609)</f>
        <v>0</v>
      </c>
      <c r="CG609" s="896">
        <v>0</v>
      </c>
      <c r="CH609" s="897"/>
      <c r="CI609" s="896">
        <v>0</v>
      </c>
      <c r="CJ609" s="897"/>
      <c r="CK609" s="896">
        <v>0</v>
      </c>
      <c r="CL609" s="897"/>
      <c r="CM609" s="896">
        <v>0</v>
      </c>
      <c r="CN609" s="897"/>
      <c r="CO609" s="896">
        <v>0</v>
      </c>
      <c r="CP609" s="897"/>
      <c r="CQ609" s="308">
        <f>SUM(CG609+CI609+CK609+CM609+CO609)</f>
        <v>0</v>
      </c>
      <c r="CR609" s="904">
        <v>0</v>
      </c>
      <c r="CS609" s="905"/>
      <c r="CT609" s="904">
        <v>0</v>
      </c>
      <c r="CU609" s="905"/>
      <c r="CV609" s="904">
        <v>0</v>
      </c>
      <c r="CW609" s="905"/>
      <c r="CX609" s="904">
        <v>0</v>
      </c>
      <c r="CY609" s="905"/>
      <c r="CZ609" s="904">
        <v>0</v>
      </c>
      <c r="DA609" s="905"/>
      <c r="DB609" s="311">
        <f>SUM(CR609+CT609+CV609+CX609+CZ609)</f>
        <v>0</v>
      </c>
      <c r="DC609" s="902">
        <v>0</v>
      </c>
      <c r="DD609" s="903"/>
      <c r="DE609" s="902">
        <v>0</v>
      </c>
      <c r="DF609" s="903"/>
      <c r="DG609" s="902">
        <v>0</v>
      </c>
      <c r="DH609" s="903"/>
      <c r="DI609" s="902">
        <v>0</v>
      </c>
      <c r="DJ609" s="903"/>
      <c r="DK609" s="902">
        <v>0</v>
      </c>
      <c r="DL609" s="903"/>
      <c r="DM609" s="314">
        <f>SUM(DC609+DE609+DG609+DI609+DK609)</f>
        <v>0</v>
      </c>
      <c r="DN609" s="900">
        <v>0</v>
      </c>
      <c r="DO609" s="901"/>
      <c r="DP609" s="900">
        <v>0</v>
      </c>
      <c r="DQ609" s="901"/>
      <c r="DR609" s="900">
        <v>0</v>
      </c>
      <c r="DS609" s="901"/>
      <c r="DT609" s="900">
        <v>0</v>
      </c>
      <c r="DU609" s="901"/>
      <c r="DV609" s="900">
        <v>0</v>
      </c>
      <c r="DW609" s="901"/>
      <c r="DX609" s="326">
        <f>SUM(DN609+DP609+DR609+DT609+DV609)</f>
        <v>0</v>
      </c>
      <c r="DY609" s="320">
        <f t="shared" ref="DY609:DY617" si="832">S609+AD609+AO609+AZ609+BK609+BV609+CG609+CR609+DC609+DN609</f>
        <v>0</v>
      </c>
      <c r="DZ609" s="320">
        <f t="shared" ref="DZ609:DZ617" si="833">U609+AF609+AQ609+BB609+BM609+BX609+CI609+CT609+DE609+DP609</f>
        <v>0</v>
      </c>
      <c r="EA609" s="320">
        <f t="shared" ref="EA609:EA617" si="834">W609+AH609+AS609+BD609+BO609+BZ609+CK609+CV609+DG609+DR609</f>
        <v>0</v>
      </c>
      <c r="EB609" s="320">
        <f t="shared" ref="EB609:EB617" si="835">Y609+AJ609+AU609+BF609+BQ609+CB609+CM609+CX609+DI609+DT609</f>
        <v>0</v>
      </c>
      <c r="EC609" s="320">
        <f t="shared" ref="EC609:EC617" si="836">AA609+AL609+AW609+BH609+BS609+CD609+CO609+CZ609+DK609+DV609</f>
        <v>0</v>
      </c>
      <c r="ED609" s="321">
        <f t="shared" ref="ED609:ED618" si="837">SUM(DY609:EC609)</f>
        <v>0</v>
      </c>
      <c r="EE609" s="143"/>
    </row>
    <row r="610" spans="1:135" ht="15" customHeight="1">
      <c r="C610" s="495" t="s">
        <v>445</v>
      </c>
      <c r="D610" s="584"/>
      <c r="E610" s="584"/>
      <c r="F610" s="584"/>
      <c r="G610" s="584"/>
      <c r="H610" s="584"/>
      <c r="I610" s="584"/>
      <c r="J610" s="584"/>
      <c r="K610" s="584"/>
      <c r="L610" s="584"/>
      <c r="M610" s="584"/>
      <c r="N610" s="584"/>
      <c r="O610" s="584"/>
      <c r="P610" s="584"/>
      <c r="Q610" s="584"/>
      <c r="R610" s="585"/>
      <c r="S610" s="609">
        <v>0</v>
      </c>
      <c r="T610" s="585"/>
      <c r="U610" s="609">
        <v>0</v>
      </c>
      <c r="V610" s="585"/>
      <c r="W610" s="609">
        <v>0</v>
      </c>
      <c r="X610" s="585"/>
      <c r="Y610" s="609">
        <v>0</v>
      </c>
      <c r="Z610" s="585"/>
      <c r="AA610" s="609">
        <v>0</v>
      </c>
      <c r="AB610" s="585"/>
      <c r="AC610" s="127">
        <f>SUM(S610+U610+W610+Y610+AA610)</f>
        <v>0</v>
      </c>
      <c r="AD610" s="798">
        <v>0</v>
      </c>
      <c r="AE610" s="799"/>
      <c r="AF610" s="798">
        <v>0</v>
      </c>
      <c r="AG610" s="799"/>
      <c r="AH610" s="798">
        <v>0</v>
      </c>
      <c r="AI610" s="799"/>
      <c r="AJ610" s="798">
        <v>0</v>
      </c>
      <c r="AK610" s="799"/>
      <c r="AL610" s="798">
        <v>0</v>
      </c>
      <c r="AM610" s="799"/>
      <c r="AN610" s="293">
        <f t="shared" ref="AN610:AN617" si="838">SUM(AD610+AF610+AH610+AJ610+AL610)</f>
        <v>0</v>
      </c>
      <c r="AO610" s="814">
        <v>0</v>
      </c>
      <c r="AP610" s="815"/>
      <c r="AQ610" s="814">
        <v>0</v>
      </c>
      <c r="AR610" s="815"/>
      <c r="AS610" s="814">
        <v>0</v>
      </c>
      <c r="AT610" s="815"/>
      <c r="AU610" s="814">
        <v>0</v>
      </c>
      <c r="AV610" s="815"/>
      <c r="AW610" s="814">
        <v>0</v>
      </c>
      <c r="AX610" s="815"/>
      <c r="AY610" s="296">
        <f>SUM(AO610+AQ610+AS610+AU610+AW610)</f>
        <v>0</v>
      </c>
      <c r="AZ610" s="783">
        <v>0</v>
      </c>
      <c r="BA610" s="784"/>
      <c r="BB610" s="783">
        <v>0</v>
      </c>
      <c r="BC610" s="784"/>
      <c r="BD610" s="783">
        <v>0</v>
      </c>
      <c r="BE610" s="784"/>
      <c r="BF610" s="783">
        <v>0</v>
      </c>
      <c r="BG610" s="784"/>
      <c r="BH610" s="783">
        <v>0</v>
      </c>
      <c r="BI610" s="784"/>
      <c r="BJ610" s="299">
        <f t="shared" ref="BJ610:BJ617" si="839">SUM(AZ610+BB610+BD610+BF610+BH610)</f>
        <v>0</v>
      </c>
      <c r="BK610" s="825">
        <v>0</v>
      </c>
      <c r="BL610" s="826"/>
      <c r="BM610" s="825">
        <v>0</v>
      </c>
      <c r="BN610" s="826"/>
      <c r="BO610" s="825">
        <v>0</v>
      </c>
      <c r="BP610" s="826"/>
      <c r="BQ610" s="825">
        <v>0</v>
      </c>
      <c r="BR610" s="826"/>
      <c r="BS610" s="825">
        <v>0</v>
      </c>
      <c r="BT610" s="826"/>
      <c r="BU610" s="302">
        <f t="shared" ref="BU610:BU617" si="840">SUM(BK610+BM610+BO610+BQ610+BS610)</f>
        <v>0</v>
      </c>
      <c r="BV610" s="898">
        <v>0</v>
      </c>
      <c r="BW610" s="899"/>
      <c r="BX610" s="898">
        <v>0</v>
      </c>
      <c r="BY610" s="899"/>
      <c r="BZ610" s="898">
        <v>0</v>
      </c>
      <c r="CA610" s="899"/>
      <c r="CB610" s="898">
        <v>0</v>
      </c>
      <c r="CC610" s="899"/>
      <c r="CD610" s="898">
        <v>0</v>
      </c>
      <c r="CE610" s="899"/>
      <c r="CF610" s="305">
        <f t="shared" ref="CF610:CF617" si="841">SUM(BV610+BX610+BZ610+CB610+CD610)</f>
        <v>0</v>
      </c>
      <c r="CG610" s="896">
        <v>0</v>
      </c>
      <c r="CH610" s="897"/>
      <c r="CI610" s="896">
        <v>0</v>
      </c>
      <c r="CJ610" s="897"/>
      <c r="CK610" s="896">
        <v>0</v>
      </c>
      <c r="CL610" s="897"/>
      <c r="CM610" s="896">
        <v>0</v>
      </c>
      <c r="CN610" s="897"/>
      <c r="CO610" s="896">
        <v>0</v>
      </c>
      <c r="CP610" s="897"/>
      <c r="CQ610" s="308">
        <f t="shared" ref="CQ610:CQ617" si="842">SUM(CG610+CI610+CK610+CM610+CO610)</f>
        <v>0</v>
      </c>
      <c r="CR610" s="904">
        <v>0</v>
      </c>
      <c r="CS610" s="905"/>
      <c r="CT610" s="904">
        <v>0</v>
      </c>
      <c r="CU610" s="905"/>
      <c r="CV610" s="904">
        <v>0</v>
      </c>
      <c r="CW610" s="905"/>
      <c r="CX610" s="904">
        <v>0</v>
      </c>
      <c r="CY610" s="905"/>
      <c r="CZ610" s="904">
        <v>0</v>
      </c>
      <c r="DA610" s="905"/>
      <c r="DB610" s="311">
        <f>SUM(CR610+CT610+CV610+CX610+CZ610)</f>
        <v>0</v>
      </c>
      <c r="DC610" s="902">
        <v>0</v>
      </c>
      <c r="DD610" s="903"/>
      <c r="DE610" s="902">
        <v>0</v>
      </c>
      <c r="DF610" s="903"/>
      <c r="DG610" s="902">
        <v>0</v>
      </c>
      <c r="DH610" s="903"/>
      <c r="DI610" s="902">
        <v>0</v>
      </c>
      <c r="DJ610" s="903"/>
      <c r="DK610" s="902">
        <v>0</v>
      </c>
      <c r="DL610" s="903"/>
      <c r="DM610" s="314">
        <f>SUM(DC610+DE610+DG610+DI610+DK610)</f>
        <v>0</v>
      </c>
      <c r="DN610" s="900">
        <v>0</v>
      </c>
      <c r="DO610" s="901"/>
      <c r="DP610" s="900">
        <v>0</v>
      </c>
      <c r="DQ610" s="901"/>
      <c r="DR610" s="900">
        <v>0</v>
      </c>
      <c r="DS610" s="901"/>
      <c r="DT610" s="900">
        <v>0</v>
      </c>
      <c r="DU610" s="901"/>
      <c r="DV610" s="900">
        <v>0</v>
      </c>
      <c r="DW610" s="901"/>
      <c r="DX610" s="326">
        <f t="shared" ref="DX610:DX616" si="843">SUM(DN610+DP610+DR610+DT610+DV610)</f>
        <v>0</v>
      </c>
      <c r="DY610" s="320">
        <f t="shared" si="832"/>
        <v>0</v>
      </c>
      <c r="DZ610" s="320">
        <f t="shared" si="833"/>
        <v>0</v>
      </c>
      <c r="EA610" s="320">
        <f t="shared" si="834"/>
        <v>0</v>
      </c>
      <c r="EB610" s="320">
        <f t="shared" si="835"/>
        <v>0</v>
      </c>
      <c r="EC610" s="320">
        <f t="shared" si="836"/>
        <v>0</v>
      </c>
      <c r="ED610" s="321">
        <f t="shared" si="837"/>
        <v>0</v>
      </c>
      <c r="EE610" s="143"/>
    </row>
    <row r="611" spans="1:135" ht="15" customHeight="1">
      <c r="C611" s="495" t="s">
        <v>446</v>
      </c>
      <c r="D611" s="584"/>
      <c r="E611" s="584"/>
      <c r="F611" s="584"/>
      <c r="G611" s="584"/>
      <c r="H611" s="584"/>
      <c r="I611" s="584"/>
      <c r="J611" s="584"/>
      <c r="K611" s="584"/>
      <c r="L611" s="584"/>
      <c r="M611" s="584"/>
      <c r="N611" s="584"/>
      <c r="O611" s="584"/>
      <c r="P611" s="584"/>
      <c r="Q611" s="584"/>
      <c r="R611" s="585"/>
      <c r="S611" s="609">
        <v>0</v>
      </c>
      <c r="T611" s="585"/>
      <c r="U611" s="609">
        <v>0</v>
      </c>
      <c r="V611" s="585"/>
      <c r="W611" s="609">
        <v>0</v>
      </c>
      <c r="X611" s="585"/>
      <c r="Y611" s="609">
        <v>0</v>
      </c>
      <c r="Z611" s="585"/>
      <c r="AA611" s="609">
        <v>0</v>
      </c>
      <c r="AB611" s="585"/>
      <c r="AC611" s="127">
        <f>SUM(S611+U611+W611+Y611+AA611)</f>
        <v>0</v>
      </c>
      <c r="AD611" s="798">
        <v>0</v>
      </c>
      <c r="AE611" s="799"/>
      <c r="AF611" s="798">
        <v>0</v>
      </c>
      <c r="AG611" s="799"/>
      <c r="AH611" s="798">
        <v>0</v>
      </c>
      <c r="AI611" s="799"/>
      <c r="AJ611" s="798">
        <v>0</v>
      </c>
      <c r="AK611" s="799"/>
      <c r="AL611" s="798">
        <v>0</v>
      </c>
      <c r="AM611" s="799"/>
      <c r="AN611" s="293">
        <f t="shared" si="838"/>
        <v>0</v>
      </c>
      <c r="AO611" s="814">
        <v>0</v>
      </c>
      <c r="AP611" s="815"/>
      <c r="AQ611" s="814">
        <v>0</v>
      </c>
      <c r="AR611" s="815"/>
      <c r="AS611" s="814">
        <v>0</v>
      </c>
      <c r="AT611" s="815"/>
      <c r="AU611" s="814">
        <v>0</v>
      </c>
      <c r="AV611" s="815"/>
      <c r="AW611" s="814">
        <v>0</v>
      </c>
      <c r="AX611" s="815"/>
      <c r="AY611" s="296">
        <f>SUM(AO611+AQ611+AS611+AU611+AW611)</f>
        <v>0</v>
      </c>
      <c r="AZ611" s="783">
        <v>0</v>
      </c>
      <c r="BA611" s="784"/>
      <c r="BB611" s="783">
        <v>0</v>
      </c>
      <c r="BC611" s="784"/>
      <c r="BD611" s="783">
        <v>0</v>
      </c>
      <c r="BE611" s="784"/>
      <c r="BF611" s="783">
        <v>0</v>
      </c>
      <c r="BG611" s="784"/>
      <c r="BH611" s="783">
        <v>0</v>
      </c>
      <c r="BI611" s="784"/>
      <c r="BJ611" s="299">
        <f t="shared" si="839"/>
        <v>0</v>
      </c>
      <c r="BK611" s="825">
        <v>0</v>
      </c>
      <c r="BL611" s="826"/>
      <c r="BM611" s="825">
        <v>0</v>
      </c>
      <c r="BN611" s="826"/>
      <c r="BO611" s="825">
        <v>0</v>
      </c>
      <c r="BP611" s="826"/>
      <c r="BQ611" s="825">
        <v>0</v>
      </c>
      <c r="BR611" s="826"/>
      <c r="BS611" s="825">
        <v>0</v>
      </c>
      <c r="BT611" s="826"/>
      <c r="BU611" s="302">
        <f t="shared" si="840"/>
        <v>0</v>
      </c>
      <c r="BV611" s="898">
        <v>0</v>
      </c>
      <c r="BW611" s="899"/>
      <c r="BX611" s="898">
        <v>0</v>
      </c>
      <c r="BY611" s="899"/>
      <c r="BZ611" s="898">
        <v>0</v>
      </c>
      <c r="CA611" s="899"/>
      <c r="CB611" s="898">
        <v>0</v>
      </c>
      <c r="CC611" s="899"/>
      <c r="CD611" s="898">
        <v>0</v>
      </c>
      <c r="CE611" s="899"/>
      <c r="CF611" s="305">
        <f t="shared" si="841"/>
        <v>0</v>
      </c>
      <c r="CG611" s="896">
        <v>0</v>
      </c>
      <c r="CH611" s="897"/>
      <c r="CI611" s="896">
        <v>0</v>
      </c>
      <c r="CJ611" s="897"/>
      <c r="CK611" s="896">
        <v>0</v>
      </c>
      <c r="CL611" s="897"/>
      <c r="CM611" s="896">
        <v>0</v>
      </c>
      <c r="CN611" s="897"/>
      <c r="CO611" s="896">
        <v>0</v>
      </c>
      <c r="CP611" s="897"/>
      <c r="CQ611" s="308">
        <f t="shared" si="842"/>
        <v>0</v>
      </c>
      <c r="CR611" s="904">
        <v>0</v>
      </c>
      <c r="CS611" s="905"/>
      <c r="CT611" s="904">
        <v>0</v>
      </c>
      <c r="CU611" s="905"/>
      <c r="CV611" s="904">
        <v>0</v>
      </c>
      <c r="CW611" s="905"/>
      <c r="CX611" s="904">
        <v>0</v>
      </c>
      <c r="CY611" s="905"/>
      <c r="CZ611" s="904">
        <v>0</v>
      </c>
      <c r="DA611" s="905"/>
      <c r="DB611" s="311">
        <f t="shared" ref="DB611:DB617" si="844">SUM(CR611+CT611+CV611+CX611+CZ611)</f>
        <v>0</v>
      </c>
      <c r="DC611" s="902">
        <v>0</v>
      </c>
      <c r="DD611" s="903"/>
      <c r="DE611" s="902">
        <v>0</v>
      </c>
      <c r="DF611" s="903"/>
      <c r="DG611" s="902">
        <v>0</v>
      </c>
      <c r="DH611" s="903"/>
      <c r="DI611" s="902">
        <v>0</v>
      </c>
      <c r="DJ611" s="903"/>
      <c r="DK611" s="902">
        <v>0</v>
      </c>
      <c r="DL611" s="903"/>
      <c r="DM611" s="314">
        <f t="shared" ref="DM611:DM617" si="845">SUM(DC611+DE611+DG611+DI611+DK611)</f>
        <v>0</v>
      </c>
      <c r="DN611" s="900">
        <v>0</v>
      </c>
      <c r="DO611" s="901"/>
      <c r="DP611" s="900">
        <v>0</v>
      </c>
      <c r="DQ611" s="901"/>
      <c r="DR611" s="900">
        <v>0</v>
      </c>
      <c r="DS611" s="901"/>
      <c r="DT611" s="900">
        <v>0</v>
      </c>
      <c r="DU611" s="901"/>
      <c r="DV611" s="900">
        <v>0</v>
      </c>
      <c r="DW611" s="901"/>
      <c r="DX611" s="326">
        <f t="shared" si="843"/>
        <v>0</v>
      </c>
      <c r="DY611" s="320">
        <f t="shared" si="832"/>
        <v>0</v>
      </c>
      <c r="DZ611" s="320">
        <f t="shared" si="833"/>
        <v>0</v>
      </c>
      <c r="EA611" s="320">
        <f t="shared" si="834"/>
        <v>0</v>
      </c>
      <c r="EB611" s="320">
        <f t="shared" si="835"/>
        <v>0</v>
      </c>
      <c r="EC611" s="320">
        <f t="shared" si="836"/>
        <v>0</v>
      </c>
      <c r="ED611" s="321">
        <f t="shared" si="837"/>
        <v>0</v>
      </c>
      <c r="EE611" s="143"/>
    </row>
    <row r="612" spans="1:135" ht="15" customHeight="1">
      <c r="C612" s="495" t="s">
        <v>447</v>
      </c>
      <c r="D612" s="584"/>
      <c r="E612" s="584"/>
      <c r="F612" s="584"/>
      <c r="G612" s="584"/>
      <c r="H612" s="584"/>
      <c r="I612" s="584"/>
      <c r="J612" s="584"/>
      <c r="K612" s="584"/>
      <c r="L612" s="584"/>
      <c r="M612" s="584"/>
      <c r="N612" s="584"/>
      <c r="O612" s="584"/>
      <c r="P612" s="584"/>
      <c r="Q612" s="584"/>
      <c r="R612" s="585"/>
      <c r="S612" s="609">
        <v>0</v>
      </c>
      <c r="T612" s="585"/>
      <c r="U612" s="609">
        <v>0</v>
      </c>
      <c r="V612" s="585"/>
      <c r="W612" s="609">
        <v>0</v>
      </c>
      <c r="X612" s="585"/>
      <c r="Y612" s="609">
        <v>0</v>
      </c>
      <c r="Z612" s="585"/>
      <c r="AA612" s="609">
        <v>0</v>
      </c>
      <c r="AB612" s="585"/>
      <c r="AC612" s="127">
        <f>SUM(S612+U612+W612+Y612+AA612)</f>
        <v>0</v>
      </c>
      <c r="AD612" s="798">
        <v>0</v>
      </c>
      <c r="AE612" s="799"/>
      <c r="AF612" s="798">
        <v>0</v>
      </c>
      <c r="AG612" s="799"/>
      <c r="AH612" s="798">
        <v>0</v>
      </c>
      <c r="AI612" s="799"/>
      <c r="AJ612" s="798">
        <v>0</v>
      </c>
      <c r="AK612" s="799"/>
      <c r="AL612" s="798">
        <v>0</v>
      </c>
      <c r="AM612" s="799"/>
      <c r="AN612" s="293">
        <f t="shared" si="838"/>
        <v>0</v>
      </c>
      <c r="AO612" s="814">
        <v>0</v>
      </c>
      <c r="AP612" s="815"/>
      <c r="AQ612" s="814">
        <v>0</v>
      </c>
      <c r="AR612" s="815"/>
      <c r="AS612" s="814">
        <v>0</v>
      </c>
      <c r="AT612" s="815"/>
      <c r="AU612" s="814">
        <v>0</v>
      </c>
      <c r="AV612" s="815"/>
      <c r="AW612" s="814">
        <v>0</v>
      </c>
      <c r="AX612" s="815"/>
      <c r="AY612" s="296">
        <f t="shared" ref="AY612:AY617" si="846">SUM(AO612+AQ612+AS612+AU612+AW612)</f>
        <v>0</v>
      </c>
      <c r="AZ612" s="783">
        <v>0</v>
      </c>
      <c r="BA612" s="784"/>
      <c r="BB612" s="783">
        <v>0</v>
      </c>
      <c r="BC612" s="784"/>
      <c r="BD612" s="783">
        <v>0</v>
      </c>
      <c r="BE612" s="784"/>
      <c r="BF612" s="783">
        <v>0</v>
      </c>
      <c r="BG612" s="784"/>
      <c r="BH612" s="783">
        <v>0</v>
      </c>
      <c r="BI612" s="784"/>
      <c r="BJ612" s="299">
        <f t="shared" si="839"/>
        <v>0</v>
      </c>
      <c r="BK612" s="825">
        <v>0</v>
      </c>
      <c r="BL612" s="826"/>
      <c r="BM612" s="825">
        <v>0</v>
      </c>
      <c r="BN612" s="826"/>
      <c r="BO612" s="825">
        <v>0</v>
      </c>
      <c r="BP612" s="826"/>
      <c r="BQ612" s="825">
        <v>0</v>
      </c>
      <c r="BR612" s="826"/>
      <c r="BS612" s="825">
        <v>0</v>
      </c>
      <c r="BT612" s="826"/>
      <c r="BU612" s="302">
        <f t="shared" si="840"/>
        <v>0</v>
      </c>
      <c r="BV612" s="898">
        <v>0</v>
      </c>
      <c r="BW612" s="899"/>
      <c r="BX612" s="898">
        <v>0</v>
      </c>
      <c r="BY612" s="899"/>
      <c r="BZ612" s="898">
        <v>0</v>
      </c>
      <c r="CA612" s="899"/>
      <c r="CB612" s="898">
        <v>0</v>
      </c>
      <c r="CC612" s="899"/>
      <c r="CD612" s="898">
        <v>0</v>
      </c>
      <c r="CE612" s="899"/>
      <c r="CF612" s="305">
        <f t="shared" si="841"/>
        <v>0</v>
      </c>
      <c r="CG612" s="896">
        <v>0</v>
      </c>
      <c r="CH612" s="897"/>
      <c r="CI612" s="896">
        <v>0</v>
      </c>
      <c r="CJ612" s="897"/>
      <c r="CK612" s="896">
        <v>0</v>
      </c>
      <c r="CL612" s="897"/>
      <c r="CM612" s="896">
        <v>0</v>
      </c>
      <c r="CN612" s="897"/>
      <c r="CO612" s="896">
        <v>0</v>
      </c>
      <c r="CP612" s="897"/>
      <c r="CQ612" s="308">
        <f t="shared" si="842"/>
        <v>0</v>
      </c>
      <c r="CR612" s="904">
        <v>0</v>
      </c>
      <c r="CS612" s="905"/>
      <c r="CT612" s="904">
        <v>0</v>
      </c>
      <c r="CU612" s="905"/>
      <c r="CV612" s="904">
        <v>0</v>
      </c>
      <c r="CW612" s="905"/>
      <c r="CX612" s="904">
        <v>0</v>
      </c>
      <c r="CY612" s="905"/>
      <c r="CZ612" s="904">
        <v>0</v>
      </c>
      <c r="DA612" s="905"/>
      <c r="DB612" s="311">
        <f t="shared" si="844"/>
        <v>0</v>
      </c>
      <c r="DC612" s="902">
        <v>0</v>
      </c>
      <c r="DD612" s="903"/>
      <c r="DE612" s="902">
        <v>0</v>
      </c>
      <c r="DF612" s="903"/>
      <c r="DG612" s="902">
        <v>0</v>
      </c>
      <c r="DH612" s="903"/>
      <c r="DI612" s="902">
        <v>0</v>
      </c>
      <c r="DJ612" s="903"/>
      <c r="DK612" s="902">
        <v>0</v>
      </c>
      <c r="DL612" s="903"/>
      <c r="DM612" s="314">
        <f t="shared" si="845"/>
        <v>0</v>
      </c>
      <c r="DN612" s="900">
        <v>0</v>
      </c>
      <c r="DO612" s="901"/>
      <c r="DP612" s="900">
        <v>0</v>
      </c>
      <c r="DQ612" s="901"/>
      <c r="DR612" s="900">
        <v>0</v>
      </c>
      <c r="DS612" s="901"/>
      <c r="DT612" s="900">
        <v>0</v>
      </c>
      <c r="DU612" s="901"/>
      <c r="DV612" s="900">
        <v>0</v>
      </c>
      <c r="DW612" s="901"/>
      <c r="DX612" s="326">
        <f t="shared" si="843"/>
        <v>0</v>
      </c>
      <c r="DY612" s="320">
        <f t="shared" si="832"/>
        <v>0</v>
      </c>
      <c r="DZ612" s="320">
        <f t="shared" si="833"/>
        <v>0</v>
      </c>
      <c r="EA612" s="320">
        <f t="shared" si="834"/>
        <v>0</v>
      </c>
      <c r="EB612" s="320">
        <f t="shared" si="835"/>
        <v>0</v>
      </c>
      <c r="EC612" s="320">
        <f t="shared" si="836"/>
        <v>0</v>
      </c>
      <c r="ED612" s="321">
        <f t="shared" si="837"/>
        <v>0</v>
      </c>
      <c r="EE612" s="143"/>
    </row>
    <row r="613" spans="1:135" ht="15" customHeight="1">
      <c r="C613" s="495" t="s">
        <v>444</v>
      </c>
      <c r="D613" s="584"/>
      <c r="E613" s="584"/>
      <c r="F613" s="584"/>
      <c r="G613" s="584"/>
      <c r="H613" s="584"/>
      <c r="I613" s="584"/>
      <c r="J613" s="584"/>
      <c r="K613" s="584"/>
      <c r="L613" s="584"/>
      <c r="M613" s="584"/>
      <c r="N613" s="584"/>
      <c r="O613" s="584"/>
      <c r="P613" s="584"/>
      <c r="Q613" s="584"/>
      <c r="R613" s="585"/>
      <c r="S613" s="609">
        <v>0</v>
      </c>
      <c r="T613" s="585"/>
      <c r="U613" s="609">
        <v>0</v>
      </c>
      <c r="V613" s="585"/>
      <c r="W613" s="609">
        <v>0</v>
      </c>
      <c r="X613" s="585"/>
      <c r="Y613" s="609">
        <v>0</v>
      </c>
      <c r="Z613" s="585"/>
      <c r="AA613" s="609">
        <v>0</v>
      </c>
      <c r="AB613" s="585"/>
      <c r="AC613" s="127">
        <f t="shared" ref="AC613:AC617" si="847">SUM(S613+U613+W613+Y613+AA613)</f>
        <v>0</v>
      </c>
      <c r="AD613" s="798">
        <v>0</v>
      </c>
      <c r="AE613" s="799"/>
      <c r="AF613" s="798">
        <v>0</v>
      </c>
      <c r="AG613" s="799"/>
      <c r="AH613" s="798">
        <v>0</v>
      </c>
      <c r="AI613" s="799"/>
      <c r="AJ613" s="798">
        <v>0</v>
      </c>
      <c r="AK613" s="799"/>
      <c r="AL613" s="798">
        <v>0</v>
      </c>
      <c r="AM613" s="799"/>
      <c r="AN613" s="293">
        <f t="shared" si="838"/>
        <v>0</v>
      </c>
      <c r="AO613" s="814">
        <v>0</v>
      </c>
      <c r="AP613" s="815"/>
      <c r="AQ613" s="814">
        <v>0</v>
      </c>
      <c r="AR613" s="815"/>
      <c r="AS613" s="814">
        <v>0</v>
      </c>
      <c r="AT613" s="815"/>
      <c r="AU613" s="814">
        <v>0</v>
      </c>
      <c r="AV613" s="815"/>
      <c r="AW613" s="814">
        <v>0</v>
      </c>
      <c r="AX613" s="815"/>
      <c r="AY613" s="296">
        <f t="shared" si="846"/>
        <v>0</v>
      </c>
      <c r="AZ613" s="783">
        <v>0</v>
      </c>
      <c r="BA613" s="784"/>
      <c r="BB613" s="783">
        <v>0</v>
      </c>
      <c r="BC613" s="784"/>
      <c r="BD613" s="783">
        <v>0</v>
      </c>
      <c r="BE613" s="784"/>
      <c r="BF613" s="783">
        <v>0</v>
      </c>
      <c r="BG613" s="784"/>
      <c r="BH613" s="783">
        <v>0</v>
      </c>
      <c r="BI613" s="784"/>
      <c r="BJ613" s="299">
        <f t="shared" si="839"/>
        <v>0</v>
      </c>
      <c r="BK613" s="825">
        <v>0</v>
      </c>
      <c r="BL613" s="826"/>
      <c r="BM613" s="825">
        <v>0</v>
      </c>
      <c r="BN613" s="826"/>
      <c r="BO613" s="825">
        <v>0</v>
      </c>
      <c r="BP613" s="826"/>
      <c r="BQ613" s="825">
        <v>0</v>
      </c>
      <c r="BR613" s="826"/>
      <c r="BS613" s="825">
        <v>0</v>
      </c>
      <c r="BT613" s="826"/>
      <c r="BU613" s="302">
        <f t="shared" si="840"/>
        <v>0</v>
      </c>
      <c r="BV613" s="898">
        <v>0</v>
      </c>
      <c r="BW613" s="899"/>
      <c r="BX613" s="898">
        <v>0</v>
      </c>
      <c r="BY613" s="899"/>
      <c r="BZ613" s="898">
        <v>0</v>
      </c>
      <c r="CA613" s="899"/>
      <c r="CB613" s="898">
        <v>0</v>
      </c>
      <c r="CC613" s="899"/>
      <c r="CD613" s="898">
        <v>0</v>
      </c>
      <c r="CE613" s="899"/>
      <c r="CF613" s="305">
        <f t="shared" si="841"/>
        <v>0</v>
      </c>
      <c r="CG613" s="896">
        <v>0</v>
      </c>
      <c r="CH613" s="897"/>
      <c r="CI613" s="896">
        <v>0</v>
      </c>
      <c r="CJ613" s="897"/>
      <c r="CK613" s="896">
        <v>0</v>
      </c>
      <c r="CL613" s="897"/>
      <c r="CM613" s="896">
        <v>0</v>
      </c>
      <c r="CN613" s="897"/>
      <c r="CO613" s="896">
        <v>0</v>
      </c>
      <c r="CP613" s="897"/>
      <c r="CQ613" s="308">
        <f t="shared" si="842"/>
        <v>0</v>
      </c>
      <c r="CR613" s="904">
        <v>0</v>
      </c>
      <c r="CS613" s="905"/>
      <c r="CT613" s="904">
        <v>0</v>
      </c>
      <c r="CU613" s="905"/>
      <c r="CV613" s="904">
        <v>0</v>
      </c>
      <c r="CW613" s="905"/>
      <c r="CX613" s="904">
        <v>0</v>
      </c>
      <c r="CY613" s="905"/>
      <c r="CZ613" s="904">
        <v>0</v>
      </c>
      <c r="DA613" s="905"/>
      <c r="DB613" s="311">
        <f t="shared" si="844"/>
        <v>0</v>
      </c>
      <c r="DC613" s="902">
        <v>0</v>
      </c>
      <c r="DD613" s="903"/>
      <c r="DE613" s="902">
        <v>0</v>
      </c>
      <c r="DF613" s="903"/>
      <c r="DG613" s="902">
        <v>0</v>
      </c>
      <c r="DH613" s="903"/>
      <c r="DI613" s="902">
        <v>0</v>
      </c>
      <c r="DJ613" s="903"/>
      <c r="DK613" s="902">
        <v>0</v>
      </c>
      <c r="DL613" s="903"/>
      <c r="DM613" s="314">
        <f t="shared" si="845"/>
        <v>0</v>
      </c>
      <c r="DN613" s="900">
        <v>0</v>
      </c>
      <c r="DO613" s="901"/>
      <c r="DP613" s="900">
        <v>0</v>
      </c>
      <c r="DQ613" s="901"/>
      <c r="DR613" s="900">
        <v>0</v>
      </c>
      <c r="DS613" s="901"/>
      <c r="DT613" s="900">
        <v>0</v>
      </c>
      <c r="DU613" s="901"/>
      <c r="DV613" s="900">
        <v>0</v>
      </c>
      <c r="DW613" s="901"/>
      <c r="DX613" s="326">
        <f t="shared" si="843"/>
        <v>0</v>
      </c>
      <c r="DY613" s="320">
        <f t="shared" si="832"/>
        <v>0</v>
      </c>
      <c r="DZ613" s="320">
        <f t="shared" si="833"/>
        <v>0</v>
      </c>
      <c r="EA613" s="320">
        <f t="shared" si="834"/>
        <v>0</v>
      </c>
      <c r="EB613" s="320">
        <f t="shared" si="835"/>
        <v>0</v>
      </c>
      <c r="EC613" s="320">
        <f t="shared" si="836"/>
        <v>0</v>
      </c>
      <c r="ED613" s="321">
        <f t="shared" si="837"/>
        <v>0</v>
      </c>
      <c r="EE613" s="143"/>
    </row>
    <row r="614" spans="1:135" ht="15" customHeight="1">
      <c r="C614" s="495" t="s">
        <v>445</v>
      </c>
      <c r="D614" s="584"/>
      <c r="E614" s="584"/>
      <c r="F614" s="584"/>
      <c r="G614" s="584"/>
      <c r="H614" s="584"/>
      <c r="I614" s="584"/>
      <c r="J614" s="584"/>
      <c r="K614" s="584"/>
      <c r="L614" s="584"/>
      <c r="M614" s="584"/>
      <c r="N614" s="584"/>
      <c r="O614" s="584"/>
      <c r="P614" s="584"/>
      <c r="Q614" s="584"/>
      <c r="R614" s="585"/>
      <c r="S614" s="609">
        <v>0</v>
      </c>
      <c r="T614" s="585"/>
      <c r="U614" s="609">
        <v>0</v>
      </c>
      <c r="V614" s="585"/>
      <c r="W614" s="609">
        <v>0</v>
      </c>
      <c r="X614" s="585"/>
      <c r="Y614" s="609">
        <v>0</v>
      </c>
      <c r="Z614" s="585"/>
      <c r="AA614" s="609">
        <v>0</v>
      </c>
      <c r="AB614" s="585"/>
      <c r="AC614" s="127">
        <f t="shared" si="847"/>
        <v>0</v>
      </c>
      <c r="AD614" s="798">
        <v>0</v>
      </c>
      <c r="AE614" s="799"/>
      <c r="AF614" s="798">
        <v>0</v>
      </c>
      <c r="AG614" s="799"/>
      <c r="AH614" s="798">
        <v>0</v>
      </c>
      <c r="AI614" s="799"/>
      <c r="AJ614" s="798">
        <v>0</v>
      </c>
      <c r="AK614" s="799"/>
      <c r="AL614" s="798">
        <v>0</v>
      </c>
      <c r="AM614" s="799"/>
      <c r="AN614" s="293">
        <f t="shared" si="838"/>
        <v>0</v>
      </c>
      <c r="AO614" s="814">
        <v>0</v>
      </c>
      <c r="AP614" s="815"/>
      <c r="AQ614" s="814">
        <v>0</v>
      </c>
      <c r="AR614" s="815"/>
      <c r="AS614" s="814">
        <v>0</v>
      </c>
      <c r="AT614" s="815"/>
      <c r="AU614" s="814">
        <v>0</v>
      </c>
      <c r="AV614" s="815"/>
      <c r="AW614" s="814">
        <v>0</v>
      </c>
      <c r="AX614" s="815"/>
      <c r="AY614" s="296">
        <f t="shared" si="846"/>
        <v>0</v>
      </c>
      <c r="AZ614" s="783">
        <v>0</v>
      </c>
      <c r="BA614" s="784"/>
      <c r="BB614" s="783">
        <v>0</v>
      </c>
      <c r="BC614" s="784"/>
      <c r="BD614" s="783">
        <v>0</v>
      </c>
      <c r="BE614" s="784"/>
      <c r="BF614" s="783">
        <v>0</v>
      </c>
      <c r="BG614" s="784"/>
      <c r="BH614" s="783">
        <v>0</v>
      </c>
      <c r="BI614" s="784"/>
      <c r="BJ614" s="299">
        <f t="shared" si="839"/>
        <v>0</v>
      </c>
      <c r="BK614" s="825">
        <v>0</v>
      </c>
      <c r="BL614" s="826"/>
      <c r="BM614" s="825">
        <v>0</v>
      </c>
      <c r="BN614" s="826"/>
      <c r="BO614" s="825">
        <v>0</v>
      </c>
      <c r="BP614" s="826"/>
      <c r="BQ614" s="825">
        <v>0</v>
      </c>
      <c r="BR614" s="826"/>
      <c r="BS614" s="825">
        <v>0</v>
      </c>
      <c r="BT614" s="826"/>
      <c r="BU614" s="302">
        <f t="shared" si="840"/>
        <v>0</v>
      </c>
      <c r="BV614" s="898">
        <v>0</v>
      </c>
      <c r="BW614" s="899"/>
      <c r="BX614" s="898">
        <v>0</v>
      </c>
      <c r="BY614" s="899"/>
      <c r="BZ614" s="898">
        <v>0</v>
      </c>
      <c r="CA614" s="899"/>
      <c r="CB614" s="898">
        <v>0</v>
      </c>
      <c r="CC614" s="899"/>
      <c r="CD614" s="898">
        <v>0</v>
      </c>
      <c r="CE614" s="899"/>
      <c r="CF614" s="305">
        <f t="shared" si="841"/>
        <v>0</v>
      </c>
      <c r="CG614" s="896">
        <v>0</v>
      </c>
      <c r="CH614" s="897"/>
      <c r="CI614" s="896">
        <v>0</v>
      </c>
      <c r="CJ614" s="897"/>
      <c r="CK614" s="896">
        <v>0</v>
      </c>
      <c r="CL614" s="897"/>
      <c r="CM614" s="896">
        <v>0</v>
      </c>
      <c r="CN614" s="897"/>
      <c r="CO614" s="896">
        <v>0</v>
      </c>
      <c r="CP614" s="897"/>
      <c r="CQ614" s="308">
        <f t="shared" si="842"/>
        <v>0</v>
      </c>
      <c r="CR614" s="904">
        <v>0</v>
      </c>
      <c r="CS614" s="905"/>
      <c r="CT614" s="904">
        <v>0</v>
      </c>
      <c r="CU614" s="905"/>
      <c r="CV614" s="904">
        <v>0</v>
      </c>
      <c r="CW614" s="905"/>
      <c r="CX614" s="904">
        <v>0</v>
      </c>
      <c r="CY614" s="905"/>
      <c r="CZ614" s="904">
        <v>0</v>
      </c>
      <c r="DA614" s="905"/>
      <c r="DB614" s="311">
        <f t="shared" si="844"/>
        <v>0</v>
      </c>
      <c r="DC614" s="902">
        <v>0</v>
      </c>
      <c r="DD614" s="903"/>
      <c r="DE614" s="902">
        <v>0</v>
      </c>
      <c r="DF614" s="903"/>
      <c r="DG614" s="902">
        <v>0</v>
      </c>
      <c r="DH614" s="903"/>
      <c r="DI614" s="902">
        <v>0</v>
      </c>
      <c r="DJ614" s="903"/>
      <c r="DK614" s="902">
        <v>0</v>
      </c>
      <c r="DL614" s="903"/>
      <c r="DM614" s="314">
        <f t="shared" si="845"/>
        <v>0</v>
      </c>
      <c r="DN614" s="900">
        <v>0</v>
      </c>
      <c r="DO614" s="901"/>
      <c r="DP614" s="900">
        <v>0</v>
      </c>
      <c r="DQ614" s="901"/>
      <c r="DR614" s="900">
        <v>0</v>
      </c>
      <c r="DS614" s="901"/>
      <c r="DT614" s="900">
        <v>0</v>
      </c>
      <c r="DU614" s="901"/>
      <c r="DV614" s="900">
        <v>0</v>
      </c>
      <c r="DW614" s="901"/>
      <c r="DX614" s="326">
        <f t="shared" si="843"/>
        <v>0</v>
      </c>
      <c r="DY614" s="320">
        <f t="shared" si="832"/>
        <v>0</v>
      </c>
      <c r="DZ614" s="320">
        <f t="shared" si="833"/>
        <v>0</v>
      </c>
      <c r="EA614" s="320">
        <f t="shared" si="834"/>
        <v>0</v>
      </c>
      <c r="EB614" s="320">
        <f t="shared" si="835"/>
        <v>0</v>
      </c>
      <c r="EC614" s="320">
        <f t="shared" si="836"/>
        <v>0</v>
      </c>
      <c r="ED614" s="321">
        <f t="shared" si="837"/>
        <v>0</v>
      </c>
      <c r="EE614" s="143"/>
    </row>
    <row r="615" spans="1:135" ht="15" customHeight="1">
      <c r="C615" s="495" t="s">
        <v>446</v>
      </c>
      <c r="D615" s="584"/>
      <c r="E615" s="584"/>
      <c r="F615" s="584"/>
      <c r="G615" s="584"/>
      <c r="H615" s="584"/>
      <c r="I615" s="584"/>
      <c r="J615" s="584"/>
      <c r="K615" s="584"/>
      <c r="L615" s="584"/>
      <c r="M615" s="584"/>
      <c r="N615" s="584"/>
      <c r="O615" s="584"/>
      <c r="P615" s="584"/>
      <c r="Q615" s="584"/>
      <c r="R615" s="585"/>
      <c r="S615" s="609">
        <v>0</v>
      </c>
      <c r="T615" s="585"/>
      <c r="U615" s="609">
        <v>0</v>
      </c>
      <c r="V615" s="585"/>
      <c r="W615" s="609">
        <v>0</v>
      </c>
      <c r="X615" s="585"/>
      <c r="Y615" s="609">
        <v>0</v>
      </c>
      <c r="Z615" s="585"/>
      <c r="AA615" s="609">
        <v>0</v>
      </c>
      <c r="AB615" s="585"/>
      <c r="AC615" s="127">
        <f t="shared" si="847"/>
        <v>0</v>
      </c>
      <c r="AD615" s="798">
        <v>0</v>
      </c>
      <c r="AE615" s="799"/>
      <c r="AF615" s="798">
        <v>0</v>
      </c>
      <c r="AG615" s="799"/>
      <c r="AH615" s="798">
        <v>0</v>
      </c>
      <c r="AI615" s="799"/>
      <c r="AJ615" s="798">
        <v>0</v>
      </c>
      <c r="AK615" s="799"/>
      <c r="AL615" s="798">
        <v>0</v>
      </c>
      <c r="AM615" s="799"/>
      <c r="AN615" s="293">
        <f t="shared" si="838"/>
        <v>0</v>
      </c>
      <c r="AO615" s="814">
        <v>0</v>
      </c>
      <c r="AP615" s="815"/>
      <c r="AQ615" s="814">
        <v>0</v>
      </c>
      <c r="AR615" s="815"/>
      <c r="AS615" s="814">
        <v>0</v>
      </c>
      <c r="AT615" s="815"/>
      <c r="AU615" s="814">
        <v>0</v>
      </c>
      <c r="AV615" s="815"/>
      <c r="AW615" s="814">
        <v>0</v>
      </c>
      <c r="AX615" s="815"/>
      <c r="AY615" s="296">
        <f t="shared" si="846"/>
        <v>0</v>
      </c>
      <c r="AZ615" s="783">
        <v>0</v>
      </c>
      <c r="BA615" s="784"/>
      <c r="BB615" s="783">
        <v>0</v>
      </c>
      <c r="BC615" s="784"/>
      <c r="BD615" s="783">
        <v>0</v>
      </c>
      <c r="BE615" s="784"/>
      <c r="BF615" s="783">
        <v>0</v>
      </c>
      <c r="BG615" s="784"/>
      <c r="BH615" s="783">
        <v>0</v>
      </c>
      <c r="BI615" s="784"/>
      <c r="BJ615" s="299">
        <f t="shared" si="839"/>
        <v>0</v>
      </c>
      <c r="BK615" s="825">
        <v>0</v>
      </c>
      <c r="BL615" s="826"/>
      <c r="BM615" s="825">
        <v>0</v>
      </c>
      <c r="BN615" s="826"/>
      <c r="BO615" s="825">
        <v>0</v>
      </c>
      <c r="BP615" s="826"/>
      <c r="BQ615" s="825">
        <v>0</v>
      </c>
      <c r="BR615" s="826"/>
      <c r="BS615" s="825">
        <v>0</v>
      </c>
      <c r="BT615" s="826"/>
      <c r="BU615" s="302">
        <f t="shared" si="840"/>
        <v>0</v>
      </c>
      <c r="BV615" s="898">
        <v>0</v>
      </c>
      <c r="BW615" s="899"/>
      <c r="BX615" s="898">
        <v>0</v>
      </c>
      <c r="BY615" s="899"/>
      <c r="BZ615" s="898">
        <v>0</v>
      </c>
      <c r="CA615" s="899"/>
      <c r="CB615" s="898">
        <v>0</v>
      </c>
      <c r="CC615" s="899"/>
      <c r="CD615" s="898">
        <v>0</v>
      </c>
      <c r="CE615" s="899"/>
      <c r="CF615" s="305">
        <f t="shared" si="841"/>
        <v>0</v>
      </c>
      <c r="CG615" s="896">
        <v>0</v>
      </c>
      <c r="CH615" s="897"/>
      <c r="CI615" s="896">
        <v>0</v>
      </c>
      <c r="CJ615" s="897"/>
      <c r="CK615" s="896">
        <v>0</v>
      </c>
      <c r="CL615" s="897"/>
      <c r="CM615" s="896">
        <v>0</v>
      </c>
      <c r="CN615" s="897"/>
      <c r="CO615" s="896">
        <v>0</v>
      </c>
      <c r="CP615" s="897"/>
      <c r="CQ615" s="308">
        <f t="shared" si="842"/>
        <v>0</v>
      </c>
      <c r="CR615" s="904">
        <v>0</v>
      </c>
      <c r="CS615" s="905"/>
      <c r="CT615" s="904">
        <v>0</v>
      </c>
      <c r="CU615" s="905"/>
      <c r="CV615" s="904">
        <v>0</v>
      </c>
      <c r="CW615" s="905"/>
      <c r="CX615" s="904">
        <v>0</v>
      </c>
      <c r="CY615" s="905"/>
      <c r="CZ615" s="904">
        <v>0</v>
      </c>
      <c r="DA615" s="905"/>
      <c r="DB615" s="311">
        <f t="shared" si="844"/>
        <v>0</v>
      </c>
      <c r="DC615" s="902">
        <v>0</v>
      </c>
      <c r="DD615" s="903"/>
      <c r="DE615" s="902">
        <v>0</v>
      </c>
      <c r="DF615" s="903"/>
      <c r="DG615" s="902">
        <v>0</v>
      </c>
      <c r="DH615" s="903"/>
      <c r="DI615" s="902">
        <v>0</v>
      </c>
      <c r="DJ615" s="903"/>
      <c r="DK615" s="902">
        <v>0</v>
      </c>
      <c r="DL615" s="903"/>
      <c r="DM615" s="314">
        <f t="shared" si="845"/>
        <v>0</v>
      </c>
      <c r="DN615" s="900">
        <v>0</v>
      </c>
      <c r="DO615" s="901"/>
      <c r="DP615" s="900">
        <v>0</v>
      </c>
      <c r="DQ615" s="901"/>
      <c r="DR615" s="900">
        <v>0</v>
      </c>
      <c r="DS615" s="901"/>
      <c r="DT615" s="900">
        <v>0</v>
      </c>
      <c r="DU615" s="901"/>
      <c r="DV615" s="900">
        <v>0</v>
      </c>
      <c r="DW615" s="901"/>
      <c r="DX615" s="326">
        <f t="shared" si="843"/>
        <v>0</v>
      </c>
      <c r="DY615" s="320">
        <f t="shared" si="832"/>
        <v>0</v>
      </c>
      <c r="DZ615" s="320">
        <f t="shared" si="833"/>
        <v>0</v>
      </c>
      <c r="EA615" s="320">
        <f t="shared" si="834"/>
        <v>0</v>
      </c>
      <c r="EB615" s="320">
        <f t="shared" si="835"/>
        <v>0</v>
      </c>
      <c r="EC615" s="320">
        <f t="shared" si="836"/>
        <v>0</v>
      </c>
      <c r="ED615" s="321">
        <f t="shared" si="837"/>
        <v>0</v>
      </c>
      <c r="EE615" s="143"/>
    </row>
    <row r="616" spans="1:135" ht="15" customHeight="1">
      <c r="C616" s="495" t="s">
        <v>447</v>
      </c>
      <c r="D616" s="584"/>
      <c r="E616" s="584"/>
      <c r="F616" s="584"/>
      <c r="G616" s="584"/>
      <c r="H616" s="584"/>
      <c r="I616" s="584"/>
      <c r="J616" s="584"/>
      <c r="K616" s="584"/>
      <c r="L616" s="584"/>
      <c r="M616" s="584"/>
      <c r="N616" s="584"/>
      <c r="O616" s="584"/>
      <c r="P616" s="584"/>
      <c r="Q616" s="584"/>
      <c r="R616" s="585"/>
      <c r="S616" s="609">
        <v>0</v>
      </c>
      <c r="T616" s="585"/>
      <c r="U616" s="609">
        <v>0</v>
      </c>
      <c r="V616" s="585"/>
      <c r="W616" s="609">
        <v>0</v>
      </c>
      <c r="X616" s="585"/>
      <c r="Y616" s="609">
        <v>0</v>
      </c>
      <c r="Z616" s="585"/>
      <c r="AA616" s="609">
        <v>0</v>
      </c>
      <c r="AB616" s="585"/>
      <c r="AC616" s="127">
        <f t="shared" si="847"/>
        <v>0</v>
      </c>
      <c r="AD616" s="798">
        <v>0</v>
      </c>
      <c r="AE616" s="799"/>
      <c r="AF616" s="798">
        <v>0</v>
      </c>
      <c r="AG616" s="799"/>
      <c r="AH616" s="798">
        <v>0</v>
      </c>
      <c r="AI616" s="799"/>
      <c r="AJ616" s="798">
        <v>0</v>
      </c>
      <c r="AK616" s="799"/>
      <c r="AL616" s="798">
        <v>0</v>
      </c>
      <c r="AM616" s="799"/>
      <c r="AN616" s="293">
        <f t="shared" si="838"/>
        <v>0</v>
      </c>
      <c r="AO616" s="814">
        <v>0</v>
      </c>
      <c r="AP616" s="815"/>
      <c r="AQ616" s="814">
        <v>0</v>
      </c>
      <c r="AR616" s="815"/>
      <c r="AS616" s="814">
        <v>0</v>
      </c>
      <c r="AT616" s="815"/>
      <c r="AU616" s="814">
        <v>0</v>
      </c>
      <c r="AV616" s="815"/>
      <c r="AW616" s="814">
        <v>0</v>
      </c>
      <c r="AX616" s="815"/>
      <c r="AY616" s="296">
        <f t="shared" si="846"/>
        <v>0</v>
      </c>
      <c r="AZ616" s="783">
        <v>0</v>
      </c>
      <c r="BA616" s="784"/>
      <c r="BB616" s="783">
        <v>0</v>
      </c>
      <c r="BC616" s="784"/>
      <c r="BD616" s="783">
        <v>0</v>
      </c>
      <c r="BE616" s="784"/>
      <c r="BF616" s="783">
        <v>0</v>
      </c>
      <c r="BG616" s="784"/>
      <c r="BH616" s="783">
        <v>0</v>
      </c>
      <c r="BI616" s="784"/>
      <c r="BJ616" s="299">
        <f t="shared" si="839"/>
        <v>0</v>
      </c>
      <c r="BK616" s="825">
        <v>0</v>
      </c>
      <c r="BL616" s="826"/>
      <c r="BM616" s="825">
        <v>0</v>
      </c>
      <c r="BN616" s="826"/>
      <c r="BO616" s="825">
        <v>0</v>
      </c>
      <c r="BP616" s="826"/>
      <c r="BQ616" s="825">
        <v>0</v>
      </c>
      <c r="BR616" s="826"/>
      <c r="BS616" s="825">
        <v>0</v>
      </c>
      <c r="BT616" s="826"/>
      <c r="BU616" s="302">
        <f t="shared" si="840"/>
        <v>0</v>
      </c>
      <c r="BV616" s="898">
        <v>0</v>
      </c>
      <c r="BW616" s="899"/>
      <c r="BX616" s="898">
        <v>0</v>
      </c>
      <c r="BY616" s="899"/>
      <c r="BZ616" s="898">
        <v>0</v>
      </c>
      <c r="CA616" s="899"/>
      <c r="CB616" s="898">
        <v>0</v>
      </c>
      <c r="CC616" s="899"/>
      <c r="CD616" s="898">
        <v>0</v>
      </c>
      <c r="CE616" s="899"/>
      <c r="CF616" s="305">
        <f t="shared" si="841"/>
        <v>0</v>
      </c>
      <c r="CG616" s="896">
        <v>0</v>
      </c>
      <c r="CH616" s="897"/>
      <c r="CI616" s="896">
        <v>0</v>
      </c>
      <c r="CJ616" s="897"/>
      <c r="CK616" s="896">
        <v>0</v>
      </c>
      <c r="CL616" s="897"/>
      <c r="CM616" s="896">
        <v>0</v>
      </c>
      <c r="CN616" s="897"/>
      <c r="CO616" s="896">
        <v>0</v>
      </c>
      <c r="CP616" s="897"/>
      <c r="CQ616" s="308">
        <f t="shared" si="842"/>
        <v>0</v>
      </c>
      <c r="CR616" s="904">
        <v>0</v>
      </c>
      <c r="CS616" s="905"/>
      <c r="CT616" s="904">
        <v>0</v>
      </c>
      <c r="CU616" s="905"/>
      <c r="CV616" s="904">
        <v>0</v>
      </c>
      <c r="CW616" s="905"/>
      <c r="CX616" s="904">
        <v>0</v>
      </c>
      <c r="CY616" s="905"/>
      <c r="CZ616" s="904">
        <v>0</v>
      </c>
      <c r="DA616" s="905"/>
      <c r="DB616" s="311">
        <f t="shared" si="844"/>
        <v>0</v>
      </c>
      <c r="DC616" s="902">
        <v>0</v>
      </c>
      <c r="DD616" s="903"/>
      <c r="DE616" s="902">
        <v>0</v>
      </c>
      <c r="DF616" s="903"/>
      <c r="DG616" s="902">
        <v>0</v>
      </c>
      <c r="DH616" s="903"/>
      <c r="DI616" s="902">
        <v>0</v>
      </c>
      <c r="DJ616" s="903"/>
      <c r="DK616" s="902">
        <v>0</v>
      </c>
      <c r="DL616" s="903"/>
      <c r="DM616" s="314">
        <f t="shared" si="845"/>
        <v>0</v>
      </c>
      <c r="DN616" s="900">
        <v>0</v>
      </c>
      <c r="DO616" s="901"/>
      <c r="DP616" s="900">
        <v>0</v>
      </c>
      <c r="DQ616" s="901"/>
      <c r="DR616" s="900">
        <v>0</v>
      </c>
      <c r="DS616" s="901"/>
      <c r="DT616" s="900">
        <v>0</v>
      </c>
      <c r="DU616" s="901"/>
      <c r="DV616" s="900">
        <v>0</v>
      </c>
      <c r="DW616" s="901"/>
      <c r="DX616" s="326">
        <f t="shared" si="843"/>
        <v>0</v>
      </c>
      <c r="DY616" s="320">
        <f t="shared" si="832"/>
        <v>0</v>
      </c>
      <c r="DZ616" s="320">
        <f t="shared" si="833"/>
        <v>0</v>
      </c>
      <c r="EA616" s="320">
        <f t="shared" si="834"/>
        <v>0</v>
      </c>
      <c r="EB616" s="320">
        <f t="shared" si="835"/>
        <v>0</v>
      </c>
      <c r="EC616" s="320">
        <f t="shared" si="836"/>
        <v>0</v>
      </c>
      <c r="ED616" s="321">
        <f t="shared" si="837"/>
        <v>0</v>
      </c>
      <c r="EE616" s="143"/>
    </row>
    <row r="617" spans="1:135" ht="15" customHeight="1">
      <c r="C617" s="77" t="s">
        <v>357</v>
      </c>
      <c r="D617" s="592"/>
      <c r="E617" s="593"/>
      <c r="F617" s="593"/>
      <c r="G617" s="593"/>
      <c r="H617" s="593"/>
      <c r="I617" s="593"/>
      <c r="J617" s="593"/>
      <c r="K617" s="593"/>
      <c r="L617" s="593"/>
      <c r="M617" s="593"/>
      <c r="N617" s="593"/>
      <c r="O617" s="593"/>
      <c r="P617" s="593"/>
      <c r="Q617" s="593"/>
      <c r="R617" s="594"/>
      <c r="S617" s="609">
        <v>0</v>
      </c>
      <c r="T617" s="666"/>
      <c r="U617" s="609">
        <v>0</v>
      </c>
      <c r="V617" s="666"/>
      <c r="W617" s="609">
        <v>0</v>
      </c>
      <c r="X617" s="666"/>
      <c r="Y617" s="609">
        <v>0</v>
      </c>
      <c r="Z617" s="666"/>
      <c r="AA617" s="609">
        <v>0</v>
      </c>
      <c r="AB617" s="666"/>
      <c r="AC617" s="127">
        <f t="shared" si="847"/>
        <v>0</v>
      </c>
      <c r="AD617" s="798">
        <v>0</v>
      </c>
      <c r="AE617" s="863"/>
      <c r="AF617" s="798">
        <v>0</v>
      </c>
      <c r="AG617" s="863"/>
      <c r="AH617" s="798">
        <v>0</v>
      </c>
      <c r="AI617" s="863"/>
      <c r="AJ617" s="798">
        <v>0</v>
      </c>
      <c r="AK617" s="863"/>
      <c r="AL617" s="798">
        <v>0</v>
      </c>
      <c r="AM617" s="863"/>
      <c r="AN617" s="293">
        <f t="shared" si="838"/>
        <v>0</v>
      </c>
      <c r="AO617" s="814">
        <v>0</v>
      </c>
      <c r="AP617" s="860"/>
      <c r="AQ617" s="814">
        <v>0</v>
      </c>
      <c r="AR617" s="860"/>
      <c r="AS617" s="814">
        <v>0</v>
      </c>
      <c r="AT617" s="860"/>
      <c r="AU617" s="814">
        <v>0</v>
      </c>
      <c r="AV617" s="860"/>
      <c r="AW617" s="814">
        <v>0</v>
      </c>
      <c r="AX617" s="860"/>
      <c r="AY617" s="296">
        <f t="shared" si="846"/>
        <v>0</v>
      </c>
      <c r="AZ617" s="783">
        <v>0</v>
      </c>
      <c r="BA617" s="855"/>
      <c r="BB617" s="783">
        <v>0</v>
      </c>
      <c r="BC617" s="855"/>
      <c r="BD617" s="783">
        <v>0</v>
      </c>
      <c r="BE617" s="855"/>
      <c r="BF617" s="783">
        <v>0</v>
      </c>
      <c r="BG617" s="855"/>
      <c r="BH617" s="783">
        <v>0</v>
      </c>
      <c r="BI617" s="855"/>
      <c r="BJ617" s="299">
        <f t="shared" si="839"/>
        <v>0</v>
      </c>
      <c r="BK617" s="825">
        <v>0</v>
      </c>
      <c r="BL617" s="851"/>
      <c r="BM617" s="825">
        <v>0</v>
      </c>
      <c r="BN617" s="851"/>
      <c r="BO617" s="825">
        <v>0</v>
      </c>
      <c r="BP617" s="851"/>
      <c r="BQ617" s="825">
        <v>0</v>
      </c>
      <c r="BR617" s="851"/>
      <c r="BS617" s="825">
        <v>0</v>
      </c>
      <c r="BT617" s="851"/>
      <c r="BU617" s="302">
        <f t="shared" si="840"/>
        <v>0</v>
      </c>
      <c r="BV617" s="898">
        <v>0</v>
      </c>
      <c r="BW617" s="933"/>
      <c r="BX617" s="898">
        <v>0</v>
      </c>
      <c r="BY617" s="933"/>
      <c r="BZ617" s="898">
        <v>0</v>
      </c>
      <c r="CA617" s="933"/>
      <c r="CB617" s="898">
        <v>0</v>
      </c>
      <c r="CC617" s="933"/>
      <c r="CD617" s="898">
        <v>0</v>
      </c>
      <c r="CE617" s="933"/>
      <c r="CF617" s="305">
        <f t="shared" si="841"/>
        <v>0</v>
      </c>
      <c r="CG617" s="896">
        <v>0</v>
      </c>
      <c r="CH617" s="932"/>
      <c r="CI617" s="896">
        <v>0</v>
      </c>
      <c r="CJ617" s="932"/>
      <c r="CK617" s="896">
        <v>0</v>
      </c>
      <c r="CL617" s="932"/>
      <c r="CM617" s="896">
        <v>0</v>
      </c>
      <c r="CN617" s="932"/>
      <c r="CO617" s="896">
        <v>0</v>
      </c>
      <c r="CP617" s="932"/>
      <c r="CQ617" s="308">
        <f t="shared" si="842"/>
        <v>0</v>
      </c>
      <c r="CR617" s="904">
        <v>0</v>
      </c>
      <c r="CS617" s="931"/>
      <c r="CT617" s="904">
        <v>0</v>
      </c>
      <c r="CU617" s="931"/>
      <c r="CV617" s="904">
        <v>0</v>
      </c>
      <c r="CW617" s="931"/>
      <c r="CX617" s="904">
        <v>0</v>
      </c>
      <c r="CY617" s="931"/>
      <c r="CZ617" s="904">
        <v>0</v>
      </c>
      <c r="DA617" s="931"/>
      <c r="DB617" s="311">
        <f t="shared" si="844"/>
        <v>0</v>
      </c>
      <c r="DC617" s="902">
        <v>0</v>
      </c>
      <c r="DD617" s="930"/>
      <c r="DE617" s="902">
        <v>0</v>
      </c>
      <c r="DF617" s="930"/>
      <c r="DG617" s="902">
        <v>0</v>
      </c>
      <c r="DH617" s="930"/>
      <c r="DI617" s="902">
        <v>0</v>
      </c>
      <c r="DJ617" s="930"/>
      <c r="DK617" s="902">
        <v>0</v>
      </c>
      <c r="DL617" s="930"/>
      <c r="DM617" s="314">
        <f t="shared" si="845"/>
        <v>0</v>
      </c>
      <c r="DN617" s="900">
        <v>0</v>
      </c>
      <c r="DO617" s="929"/>
      <c r="DP617" s="900">
        <v>0</v>
      </c>
      <c r="DQ617" s="929"/>
      <c r="DR617" s="900">
        <v>0</v>
      </c>
      <c r="DS617" s="929"/>
      <c r="DT617" s="900">
        <v>0</v>
      </c>
      <c r="DU617" s="929"/>
      <c r="DV617" s="900">
        <v>0</v>
      </c>
      <c r="DW617" s="929"/>
      <c r="DX617" s="326">
        <f>SUM(DN617+DP617+DR617+DT617+DV617)</f>
        <v>0</v>
      </c>
      <c r="DY617" s="320">
        <f t="shared" si="832"/>
        <v>0</v>
      </c>
      <c r="DZ617" s="320">
        <f t="shared" si="833"/>
        <v>0</v>
      </c>
      <c r="EA617" s="320">
        <f t="shared" si="834"/>
        <v>0</v>
      </c>
      <c r="EB617" s="320">
        <f t="shared" si="835"/>
        <v>0</v>
      </c>
      <c r="EC617" s="320">
        <f t="shared" si="836"/>
        <v>0</v>
      </c>
      <c r="ED617" s="321">
        <f t="shared" si="837"/>
        <v>0</v>
      </c>
      <c r="EE617" s="143"/>
    </row>
    <row r="618" spans="1:135" ht="15" customHeight="1">
      <c r="C618" s="586" t="s">
        <v>300</v>
      </c>
      <c r="D618" s="587"/>
      <c r="E618" s="587"/>
      <c r="F618" s="587"/>
      <c r="G618" s="587"/>
      <c r="H618" s="587"/>
      <c r="I618" s="587"/>
      <c r="J618" s="587"/>
      <c r="K618" s="587"/>
      <c r="L618" s="587"/>
      <c r="M618" s="587"/>
      <c r="N618" s="587"/>
      <c r="O618" s="587"/>
      <c r="P618" s="587"/>
      <c r="Q618" s="587"/>
      <c r="R618" s="588"/>
      <c r="S618" s="643">
        <f>SUM(S609:S617)</f>
        <v>0</v>
      </c>
      <c r="T618" s="615"/>
      <c r="U618" s="643">
        <f>SUM(U609:U617)</f>
        <v>0</v>
      </c>
      <c r="V618" s="615"/>
      <c r="W618" s="643">
        <f>SUM(W609:W617)</f>
        <v>0</v>
      </c>
      <c r="X618" s="615"/>
      <c r="Y618" s="643">
        <f>SUM(Y609:Y617)</f>
        <v>0</v>
      </c>
      <c r="Z618" s="615"/>
      <c r="AA618" s="643">
        <f>SUM(AA609:AA617)</f>
        <v>0</v>
      </c>
      <c r="AB618" s="615"/>
      <c r="AC618" s="161">
        <f>SUM(S618:AB618)</f>
        <v>0</v>
      </c>
      <c r="AD618" s="643">
        <f>SUM(AD609:AD617)</f>
        <v>0</v>
      </c>
      <c r="AE618" s="615"/>
      <c r="AF618" s="643">
        <f>SUM(AF609:AF617)</f>
        <v>0</v>
      </c>
      <c r="AG618" s="615"/>
      <c r="AH618" s="643">
        <f>SUM(AH609:AH617)</f>
        <v>0</v>
      </c>
      <c r="AI618" s="615"/>
      <c r="AJ618" s="643">
        <f>SUM(AJ609:AJ617)</f>
        <v>0</v>
      </c>
      <c r="AK618" s="615"/>
      <c r="AL618" s="643">
        <f>SUM(AL609:AL617)</f>
        <v>0</v>
      </c>
      <c r="AM618" s="615"/>
      <c r="AN618" s="161">
        <f>SUM(AD618:AM618)</f>
        <v>0</v>
      </c>
      <c r="AO618" s="643">
        <f>SUM(AO609:AO617)</f>
        <v>0</v>
      </c>
      <c r="AP618" s="615"/>
      <c r="AQ618" s="643">
        <f>SUM(AQ609:AQ617)</f>
        <v>0</v>
      </c>
      <c r="AR618" s="615"/>
      <c r="AS618" s="643">
        <f>SUM(AS609:AS617)</f>
        <v>0</v>
      </c>
      <c r="AT618" s="615"/>
      <c r="AU618" s="643">
        <f>SUM(AU609:AU617)</f>
        <v>0</v>
      </c>
      <c r="AV618" s="615"/>
      <c r="AW618" s="643">
        <f>SUM(AW609:AW617)</f>
        <v>0</v>
      </c>
      <c r="AX618" s="615"/>
      <c r="AY618" s="161">
        <f>SUM(AO618:AX618)</f>
        <v>0</v>
      </c>
      <c r="AZ618" s="643">
        <f>SUM(AZ609:AZ617)</f>
        <v>0</v>
      </c>
      <c r="BA618" s="615"/>
      <c r="BB618" s="643">
        <f>SUM(BB609:BB617)</f>
        <v>0</v>
      </c>
      <c r="BC618" s="615"/>
      <c r="BD618" s="643">
        <f>SUM(BD609:BD617)</f>
        <v>0</v>
      </c>
      <c r="BE618" s="615"/>
      <c r="BF618" s="643">
        <f>SUM(BF609:BF617)</f>
        <v>0</v>
      </c>
      <c r="BG618" s="615"/>
      <c r="BH618" s="643">
        <f>SUM(BH609:BH617)</f>
        <v>0</v>
      </c>
      <c r="BI618" s="615"/>
      <c r="BJ618" s="161">
        <f>SUM(AZ618:BI618)</f>
        <v>0</v>
      </c>
      <c r="BK618" s="643">
        <f>SUM(BK609:BK617)</f>
        <v>0</v>
      </c>
      <c r="BL618" s="615"/>
      <c r="BM618" s="643">
        <f>SUM(BM609:BM617)</f>
        <v>0</v>
      </c>
      <c r="BN618" s="615"/>
      <c r="BO618" s="643">
        <f>SUM(BO609:BO617)</f>
        <v>0</v>
      </c>
      <c r="BP618" s="615"/>
      <c r="BQ618" s="643">
        <f>SUM(BQ609:BQ617)</f>
        <v>0</v>
      </c>
      <c r="BR618" s="615"/>
      <c r="BS618" s="643">
        <f>SUM(BS609:BS617)</f>
        <v>0</v>
      </c>
      <c r="BT618" s="615"/>
      <c r="BU618" s="161">
        <f>SUM(BK618:BT618)</f>
        <v>0</v>
      </c>
      <c r="BV618" s="643">
        <f>SUM(BV609:BV617)</f>
        <v>0</v>
      </c>
      <c r="BW618" s="615"/>
      <c r="BX618" s="643">
        <f>SUM(BX609:BX617)</f>
        <v>0</v>
      </c>
      <c r="BY618" s="615"/>
      <c r="BZ618" s="643">
        <f>SUM(BZ609:BZ617)</f>
        <v>0</v>
      </c>
      <c r="CA618" s="615"/>
      <c r="CB618" s="643">
        <f>SUM(CB609:CB617)</f>
        <v>0</v>
      </c>
      <c r="CC618" s="615"/>
      <c r="CD618" s="643">
        <f>SUM(CD609:CD617)</f>
        <v>0</v>
      </c>
      <c r="CE618" s="615"/>
      <c r="CF618" s="161">
        <f>SUM(BV618:CE618)</f>
        <v>0</v>
      </c>
      <c r="CG618" s="643">
        <f>SUM(CG609:CG617)</f>
        <v>0</v>
      </c>
      <c r="CH618" s="615"/>
      <c r="CI618" s="643">
        <f>SUM(CI609:CI617)</f>
        <v>0</v>
      </c>
      <c r="CJ618" s="615"/>
      <c r="CK618" s="643">
        <f>SUM(CK609:CK617)</f>
        <v>0</v>
      </c>
      <c r="CL618" s="615"/>
      <c r="CM618" s="643">
        <f>SUM(CM609:CM617)</f>
        <v>0</v>
      </c>
      <c r="CN618" s="615"/>
      <c r="CO618" s="643">
        <f>SUM(CO609:CO617)</f>
        <v>0</v>
      </c>
      <c r="CP618" s="615"/>
      <c r="CQ618" s="161">
        <f>SUM(CG618:CP618)</f>
        <v>0</v>
      </c>
      <c r="CR618" s="643">
        <f>SUM(CR609:CR617)</f>
        <v>0</v>
      </c>
      <c r="CS618" s="615"/>
      <c r="CT618" s="643">
        <f>SUM(CT609:CT617)</f>
        <v>0</v>
      </c>
      <c r="CU618" s="615"/>
      <c r="CV618" s="643">
        <f>SUM(CV609:CV617)</f>
        <v>0</v>
      </c>
      <c r="CW618" s="615"/>
      <c r="CX618" s="643">
        <f>SUM(CX609:CX617)</f>
        <v>0</v>
      </c>
      <c r="CY618" s="615"/>
      <c r="CZ618" s="643">
        <f>SUM(CZ609:CZ617)</f>
        <v>0</v>
      </c>
      <c r="DA618" s="615"/>
      <c r="DB618" s="161">
        <f>SUM(CR618:DA618)</f>
        <v>0</v>
      </c>
      <c r="DC618" s="643">
        <f>SUM(DC609:DC617)</f>
        <v>0</v>
      </c>
      <c r="DD618" s="615"/>
      <c r="DE618" s="643">
        <f>SUM(DE609:DE617)</f>
        <v>0</v>
      </c>
      <c r="DF618" s="615"/>
      <c r="DG618" s="643">
        <f>SUM(DG609:DG617)</f>
        <v>0</v>
      </c>
      <c r="DH618" s="615"/>
      <c r="DI618" s="643">
        <f>SUM(DI609:DI617)</f>
        <v>0</v>
      </c>
      <c r="DJ618" s="615"/>
      <c r="DK618" s="643">
        <f>SUM(DK609:DK617)</f>
        <v>0</v>
      </c>
      <c r="DL618" s="615"/>
      <c r="DM618" s="161">
        <f>SUM(DC618:DL618)</f>
        <v>0</v>
      </c>
      <c r="DN618" s="643">
        <f>SUM(DN609:DN617)</f>
        <v>0</v>
      </c>
      <c r="DO618" s="615"/>
      <c r="DP618" s="643">
        <f>SUM(DP609:DP617)</f>
        <v>0</v>
      </c>
      <c r="DQ618" s="615"/>
      <c r="DR618" s="643">
        <f>SUM(DR609:DR617)</f>
        <v>0</v>
      </c>
      <c r="DS618" s="615"/>
      <c r="DT618" s="643">
        <f>SUM(DT609:DT617)</f>
        <v>0</v>
      </c>
      <c r="DU618" s="615"/>
      <c r="DV618" s="643">
        <f>SUM(DV609:DV617)</f>
        <v>0</v>
      </c>
      <c r="DW618" s="615"/>
      <c r="DX618" s="161">
        <f>SUM(DN618:DW618)</f>
        <v>0</v>
      </c>
      <c r="DY618" s="379">
        <f>SUM(DY609:DY617)</f>
        <v>0</v>
      </c>
      <c r="DZ618" s="379">
        <f>SUM(DZ609:DZ617)</f>
        <v>0</v>
      </c>
      <c r="EA618" s="379">
        <f>SUM(EA609:EA617)</f>
        <v>0</v>
      </c>
      <c r="EB618" s="379">
        <f>SUM(EB609:EB617)</f>
        <v>0</v>
      </c>
      <c r="EC618" s="379">
        <f>SUM(EC609:EC617)</f>
        <v>0</v>
      </c>
      <c r="ED618" s="379">
        <f t="shared" si="837"/>
        <v>0</v>
      </c>
      <c r="EE618" s="143"/>
    </row>
    <row r="619" spans="1:135" ht="26.25" customHeight="1">
      <c r="A619" s="78" t="s">
        <v>203</v>
      </c>
      <c r="B619" s="78"/>
      <c r="C619" s="589" t="s">
        <v>303</v>
      </c>
      <c r="D619" s="590"/>
      <c r="E619" s="590"/>
      <c r="F619" s="590"/>
      <c r="G619" s="590"/>
      <c r="H619" s="590"/>
      <c r="I619" s="590"/>
      <c r="J619" s="590"/>
      <c r="K619" s="590"/>
      <c r="L619" s="590"/>
      <c r="M619" s="590"/>
      <c r="N619" s="590"/>
      <c r="O619" s="590"/>
      <c r="P619" s="590"/>
      <c r="Q619" s="590"/>
      <c r="R619" s="591"/>
      <c r="S619" s="184"/>
      <c r="T619" s="210"/>
      <c r="U619" s="77"/>
      <c r="V619" s="210"/>
      <c r="W619" s="77"/>
      <c r="X619" s="210"/>
      <c r="Y619" s="77"/>
      <c r="Z619" s="210"/>
      <c r="AA619" s="77"/>
      <c r="AB619" s="210"/>
      <c r="AC619" s="211"/>
      <c r="AD619" s="184"/>
      <c r="AE619" s="210"/>
      <c r="AF619" s="77"/>
      <c r="AG619" s="210"/>
      <c r="AH619" s="77"/>
      <c r="AI619" s="210"/>
      <c r="AJ619" s="77"/>
      <c r="AK619" s="210"/>
      <c r="AL619" s="77"/>
      <c r="AM619" s="210"/>
      <c r="AN619" s="211"/>
      <c r="AO619" s="184"/>
      <c r="AP619" s="210"/>
      <c r="AQ619" s="77"/>
      <c r="AR619" s="210"/>
      <c r="AS619" s="77"/>
      <c r="AT619" s="210"/>
      <c r="AU619" s="77"/>
      <c r="AV619" s="210"/>
      <c r="AW619" s="77"/>
      <c r="AX619" s="210"/>
      <c r="AY619" s="211"/>
      <c r="AZ619" s="184"/>
      <c r="BA619" s="210"/>
      <c r="BB619" s="77"/>
      <c r="BC619" s="210"/>
      <c r="BD619" s="77"/>
      <c r="BE619" s="210"/>
      <c r="BF619" s="77"/>
      <c r="BG619" s="210"/>
      <c r="BH619" s="77"/>
      <c r="BI619" s="210"/>
      <c r="BJ619" s="211"/>
      <c r="BK619" s="184"/>
      <c r="BL619" s="210"/>
      <c r="BM619" s="77"/>
      <c r="BN619" s="210"/>
      <c r="BO619" s="77"/>
      <c r="BP619" s="210"/>
      <c r="BQ619" s="77"/>
      <c r="BR619" s="210"/>
      <c r="BS619" s="77"/>
      <c r="BT619" s="210"/>
      <c r="BU619" s="211"/>
      <c r="BV619" s="184"/>
      <c r="BW619" s="210"/>
      <c r="BX619" s="77"/>
      <c r="BY619" s="210"/>
      <c r="BZ619" s="77"/>
      <c r="CA619" s="210"/>
      <c r="CB619" s="77"/>
      <c r="CC619" s="210"/>
      <c r="CD619" s="77"/>
      <c r="CE619" s="210"/>
      <c r="CF619" s="211"/>
      <c r="CG619" s="184"/>
      <c r="CH619" s="210"/>
      <c r="CI619" s="77"/>
      <c r="CJ619" s="210"/>
      <c r="CK619" s="77"/>
      <c r="CL619" s="210"/>
      <c r="CM619" s="77"/>
      <c r="CN619" s="210"/>
      <c r="CO619" s="77"/>
      <c r="CP619" s="210"/>
      <c r="CQ619" s="211"/>
      <c r="CR619" s="184"/>
      <c r="CS619" s="210"/>
      <c r="CT619" s="77"/>
      <c r="CU619" s="210"/>
      <c r="CV619" s="77"/>
      <c r="CW619" s="210"/>
      <c r="CX619" s="77"/>
      <c r="CY619" s="210"/>
      <c r="CZ619" s="77"/>
      <c r="DA619" s="210"/>
      <c r="DB619" s="211"/>
      <c r="DC619" s="184"/>
      <c r="DD619" s="210"/>
      <c r="DE619" s="77"/>
      <c r="DF619" s="210"/>
      <c r="DG619" s="77"/>
      <c r="DH619" s="210"/>
      <c r="DI619" s="77"/>
      <c r="DJ619" s="210"/>
      <c r="DK619" s="77"/>
      <c r="DL619" s="210"/>
      <c r="DM619" s="211"/>
      <c r="DN619" s="184"/>
      <c r="DO619" s="210"/>
      <c r="DP619" s="77"/>
      <c r="DQ619" s="210"/>
      <c r="DR619" s="77"/>
      <c r="DS619" s="210"/>
      <c r="DT619" s="77"/>
      <c r="DU619" s="210"/>
      <c r="DV619" s="77"/>
      <c r="DW619" s="210"/>
      <c r="DX619" s="211"/>
      <c r="DY619" s="380"/>
      <c r="DZ619" s="380"/>
      <c r="EA619" s="380"/>
      <c r="EB619" s="380"/>
      <c r="EC619" s="380"/>
      <c r="ED619" s="377"/>
      <c r="EE619" s="143"/>
    </row>
    <row r="620" spans="1:135" ht="15" customHeight="1">
      <c r="C620" s="77" t="s">
        <v>187</v>
      </c>
      <c r="D620" s="844">
        <f>E554</f>
        <v>0</v>
      </c>
      <c r="E620" s="844"/>
      <c r="F620" s="844"/>
      <c r="G620" s="844"/>
      <c r="H620" s="844"/>
      <c r="I620" s="844"/>
      <c r="J620" s="844"/>
      <c r="K620" s="844"/>
      <c r="L620" s="844"/>
      <c r="M620" s="844"/>
      <c r="N620" s="844"/>
      <c r="O620" s="844"/>
      <c r="P620" s="844"/>
      <c r="Q620" s="844"/>
      <c r="R620" s="845"/>
      <c r="S620" s="609">
        <v>0</v>
      </c>
      <c r="T620" s="585"/>
      <c r="U620" s="609">
        <v>0</v>
      </c>
      <c r="V620" s="585"/>
      <c r="W620" s="609">
        <v>0</v>
      </c>
      <c r="X620" s="585"/>
      <c r="Y620" s="609">
        <v>0</v>
      </c>
      <c r="Z620" s="585"/>
      <c r="AA620" s="609">
        <v>0</v>
      </c>
      <c r="AB620" s="585"/>
      <c r="AC620" s="127">
        <f>SUM(S620+U620+W620+Y620+AA620)</f>
        <v>0</v>
      </c>
      <c r="AD620" s="798">
        <v>0</v>
      </c>
      <c r="AE620" s="799"/>
      <c r="AF620" s="798">
        <v>0</v>
      </c>
      <c r="AG620" s="799"/>
      <c r="AH620" s="798">
        <v>0</v>
      </c>
      <c r="AI620" s="799"/>
      <c r="AJ620" s="798">
        <v>0</v>
      </c>
      <c r="AK620" s="799"/>
      <c r="AL620" s="798">
        <v>0</v>
      </c>
      <c r="AM620" s="799"/>
      <c r="AN620" s="293">
        <f t="shared" ref="AN620:AN621" si="848">SUM(AD620+AF620+AH620+AJ620+AL620)</f>
        <v>0</v>
      </c>
      <c r="AO620" s="814">
        <v>0</v>
      </c>
      <c r="AP620" s="815"/>
      <c r="AQ620" s="814">
        <v>0</v>
      </c>
      <c r="AR620" s="815"/>
      <c r="AS620" s="814">
        <v>0</v>
      </c>
      <c r="AT620" s="815"/>
      <c r="AU620" s="814">
        <v>0</v>
      </c>
      <c r="AV620" s="815"/>
      <c r="AW620" s="814">
        <v>0</v>
      </c>
      <c r="AX620" s="815"/>
      <c r="AY620" s="296">
        <f>SUM(AO620+AQ620+AS620+AU620+AW620)</f>
        <v>0</v>
      </c>
      <c r="AZ620" s="783">
        <v>0</v>
      </c>
      <c r="BA620" s="784"/>
      <c r="BB620" s="783">
        <v>0</v>
      </c>
      <c r="BC620" s="784"/>
      <c r="BD620" s="783">
        <v>0</v>
      </c>
      <c r="BE620" s="784"/>
      <c r="BF620" s="783">
        <v>0</v>
      </c>
      <c r="BG620" s="784"/>
      <c r="BH620" s="783">
        <v>0</v>
      </c>
      <c r="BI620" s="784"/>
      <c r="BJ620" s="299">
        <f>SUM(AZ620+BB620+BD620+BF620+BH620)</f>
        <v>0</v>
      </c>
      <c r="BK620" s="825">
        <v>0</v>
      </c>
      <c r="BL620" s="826"/>
      <c r="BM620" s="825">
        <v>0</v>
      </c>
      <c r="BN620" s="826"/>
      <c r="BO620" s="825">
        <v>0</v>
      </c>
      <c r="BP620" s="826"/>
      <c r="BQ620" s="825">
        <v>0</v>
      </c>
      <c r="BR620" s="826"/>
      <c r="BS620" s="825">
        <v>0</v>
      </c>
      <c r="BT620" s="826"/>
      <c r="BU620" s="302">
        <f t="shared" ref="BU620:BU621" si="849">SUM(BK620+BM620+BO620+BQ620+BS620)</f>
        <v>0</v>
      </c>
      <c r="BV620" s="898">
        <v>0</v>
      </c>
      <c r="BW620" s="899"/>
      <c r="BX620" s="898">
        <v>0</v>
      </c>
      <c r="BY620" s="899"/>
      <c r="BZ620" s="898">
        <v>0</v>
      </c>
      <c r="CA620" s="899"/>
      <c r="CB620" s="898">
        <v>0</v>
      </c>
      <c r="CC620" s="899"/>
      <c r="CD620" s="898">
        <v>0</v>
      </c>
      <c r="CE620" s="899"/>
      <c r="CF620" s="305">
        <f>SUM(BV620+BX620+BZ620+CB620+CD620)</f>
        <v>0</v>
      </c>
      <c r="CG620" s="896">
        <v>0</v>
      </c>
      <c r="CH620" s="897"/>
      <c r="CI620" s="896">
        <v>0</v>
      </c>
      <c r="CJ620" s="897"/>
      <c r="CK620" s="896">
        <v>0</v>
      </c>
      <c r="CL620" s="897"/>
      <c r="CM620" s="896">
        <v>0</v>
      </c>
      <c r="CN620" s="897"/>
      <c r="CO620" s="896">
        <v>0</v>
      </c>
      <c r="CP620" s="897"/>
      <c r="CQ620" s="308">
        <f>SUM(CG620+CI620+CK620+CM620+CO620)</f>
        <v>0</v>
      </c>
      <c r="CR620" s="904">
        <v>0</v>
      </c>
      <c r="CS620" s="905"/>
      <c r="CT620" s="904">
        <v>0</v>
      </c>
      <c r="CU620" s="905"/>
      <c r="CV620" s="904">
        <v>0</v>
      </c>
      <c r="CW620" s="905"/>
      <c r="CX620" s="904">
        <v>0</v>
      </c>
      <c r="CY620" s="905"/>
      <c r="CZ620" s="904">
        <v>0</v>
      </c>
      <c r="DA620" s="905"/>
      <c r="DB620" s="311">
        <f>SUM(CR620+CT620+CV620+CX620+CZ620)</f>
        <v>0</v>
      </c>
      <c r="DC620" s="902">
        <v>0</v>
      </c>
      <c r="DD620" s="903"/>
      <c r="DE620" s="902">
        <v>0</v>
      </c>
      <c r="DF620" s="903"/>
      <c r="DG620" s="902">
        <v>0</v>
      </c>
      <c r="DH620" s="903"/>
      <c r="DI620" s="902">
        <v>0</v>
      </c>
      <c r="DJ620" s="903"/>
      <c r="DK620" s="902">
        <v>0</v>
      </c>
      <c r="DL620" s="903"/>
      <c r="DM620" s="314">
        <f>SUM(DC620+DE620+DG620+DI620+DK620)</f>
        <v>0</v>
      </c>
      <c r="DN620" s="900">
        <v>0</v>
      </c>
      <c r="DO620" s="901"/>
      <c r="DP620" s="900">
        <v>0</v>
      </c>
      <c r="DQ620" s="901"/>
      <c r="DR620" s="900">
        <v>0</v>
      </c>
      <c r="DS620" s="901"/>
      <c r="DT620" s="900">
        <v>0</v>
      </c>
      <c r="DU620" s="901"/>
      <c r="DV620" s="900">
        <v>0</v>
      </c>
      <c r="DW620" s="901"/>
      <c r="DX620" s="326">
        <f>SUM(DN620+DP620+DR620+DT620+DV620)</f>
        <v>0</v>
      </c>
      <c r="DY620" s="320">
        <f>S620+AD620+AO620+AZ620+BK620+BV620+CG620+CR620+DC620+DN620</f>
        <v>0</v>
      </c>
      <c r="DZ620" s="320">
        <f>U620+AF620+AQ620+BB620+BM620+BX620+CI620+CT620+DE620+DP620</f>
        <v>0</v>
      </c>
      <c r="EA620" s="320">
        <f>W620+AH620+AS620+BD620+BO620+BZ620+CK620+CV620+DG620+DR620</f>
        <v>0</v>
      </c>
      <c r="EB620" s="320">
        <f>Y620+AJ620+AU620+BF620+BQ620+CB620+CM620+CX620+DI620+DT620</f>
        <v>0</v>
      </c>
      <c r="EC620" s="320">
        <f>AA620+AL620+AW620+BH620+BS620+CD620+CO620+CZ620+DK620+DV620</f>
        <v>0</v>
      </c>
      <c r="ED620" s="321">
        <f>SUM(DY620:EC620)</f>
        <v>0</v>
      </c>
      <c r="EE620" s="143"/>
    </row>
    <row r="621" spans="1:135" ht="15" customHeight="1">
      <c r="C621" s="77" t="s">
        <v>188</v>
      </c>
      <c r="D621" s="844">
        <f>E555</f>
        <v>0</v>
      </c>
      <c r="E621" s="844"/>
      <c r="F621" s="844"/>
      <c r="G621" s="844"/>
      <c r="H621" s="844"/>
      <c r="I621" s="844"/>
      <c r="J621" s="844"/>
      <c r="K621" s="844"/>
      <c r="L621" s="844"/>
      <c r="M621" s="844"/>
      <c r="N621" s="844"/>
      <c r="O621" s="844"/>
      <c r="P621" s="844"/>
      <c r="Q621" s="844"/>
      <c r="R621" s="845"/>
      <c r="S621" s="609">
        <v>0</v>
      </c>
      <c r="T621" s="585"/>
      <c r="U621" s="609">
        <v>0</v>
      </c>
      <c r="V621" s="585"/>
      <c r="W621" s="609">
        <v>0</v>
      </c>
      <c r="X621" s="585"/>
      <c r="Y621" s="609">
        <v>0</v>
      </c>
      <c r="Z621" s="585"/>
      <c r="AA621" s="609">
        <v>0</v>
      </c>
      <c r="AB621" s="585"/>
      <c r="AC621" s="127">
        <f>SUM(S621+U621+W621+Y621+AA621)</f>
        <v>0</v>
      </c>
      <c r="AD621" s="798">
        <v>0</v>
      </c>
      <c r="AE621" s="799"/>
      <c r="AF621" s="798">
        <v>0</v>
      </c>
      <c r="AG621" s="799"/>
      <c r="AH621" s="798">
        <v>0</v>
      </c>
      <c r="AI621" s="799"/>
      <c r="AJ621" s="798">
        <v>0</v>
      </c>
      <c r="AK621" s="799"/>
      <c r="AL621" s="798">
        <v>0</v>
      </c>
      <c r="AM621" s="799"/>
      <c r="AN621" s="293">
        <f t="shared" si="848"/>
        <v>0</v>
      </c>
      <c r="AO621" s="814">
        <v>0</v>
      </c>
      <c r="AP621" s="815"/>
      <c r="AQ621" s="814">
        <v>0</v>
      </c>
      <c r="AR621" s="815"/>
      <c r="AS621" s="814">
        <v>0</v>
      </c>
      <c r="AT621" s="815"/>
      <c r="AU621" s="814">
        <v>0</v>
      </c>
      <c r="AV621" s="815"/>
      <c r="AW621" s="814">
        <v>0</v>
      </c>
      <c r="AX621" s="815"/>
      <c r="AY621" s="296">
        <f>SUM(AO621+AQ621+AS621+AU621+AW621)</f>
        <v>0</v>
      </c>
      <c r="AZ621" s="783">
        <v>0</v>
      </c>
      <c r="BA621" s="784"/>
      <c r="BB621" s="783">
        <v>0</v>
      </c>
      <c r="BC621" s="784"/>
      <c r="BD621" s="783">
        <v>0</v>
      </c>
      <c r="BE621" s="784"/>
      <c r="BF621" s="783">
        <v>0</v>
      </c>
      <c r="BG621" s="784"/>
      <c r="BH621" s="783">
        <v>0</v>
      </c>
      <c r="BI621" s="784"/>
      <c r="BJ621" s="299">
        <f>SUM(AZ621+BB621+BD621+BF621+BH621)</f>
        <v>0</v>
      </c>
      <c r="BK621" s="825">
        <v>0</v>
      </c>
      <c r="BL621" s="826"/>
      <c r="BM621" s="825">
        <v>0</v>
      </c>
      <c r="BN621" s="826"/>
      <c r="BO621" s="825">
        <v>0</v>
      </c>
      <c r="BP621" s="826"/>
      <c r="BQ621" s="825">
        <v>0</v>
      </c>
      <c r="BR621" s="826"/>
      <c r="BS621" s="825">
        <v>0</v>
      </c>
      <c r="BT621" s="826"/>
      <c r="BU621" s="302">
        <f t="shared" si="849"/>
        <v>0</v>
      </c>
      <c r="BV621" s="898">
        <v>0</v>
      </c>
      <c r="BW621" s="899"/>
      <c r="BX621" s="898">
        <v>0</v>
      </c>
      <c r="BY621" s="899"/>
      <c r="BZ621" s="898">
        <v>0</v>
      </c>
      <c r="CA621" s="899"/>
      <c r="CB621" s="898">
        <v>0</v>
      </c>
      <c r="CC621" s="899"/>
      <c r="CD621" s="898">
        <v>0</v>
      </c>
      <c r="CE621" s="899"/>
      <c r="CF621" s="305">
        <f>SUM(BV621+BX621+BZ621+CB621+CD621)</f>
        <v>0</v>
      </c>
      <c r="CG621" s="896">
        <v>0</v>
      </c>
      <c r="CH621" s="897"/>
      <c r="CI621" s="896">
        <v>0</v>
      </c>
      <c r="CJ621" s="897"/>
      <c r="CK621" s="896">
        <v>0</v>
      </c>
      <c r="CL621" s="897"/>
      <c r="CM621" s="896">
        <v>0</v>
      </c>
      <c r="CN621" s="897"/>
      <c r="CO621" s="896">
        <v>0</v>
      </c>
      <c r="CP621" s="897"/>
      <c r="CQ621" s="308">
        <f>SUM(CG621+CI621+CK621+CM621+CO621)</f>
        <v>0</v>
      </c>
      <c r="CR621" s="904">
        <v>0</v>
      </c>
      <c r="CS621" s="905"/>
      <c r="CT621" s="904">
        <v>0</v>
      </c>
      <c r="CU621" s="905"/>
      <c r="CV621" s="904">
        <v>0</v>
      </c>
      <c r="CW621" s="905"/>
      <c r="CX621" s="904">
        <v>0</v>
      </c>
      <c r="CY621" s="905"/>
      <c r="CZ621" s="904">
        <v>0</v>
      </c>
      <c r="DA621" s="905"/>
      <c r="DB621" s="311">
        <f>SUM(CR621+CT621+CV621+CX621+CZ621)</f>
        <v>0</v>
      </c>
      <c r="DC621" s="902">
        <v>0</v>
      </c>
      <c r="DD621" s="903"/>
      <c r="DE621" s="902">
        <v>0</v>
      </c>
      <c r="DF621" s="903"/>
      <c r="DG621" s="902">
        <v>0</v>
      </c>
      <c r="DH621" s="903"/>
      <c r="DI621" s="902">
        <v>0</v>
      </c>
      <c r="DJ621" s="903"/>
      <c r="DK621" s="902">
        <v>0</v>
      </c>
      <c r="DL621" s="903"/>
      <c r="DM621" s="314">
        <f>SUM(DC621+DE621+DG621+DI621+DK621)</f>
        <v>0</v>
      </c>
      <c r="DN621" s="900">
        <v>0</v>
      </c>
      <c r="DO621" s="901"/>
      <c r="DP621" s="900">
        <v>0</v>
      </c>
      <c r="DQ621" s="901"/>
      <c r="DR621" s="900">
        <v>0</v>
      </c>
      <c r="DS621" s="901"/>
      <c r="DT621" s="900">
        <v>0</v>
      </c>
      <c r="DU621" s="901"/>
      <c r="DV621" s="900">
        <v>0</v>
      </c>
      <c r="DW621" s="901"/>
      <c r="DX621" s="326">
        <f>SUM(DN621+DP621+DR621+DT621+DV621)</f>
        <v>0</v>
      </c>
      <c r="DY621" s="320">
        <f>S621+AD621+AO621+AZ621+BK621+BV621+CG621+CR621+DC621+DN621</f>
        <v>0</v>
      </c>
      <c r="DZ621" s="320">
        <f>U621+AF621+AQ621+BB621+BM621+BX621+CI621+CT621+DE621+DP621</f>
        <v>0</v>
      </c>
      <c r="EA621" s="320">
        <f>W621+AH621+AS621+BD621+BO621+BZ621+CK621+CV621+DG621+DR621</f>
        <v>0</v>
      </c>
      <c r="EB621" s="320">
        <f>Y621+AJ621+AU621+BF621+BQ621+CB621+CM621+CX621+DI621+DT621</f>
        <v>0</v>
      </c>
      <c r="EC621" s="320">
        <f>AA621+AL621+AW621+BH621+BS621+CD621+CO621+CZ621+DK621+DV621</f>
        <v>0</v>
      </c>
      <c r="ED621" s="321">
        <f>SUM(DY621:EC621)</f>
        <v>0</v>
      </c>
      <c r="EE621" s="143"/>
    </row>
    <row r="622" spans="1:135" ht="15" customHeight="1">
      <c r="C622" s="586" t="s">
        <v>299</v>
      </c>
      <c r="D622" s="587"/>
      <c r="E622" s="587"/>
      <c r="F622" s="587"/>
      <c r="G622" s="587"/>
      <c r="H622" s="587"/>
      <c r="I622" s="587"/>
      <c r="J622" s="587"/>
      <c r="K622" s="587"/>
      <c r="L622" s="587"/>
      <c r="M622" s="587"/>
      <c r="N622" s="587"/>
      <c r="O622" s="587"/>
      <c r="P622" s="587"/>
      <c r="Q622" s="587"/>
      <c r="R622" s="588"/>
      <c r="S622" s="643">
        <f>SUM(S620:S621)</f>
        <v>0</v>
      </c>
      <c r="T622" s="615"/>
      <c r="U622" s="643">
        <f>SUM(U620:U621)</f>
        <v>0</v>
      </c>
      <c r="V622" s="615"/>
      <c r="W622" s="643">
        <f>SUM(W620:W621)</f>
        <v>0</v>
      </c>
      <c r="X622" s="615"/>
      <c r="Y622" s="643">
        <f>SUM(Y620:Y621)</f>
        <v>0</v>
      </c>
      <c r="Z622" s="615"/>
      <c r="AA622" s="643">
        <f>SUM(AA620:AA621)</f>
        <v>0</v>
      </c>
      <c r="AB622" s="615"/>
      <c r="AC622" s="161">
        <f>SUM(S622:AB622)</f>
        <v>0</v>
      </c>
      <c r="AD622" s="643">
        <f>SUM(AD620:AD621)</f>
        <v>0</v>
      </c>
      <c r="AE622" s="615"/>
      <c r="AF622" s="643">
        <f>SUM(AF620:AF621)</f>
        <v>0</v>
      </c>
      <c r="AG622" s="615"/>
      <c r="AH622" s="643">
        <f>SUM(AH620:AH621)</f>
        <v>0</v>
      </c>
      <c r="AI622" s="615"/>
      <c r="AJ622" s="643">
        <f>SUM(AJ620:AJ621)</f>
        <v>0</v>
      </c>
      <c r="AK622" s="615"/>
      <c r="AL622" s="643">
        <f>SUM(AL620:AL621)</f>
        <v>0</v>
      </c>
      <c r="AM622" s="615"/>
      <c r="AN622" s="161">
        <f>SUM(AD622:AM622)</f>
        <v>0</v>
      </c>
      <c r="AO622" s="643">
        <f>SUM(AO620:AO621)</f>
        <v>0</v>
      </c>
      <c r="AP622" s="615"/>
      <c r="AQ622" s="643">
        <f>SUM(AQ620:AQ621)</f>
        <v>0</v>
      </c>
      <c r="AR622" s="615"/>
      <c r="AS622" s="643">
        <f>SUM(AS620:AS621)</f>
        <v>0</v>
      </c>
      <c r="AT622" s="615"/>
      <c r="AU622" s="643">
        <f>SUM(AU620:AU621)</f>
        <v>0</v>
      </c>
      <c r="AV622" s="615"/>
      <c r="AW622" s="643">
        <f>SUM(AW620:AW621)</f>
        <v>0</v>
      </c>
      <c r="AX622" s="615"/>
      <c r="AY622" s="161">
        <f>SUM(AO622:AX622)</f>
        <v>0</v>
      </c>
      <c r="AZ622" s="643">
        <f>SUM(AZ620:AZ621)</f>
        <v>0</v>
      </c>
      <c r="BA622" s="615"/>
      <c r="BB622" s="643">
        <f>SUM(BB620:BB621)</f>
        <v>0</v>
      </c>
      <c r="BC622" s="615"/>
      <c r="BD622" s="643">
        <f>SUM(BD620:BD621)</f>
        <v>0</v>
      </c>
      <c r="BE622" s="615"/>
      <c r="BF622" s="643">
        <f>SUM(BF620:BF621)</f>
        <v>0</v>
      </c>
      <c r="BG622" s="615"/>
      <c r="BH622" s="643">
        <f>SUM(BH620:BH621)</f>
        <v>0</v>
      </c>
      <c r="BI622" s="615"/>
      <c r="BJ622" s="161">
        <f>SUM(AZ622:BI622)</f>
        <v>0</v>
      </c>
      <c r="BK622" s="643">
        <f>SUM(BK620:BK621)</f>
        <v>0</v>
      </c>
      <c r="BL622" s="615"/>
      <c r="BM622" s="643">
        <f>SUM(BM620:BM621)</f>
        <v>0</v>
      </c>
      <c r="BN622" s="615"/>
      <c r="BO622" s="643">
        <f>SUM(BO620:BO621)</f>
        <v>0</v>
      </c>
      <c r="BP622" s="615"/>
      <c r="BQ622" s="643">
        <f>SUM(BQ620:BQ621)</f>
        <v>0</v>
      </c>
      <c r="BR622" s="615"/>
      <c r="BS622" s="643">
        <f>SUM(BS620:BS621)</f>
        <v>0</v>
      </c>
      <c r="BT622" s="615"/>
      <c r="BU622" s="161">
        <f>SUM(BK622:BT622)</f>
        <v>0</v>
      </c>
      <c r="BV622" s="643">
        <f>SUM(BV620:BV621)</f>
        <v>0</v>
      </c>
      <c r="BW622" s="615"/>
      <c r="BX622" s="643">
        <f>SUM(BX620:BX621)</f>
        <v>0</v>
      </c>
      <c r="BY622" s="615"/>
      <c r="BZ622" s="643">
        <f>SUM(BZ620:BZ621)</f>
        <v>0</v>
      </c>
      <c r="CA622" s="615"/>
      <c r="CB622" s="643">
        <f>SUM(CB620:CB621)</f>
        <v>0</v>
      </c>
      <c r="CC622" s="615"/>
      <c r="CD622" s="643">
        <f>SUM(CD620:CD621)</f>
        <v>0</v>
      </c>
      <c r="CE622" s="615"/>
      <c r="CF622" s="161">
        <f>SUM(BV622:CE622)</f>
        <v>0</v>
      </c>
      <c r="CG622" s="643">
        <f>SUM(CG620:CG621)</f>
        <v>0</v>
      </c>
      <c r="CH622" s="615"/>
      <c r="CI622" s="643">
        <f>SUM(CI620:CI621)</f>
        <v>0</v>
      </c>
      <c r="CJ622" s="615"/>
      <c r="CK622" s="643">
        <f>SUM(CK620:CK621)</f>
        <v>0</v>
      </c>
      <c r="CL622" s="615"/>
      <c r="CM622" s="643">
        <f>SUM(CM620:CM621)</f>
        <v>0</v>
      </c>
      <c r="CN622" s="615"/>
      <c r="CO622" s="643">
        <f>SUM(CO620:CO621)</f>
        <v>0</v>
      </c>
      <c r="CP622" s="615"/>
      <c r="CQ622" s="161">
        <f>SUM(CG622:CP622)</f>
        <v>0</v>
      </c>
      <c r="CR622" s="643">
        <f>SUM(CR620:CR621)</f>
        <v>0</v>
      </c>
      <c r="CS622" s="615"/>
      <c r="CT622" s="643">
        <f>SUM(CT620:CT621)</f>
        <v>0</v>
      </c>
      <c r="CU622" s="615"/>
      <c r="CV622" s="643">
        <f>SUM(CV620:CV621)</f>
        <v>0</v>
      </c>
      <c r="CW622" s="615"/>
      <c r="CX622" s="643">
        <f>SUM(CX620:CX621)</f>
        <v>0</v>
      </c>
      <c r="CY622" s="615"/>
      <c r="CZ622" s="643">
        <f>SUM(CZ620:CZ621)</f>
        <v>0</v>
      </c>
      <c r="DA622" s="615"/>
      <c r="DB622" s="161">
        <f>SUM(CR622:DA622)</f>
        <v>0</v>
      </c>
      <c r="DC622" s="643">
        <f>SUM(DC620:DC621)</f>
        <v>0</v>
      </c>
      <c r="DD622" s="615"/>
      <c r="DE622" s="643">
        <f>SUM(DE620:DE621)</f>
        <v>0</v>
      </c>
      <c r="DF622" s="615"/>
      <c r="DG622" s="643">
        <f>SUM(DG620:DG621)</f>
        <v>0</v>
      </c>
      <c r="DH622" s="615"/>
      <c r="DI622" s="643">
        <f>SUM(DI620:DI621)</f>
        <v>0</v>
      </c>
      <c r="DJ622" s="615"/>
      <c r="DK622" s="643">
        <f>SUM(DK620:DK621)</f>
        <v>0</v>
      </c>
      <c r="DL622" s="615"/>
      <c r="DM622" s="161">
        <f>SUM(DC622:DL622)</f>
        <v>0</v>
      </c>
      <c r="DN622" s="643">
        <f>SUM(DN620:DN621)</f>
        <v>0</v>
      </c>
      <c r="DO622" s="615"/>
      <c r="DP622" s="643">
        <f>SUM(DP620:DP621)</f>
        <v>0</v>
      </c>
      <c r="DQ622" s="615"/>
      <c r="DR622" s="643">
        <f>SUM(DR620:DR621)</f>
        <v>0</v>
      </c>
      <c r="DS622" s="615"/>
      <c r="DT622" s="643">
        <f>SUM(DT620:DT621)</f>
        <v>0</v>
      </c>
      <c r="DU622" s="615"/>
      <c r="DV622" s="643">
        <f>SUM(DV620:DV621)</f>
        <v>0</v>
      </c>
      <c r="DW622" s="615"/>
      <c r="DX622" s="161">
        <f>SUM(DN622:DW622)</f>
        <v>0</v>
      </c>
      <c r="DY622" s="379">
        <f>SUM(DY620:DY621)</f>
        <v>0</v>
      </c>
      <c r="DZ622" s="379">
        <f>SUM(DZ620:DZ621)</f>
        <v>0</v>
      </c>
      <c r="EA622" s="379">
        <f>SUM(EA620:EA621)</f>
        <v>0</v>
      </c>
      <c r="EB622" s="379">
        <f>SUM(EB620:EB621)</f>
        <v>0</v>
      </c>
      <c r="EC622" s="379">
        <f>SUM(EC620:EC621)</f>
        <v>0</v>
      </c>
      <c r="ED622" s="379">
        <f>SUM(DY622:EC622)</f>
        <v>0</v>
      </c>
      <c r="EE622" s="143"/>
    </row>
    <row r="623" spans="1:135" s="51" customFormat="1" ht="15" customHeight="1">
      <c r="A623" s="78">
        <v>5000</v>
      </c>
      <c r="B623" s="78"/>
      <c r="C623" s="708" t="s">
        <v>372</v>
      </c>
      <c r="D623" s="639"/>
      <c r="E623" s="639"/>
      <c r="F623" s="639"/>
      <c r="G623" s="639"/>
      <c r="H623" s="639"/>
      <c r="I623" s="639"/>
      <c r="J623" s="639"/>
      <c r="K623" s="639"/>
      <c r="L623" s="639"/>
      <c r="M623" s="639"/>
      <c r="N623" s="639"/>
      <c r="O623" s="639"/>
      <c r="P623" s="639"/>
      <c r="Q623" s="639"/>
      <c r="R623" s="709"/>
      <c r="S623" s="171"/>
      <c r="T623" s="139"/>
      <c r="U623" s="171"/>
      <c r="V623" s="139"/>
      <c r="W623" s="171"/>
      <c r="X623" s="139"/>
      <c r="Y623" s="171"/>
      <c r="Z623" s="139"/>
      <c r="AA623" s="171"/>
      <c r="AB623" s="139"/>
      <c r="AC623" s="140"/>
      <c r="AD623" s="171"/>
      <c r="AE623" s="139"/>
      <c r="AF623" s="171"/>
      <c r="AG623" s="139"/>
      <c r="AH623" s="171"/>
      <c r="AI623" s="139"/>
      <c r="AJ623" s="171"/>
      <c r="AK623" s="139"/>
      <c r="AL623" s="171"/>
      <c r="AM623" s="139"/>
      <c r="AN623" s="140"/>
      <c r="AO623" s="171"/>
      <c r="AP623" s="139"/>
      <c r="AQ623" s="171"/>
      <c r="AR623" s="139"/>
      <c r="AS623" s="171"/>
      <c r="AT623" s="139"/>
      <c r="AU623" s="171"/>
      <c r="AV623" s="139"/>
      <c r="AW623" s="171"/>
      <c r="AX623" s="139"/>
      <c r="AY623" s="140"/>
      <c r="AZ623" s="171"/>
      <c r="BA623" s="139"/>
      <c r="BB623" s="171"/>
      <c r="BC623" s="139"/>
      <c r="BD623" s="171"/>
      <c r="BE623" s="139"/>
      <c r="BF623" s="171"/>
      <c r="BG623" s="139"/>
      <c r="BH623" s="171"/>
      <c r="BI623" s="139"/>
      <c r="BJ623" s="140"/>
      <c r="BK623" s="171"/>
      <c r="BL623" s="139"/>
      <c r="BM623" s="171"/>
      <c r="BN623" s="139"/>
      <c r="BO623" s="171"/>
      <c r="BP623" s="139"/>
      <c r="BQ623" s="171"/>
      <c r="BR623" s="139"/>
      <c r="BS623" s="171"/>
      <c r="BT623" s="139"/>
      <c r="BU623" s="140"/>
      <c r="BV623" s="171"/>
      <c r="BW623" s="139"/>
      <c r="BX623" s="171"/>
      <c r="BY623" s="139"/>
      <c r="BZ623" s="171"/>
      <c r="CA623" s="139"/>
      <c r="CB623" s="171"/>
      <c r="CC623" s="139"/>
      <c r="CD623" s="171"/>
      <c r="CE623" s="139"/>
      <c r="CF623" s="140"/>
      <c r="CG623" s="171"/>
      <c r="CH623" s="139"/>
      <c r="CI623" s="171"/>
      <c r="CJ623" s="139"/>
      <c r="CK623" s="171"/>
      <c r="CL623" s="139"/>
      <c r="CM623" s="171"/>
      <c r="CN623" s="139"/>
      <c r="CO623" s="171"/>
      <c r="CP623" s="139"/>
      <c r="CQ623" s="140"/>
      <c r="CR623" s="171"/>
      <c r="CS623" s="139"/>
      <c r="CT623" s="171"/>
      <c r="CU623" s="139"/>
      <c r="CV623" s="171"/>
      <c r="CW623" s="139"/>
      <c r="CX623" s="171"/>
      <c r="CY623" s="139"/>
      <c r="CZ623" s="171"/>
      <c r="DA623" s="139"/>
      <c r="DB623" s="140"/>
      <c r="DC623" s="171"/>
      <c r="DD623" s="139"/>
      <c r="DE623" s="171"/>
      <c r="DF623" s="139"/>
      <c r="DG623" s="171"/>
      <c r="DH623" s="139"/>
      <c r="DI623" s="171"/>
      <c r="DJ623" s="139"/>
      <c r="DK623" s="171"/>
      <c r="DL623" s="139"/>
      <c r="DM623" s="140"/>
      <c r="DN623" s="171"/>
      <c r="DO623" s="139"/>
      <c r="DP623" s="171"/>
      <c r="DQ623" s="139"/>
      <c r="DR623" s="171"/>
      <c r="DS623" s="139"/>
      <c r="DT623" s="171"/>
      <c r="DU623" s="139"/>
      <c r="DV623" s="171"/>
      <c r="DW623" s="139"/>
      <c r="DX623" s="140"/>
      <c r="DY623" s="380"/>
      <c r="DZ623" s="380"/>
      <c r="EA623" s="380"/>
      <c r="EB623" s="380"/>
      <c r="EC623" s="380"/>
      <c r="ED623" s="377"/>
      <c r="EE623" s="143"/>
    </row>
    <row r="624" spans="1:135" s="51" customFormat="1" ht="15" customHeight="1">
      <c r="A624" s="78"/>
      <c r="B624" s="78"/>
      <c r="C624" s="583"/>
      <c r="D624" s="584"/>
      <c r="E624" s="584"/>
      <c r="F624" s="584"/>
      <c r="G624" s="584"/>
      <c r="H624" s="584"/>
      <c r="I624" s="584"/>
      <c r="J624" s="584"/>
      <c r="K624" s="584"/>
      <c r="L624" s="584"/>
      <c r="M624" s="584"/>
      <c r="N624" s="584"/>
      <c r="O624" s="584"/>
      <c r="P624" s="584"/>
      <c r="Q624" s="584"/>
      <c r="R624" s="585"/>
      <c r="S624" s="609">
        <v>0</v>
      </c>
      <c r="T624" s="585"/>
      <c r="U624" s="609">
        <v>0</v>
      </c>
      <c r="V624" s="585"/>
      <c r="W624" s="609">
        <v>0</v>
      </c>
      <c r="X624" s="585"/>
      <c r="Y624" s="609">
        <v>0</v>
      </c>
      <c r="Z624" s="585"/>
      <c r="AA624" s="609">
        <v>0</v>
      </c>
      <c r="AB624" s="585"/>
      <c r="AC624" s="127">
        <f>SUM(S624+U624+W624+Y624+AA624)</f>
        <v>0</v>
      </c>
      <c r="AD624" s="798">
        <v>0</v>
      </c>
      <c r="AE624" s="799"/>
      <c r="AF624" s="798">
        <v>0</v>
      </c>
      <c r="AG624" s="799"/>
      <c r="AH624" s="798">
        <v>0</v>
      </c>
      <c r="AI624" s="799"/>
      <c r="AJ624" s="798">
        <v>0</v>
      </c>
      <c r="AK624" s="799"/>
      <c r="AL624" s="798">
        <v>0</v>
      </c>
      <c r="AM624" s="799"/>
      <c r="AN624" s="293">
        <f t="shared" ref="AN624:AN628" si="850">SUM(AD624+AF624+AH624+AJ624+AL624)</f>
        <v>0</v>
      </c>
      <c r="AO624" s="814">
        <v>0</v>
      </c>
      <c r="AP624" s="815"/>
      <c r="AQ624" s="814">
        <v>0</v>
      </c>
      <c r="AR624" s="815"/>
      <c r="AS624" s="814">
        <v>0</v>
      </c>
      <c r="AT624" s="815"/>
      <c r="AU624" s="814">
        <v>0</v>
      </c>
      <c r="AV624" s="815"/>
      <c r="AW624" s="814">
        <v>0</v>
      </c>
      <c r="AX624" s="815"/>
      <c r="AY624" s="296">
        <f>SUM(AO624+AQ624+AS624+AU624+AW624)</f>
        <v>0</v>
      </c>
      <c r="AZ624" s="783">
        <v>0</v>
      </c>
      <c r="BA624" s="784"/>
      <c r="BB624" s="783">
        <v>0</v>
      </c>
      <c r="BC624" s="784"/>
      <c r="BD624" s="783">
        <v>0</v>
      </c>
      <c r="BE624" s="784"/>
      <c r="BF624" s="783">
        <v>0</v>
      </c>
      <c r="BG624" s="784"/>
      <c r="BH624" s="783">
        <v>0</v>
      </c>
      <c r="BI624" s="784"/>
      <c r="BJ624" s="299">
        <f>SUM(AZ624+BB624+BD624+BF624+BH624)</f>
        <v>0</v>
      </c>
      <c r="BK624" s="825">
        <v>0</v>
      </c>
      <c r="BL624" s="826"/>
      <c r="BM624" s="825">
        <v>0</v>
      </c>
      <c r="BN624" s="826"/>
      <c r="BO624" s="825">
        <v>0</v>
      </c>
      <c r="BP624" s="826"/>
      <c r="BQ624" s="825">
        <v>0</v>
      </c>
      <c r="BR624" s="826"/>
      <c r="BS624" s="825">
        <v>0</v>
      </c>
      <c r="BT624" s="826"/>
      <c r="BU624" s="302">
        <f>SUM(BK624+BM624+BO624+BQ624+BS624)</f>
        <v>0</v>
      </c>
      <c r="BV624" s="898">
        <v>0</v>
      </c>
      <c r="BW624" s="899"/>
      <c r="BX624" s="898">
        <v>0</v>
      </c>
      <c r="BY624" s="899"/>
      <c r="BZ624" s="898">
        <v>0</v>
      </c>
      <c r="CA624" s="899"/>
      <c r="CB624" s="898">
        <v>0</v>
      </c>
      <c r="CC624" s="899"/>
      <c r="CD624" s="898">
        <v>0</v>
      </c>
      <c r="CE624" s="899"/>
      <c r="CF624" s="305">
        <f>SUM(BV624+BX624+BZ624+CB624+CD624)</f>
        <v>0</v>
      </c>
      <c r="CG624" s="896">
        <v>0</v>
      </c>
      <c r="CH624" s="897"/>
      <c r="CI624" s="896">
        <v>0</v>
      </c>
      <c r="CJ624" s="897"/>
      <c r="CK624" s="896">
        <v>0</v>
      </c>
      <c r="CL624" s="897"/>
      <c r="CM624" s="896">
        <v>0</v>
      </c>
      <c r="CN624" s="897"/>
      <c r="CO624" s="896">
        <v>0</v>
      </c>
      <c r="CP624" s="897"/>
      <c r="CQ624" s="308">
        <f>SUM(CG624+CI624+CK624+CM624+CO624)</f>
        <v>0</v>
      </c>
      <c r="CR624" s="904">
        <v>0</v>
      </c>
      <c r="CS624" s="905"/>
      <c r="CT624" s="904">
        <v>0</v>
      </c>
      <c r="CU624" s="905"/>
      <c r="CV624" s="904">
        <v>0</v>
      </c>
      <c r="CW624" s="905"/>
      <c r="CX624" s="904">
        <v>0</v>
      </c>
      <c r="CY624" s="905"/>
      <c r="CZ624" s="904">
        <v>0</v>
      </c>
      <c r="DA624" s="905"/>
      <c r="DB624" s="311">
        <f t="shared" ref="DB624:DB628" si="851">SUM(CR624+CT624+CV624+CX624+CZ624)</f>
        <v>0</v>
      </c>
      <c r="DC624" s="902">
        <v>0</v>
      </c>
      <c r="DD624" s="903"/>
      <c r="DE624" s="902">
        <v>0</v>
      </c>
      <c r="DF624" s="903"/>
      <c r="DG624" s="902">
        <v>0</v>
      </c>
      <c r="DH624" s="903"/>
      <c r="DI624" s="902">
        <v>0</v>
      </c>
      <c r="DJ624" s="903"/>
      <c r="DK624" s="902">
        <v>0</v>
      </c>
      <c r="DL624" s="903"/>
      <c r="DM624" s="314">
        <f>SUM(DC624+DE624+DG624+DI624+DK624)</f>
        <v>0</v>
      </c>
      <c r="DN624" s="900">
        <v>0</v>
      </c>
      <c r="DO624" s="901"/>
      <c r="DP624" s="900">
        <v>0</v>
      </c>
      <c r="DQ624" s="901"/>
      <c r="DR624" s="900">
        <v>0</v>
      </c>
      <c r="DS624" s="901"/>
      <c r="DT624" s="900">
        <v>0</v>
      </c>
      <c r="DU624" s="901"/>
      <c r="DV624" s="900">
        <v>0</v>
      </c>
      <c r="DW624" s="901"/>
      <c r="DX624" s="326">
        <f>SUM(DN624+DP624+DR624+DT624+DV624)</f>
        <v>0</v>
      </c>
      <c r="DY624" s="320">
        <f>S624+AD624+AO624+AZ624+BK624+BV624+CG624+CR624+DC624+DN624</f>
        <v>0</v>
      </c>
      <c r="DZ624" s="320">
        <f>U624+AF624+AQ624+BB624+BM624+BX624+CI624+CT624+DE624+DP624</f>
        <v>0</v>
      </c>
      <c r="EA624" s="320">
        <f>W624+AH624+AS624+BD624+BO624+BZ624+CK624+CV624+DG624+DR624</f>
        <v>0</v>
      </c>
      <c r="EB624" s="320">
        <f>Y624+AJ624+AU624+BF624+BQ624+CB624+CM624+CX624+DI624+DT624</f>
        <v>0</v>
      </c>
      <c r="EC624" s="320">
        <f>AA624+AL624+AW624+BH624+BS624+CD624+CO624+CZ624+DK624+DV624</f>
        <v>0</v>
      </c>
      <c r="ED624" s="321">
        <f t="shared" ref="ED624:ED629" si="852">SUM(DY624:EC624)</f>
        <v>0</v>
      </c>
      <c r="EE624" s="143"/>
    </row>
    <row r="625" spans="1:135" s="51" customFormat="1" ht="15" customHeight="1">
      <c r="A625" s="78"/>
      <c r="B625" s="78"/>
      <c r="C625" s="583"/>
      <c r="D625" s="584"/>
      <c r="E625" s="584"/>
      <c r="F625" s="584"/>
      <c r="G625" s="584"/>
      <c r="H625" s="584"/>
      <c r="I625" s="584"/>
      <c r="J625" s="584"/>
      <c r="K625" s="584"/>
      <c r="L625" s="584"/>
      <c r="M625" s="584"/>
      <c r="N625" s="584"/>
      <c r="O625" s="584"/>
      <c r="P625" s="584"/>
      <c r="Q625" s="584"/>
      <c r="R625" s="585"/>
      <c r="S625" s="609">
        <v>0</v>
      </c>
      <c r="T625" s="585"/>
      <c r="U625" s="609">
        <v>0</v>
      </c>
      <c r="V625" s="585"/>
      <c r="W625" s="609">
        <v>0</v>
      </c>
      <c r="X625" s="585"/>
      <c r="Y625" s="609">
        <v>0</v>
      </c>
      <c r="Z625" s="585"/>
      <c r="AA625" s="609">
        <v>0</v>
      </c>
      <c r="AB625" s="585"/>
      <c r="AC625" s="127">
        <f>SUM(S625+U625+W625+Y625+AA625)</f>
        <v>0</v>
      </c>
      <c r="AD625" s="798">
        <v>0</v>
      </c>
      <c r="AE625" s="799"/>
      <c r="AF625" s="798">
        <v>0</v>
      </c>
      <c r="AG625" s="799"/>
      <c r="AH625" s="798">
        <v>0</v>
      </c>
      <c r="AI625" s="799"/>
      <c r="AJ625" s="798">
        <v>0</v>
      </c>
      <c r="AK625" s="799"/>
      <c r="AL625" s="798">
        <v>0</v>
      </c>
      <c r="AM625" s="799"/>
      <c r="AN625" s="293">
        <f t="shared" si="850"/>
        <v>0</v>
      </c>
      <c r="AO625" s="814">
        <v>0</v>
      </c>
      <c r="AP625" s="815"/>
      <c r="AQ625" s="814">
        <v>0</v>
      </c>
      <c r="AR625" s="815"/>
      <c r="AS625" s="814">
        <v>0</v>
      </c>
      <c r="AT625" s="815"/>
      <c r="AU625" s="814">
        <v>0</v>
      </c>
      <c r="AV625" s="815"/>
      <c r="AW625" s="814">
        <v>0</v>
      </c>
      <c r="AX625" s="815"/>
      <c r="AY625" s="296">
        <f t="shared" ref="AY625:AY628" si="853">SUM(AO625+AQ625+AS625+AU625+AW625)</f>
        <v>0</v>
      </c>
      <c r="AZ625" s="783">
        <v>0</v>
      </c>
      <c r="BA625" s="784"/>
      <c r="BB625" s="783">
        <v>0</v>
      </c>
      <c r="BC625" s="784"/>
      <c r="BD625" s="783">
        <v>0</v>
      </c>
      <c r="BE625" s="784"/>
      <c r="BF625" s="783">
        <v>0</v>
      </c>
      <c r="BG625" s="784"/>
      <c r="BH625" s="783">
        <v>0</v>
      </c>
      <c r="BI625" s="784"/>
      <c r="BJ625" s="299">
        <f t="shared" ref="BJ625:BJ628" si="854">SUM(AZ625+BB625+BD625+BF625+BH625)</f>
        <v>0</v>
      </c>
      <c r="BK625" s="825">
        <v>0</v>
      </c>
      <c r="BL625" s="826"/>
      <c r="BM625" s="825">
        <v>0</v>
      </c>
      <c r="BN625" s="826"/>
      <c r="BO625" s="825">
        <v>0</v>
      </c>
      <c r="BP625" s="826"/>
      <c r="BQ625" s="825">
        <v>0</v>
      </c>
      <c r="BR625" s="826"/>
      <c r="BS625" s="825">
        <v>0</v>
      </c>
      <c r="BT625" s="826"/>
      <c r="BU625" s="302">
        <f>SUM(BK625+BM625+BO625+BQ625+BS625)</f>
        <v>0</v>
      </c>
      <c r="BV625" s="898">
        <v>0</v>
      </c>
      <c r="BW625" s="899"/>
      <c r="BX625" s="898">
        <v>0</v>
      </c>
      <c r="BY625" s="899"/>
      <c r="BZ625" s="898">
        <v>0</v>
      </c>
      <c r="CA625" s="899"/>
      <c r="CB625" s="898">
        <v>0</v>
      </c>
      <c r="CC625" s="899"/>
      <c r="CD625" s="898">
        <v>0</v>
      </c>
      <c r="CE625" s="899"/>
      <c r="CF625" s="305">
        <f>SUM(BV625+BX625+BZ625+CB625+CD625)</f>
        <v>0</v>
      </c>
      <c r="CG625" s="896">
        <v>0</v>
      </c>
      <c r="CH625" s="897"/>
      <c r="CI625" s="896">
        <v>0</v>
      </c>
      <c r="CJ625" s="897"/>
      <c r="CK625" s="896">
        <v>0</v>
      </c>
      <c r="CL625" s="897"/>
      <c r="CM625" s="896">
        <v>0</v>
      </c>
      <c r="CN625" s="897"/>
      <c r="CO625" s="896">
        <v>0</v>
      </c>
      <c r="CP625" s="897"/>
      <c r="CQ625" s="308">
        <f t="shared" ref="CQ625:CQ628" si="855">SUM(CG625+CI625+CK625+CM625+CO625)</f>
        <v>0</v>
      </c>
      <c r="CR625" s="904">
        <v>0</v>
      </c>
      <c r="CS625" s="905"/>
      <c r="CT625" s="904">
        <v>0</v>
      </c>
      <c r="CU625" s="905"/>
      <c r="CV625" s="904">
        <v>0</v>
      </c>
      <c r="CW625" s="905"/>
      <c r="CX625" s="904">
        <v>0</v>
      </c>
      <c r="CY625" s="905"/>
      <c r="CZ625" s="904">
        <v>0</v>
      </c>
      <c r="DA625" s="905"/>
      <c r="DB625" s="311">
        <f t="shared" si="851"/>
        <v>0</v>
      </c>
      <c r="DC625" s="902">
        <v>0</v>
      </c>
      <c r="DD625" s="903"/>
      <c r="DE625" s="902">
        <v>0</v>
      </c>
      <c r="DF625" s="903"/>
      <c r="DG625" s="902">
        <v>0</v>
      </c>
      <c r="DH625" s="903"/>
      <c r="DI625" s="902">
        <v>0</v>
      </c>
      <c r="DJ625" s="903"/>
      <c r="DK625" s="902">
        <v>0</v>
      </c>
      <c r="DL625" s="903"/>
      <c r="DM625" s="314">
        <f t="shared" ref="DM625:DM628" si="856">SUM(DC625+DE625+DG625+DI625+DK625)</f>
        <v>0</v>
      </c>
      <c r="DN625" s="900">
        <v>0</v>
      </c>
      <c r="DO625" s="901"/>
      <c r="DP625" s="900">
        <v>0</v>
      </c>
      <c r="DQ625" s="901"/>
      <c r="DR625" s="900">
        <v>0</v>
      </c>
      <c r="DS625" s="901"/>
      <c r="DT625" s="900">
        <v>0</v>
      </c>
      <c r="DU625" s="901"/>
      <c r="DV625" s="900">
        <v>0</v>
      </c>
      <c r="DW625" s="901"/>
      <c r="DX625" s="326">
        <f t="shared" ref="DX625:DX628" si="857">SUM(DN625+DP625+DR625+DT625+DV625)</f>
        <v>0</v>
      </c>
      <c r="DY625" s="320">
        <f>S625+AD625+AO625+AZ625+BK625+BV625+CG625+CR625+DC625+DN625</f>
        <v>0</v>
      </c>
      <c r="DZ625" s="320">
        <f>U625+AF625+AQ625+BB625+BM625+BX625+CI625+CT625+DE625+DP625</f>
        <v>0</v>
      </c>
      <c r="EA625" s="320">
        <f>W625+AH625+AS625+BD625+BO625+BZ625+CK625+CV625+DG625+DR625</f>
        <v>0</v>
      </c>
      <c r="EB625" s="320">
        <f>Y625+AJ625+AU625+BF625+BQ625+CB625+CM625+CX625+DI625+DT625</f>
        <v>0</v>
      </c>
      <c r="EC625" s="320">
        <f>AA625+AL625+AW625+BH625+BS625+CD625+CO625+CZ625+DK625+DV625</f>
        <v>0</v>
      </c>
      <c r="ED625" s="321">
        <f t="shared" si="852"/>
        <v>0</v>
      </c>
      <c r="EE625" s="143"/>
    </row>
    <row r="626" spans="1:135" s="51" customFormat="1" ht="15" customHeight="1">
      <c r="A626" s="78"/>
      <c r="B626" s="78"/>
      <c r="C626" s="583"/>
      <c r="D626" s="584"/>
      <c r="E626" s="584"/>
      <c r="F626" s="584"/>
      <c r="G626" s="584"/>
      <c r="H626" s="584"/>
      <c r="I626" s="584"/>
      <c r="J626" s="584"/>
      <c r="K626" s="584"/>
      <c r="L626" s="584"/>
      <c r="M626" s="584"/>
      <c r="N626" s="584"/>
      <c r="O626" s="584"/>
      <c r="P626" s="584"/>
      <c r="Q626" s="584"/>
      <c r="R626" s="585"/>
      <c r="S626" s="609">
        <v>0</v>
      </c>
      <c r="T626" s="585"/>
      <c r="U626" s="609">
        <v>0</v>
      </c>
      <c r="V626" s="585"/>
      <c r="W626" s="609">
        <v>0</v>
      </c>
      <c r="X626" s="585"/>
      <c r="Y626" s="609">
        <v>0</v>
      </c>
      <c r="Z626" s="585"/>
      <c r="AA626" s="609">
        <v>0</v>
      </c>
      <c r="AB626" s="585"/>
      <c r="AC626" s="127">
        <f>SUM(S626+U626+W626+Y626+AA626)</f>
        <v>0</v>
      </c>
      <c r="AD626" s="798">
        <v>0</v>
      </c>
      <c r="AE626" s="799"/>
      <c r="AF626" s="798">
        <v>0</v>
      </c>
      <c r="AG626" s="799"/>
      <c r="AH626" s="798">
        <v>0</v>
      </c>
      <c r="AI626" s="799"/>
      <c r="AJ626" s="798">
        <v>0</v>
      </c>
      <c r="AK626" s="799"/>
      <c r="AL626" s="798">
        <v>0</v>
      </c>
      <c r="AM626" s="799"/>
      <c r="AN626" s="293">
        <f t="shared" si="850"/>
        <v>0</v>
      </c>
      <c r="AO626" s="814">
        <v>0</v>
      </c>
      <c r="AP626" s="815"/>
      <c r="AQ626" s="814">
        <v>0</v>
      </c>
      <c r="AR626" s="815"/>
      <c r="AS626" s="814">
        <v>0</v>
      </c>
      <c r="AT626" s="815"/>
      <c r="AU626" s="814">
        <v>0</v>
      </c>
      <c r="AV626" s="815"/>
      <c r="AW626" s="814">
        <v>0</v>
      </c>
      <c r="AX626" s="815"/>
      <c r="AY626" s="296">
        <f t="shared" si="853"/>
        <v>0</v>
      </c>
      <c r="AZ626" s="783">
        <v>0</v>
      </c>
      <c r="BA626" s="784"/>
      <c r="BB626" s="783">
        <v>0</v>
      </c>
      <c r="BC626" s="784"/>
      <c r="BD626" s="783">
        <v>0</v>
      </c>
      <c r="BE626" s="784"/>
      <c r="BF626" s="783">
        <v>0</v>
      </c>
      <c r="BG626" s="784"/>
      <c r="BH626" s="783">
        <v>0</v>
      </c>
      <c r="BI626" s="784"/>
      <c r="BJ626" s="299">
        <f t="shared" si="854"/>
        <v>0</v>
      </c>
      <c r="BK626" s="825">
        <v>0</v>
      </c>
      <c r="BL626" s="826"/>
      <c r="BM626" s="825">
        <v>0</v>
      </c>
      <c r="BN626" s="826"/>
      <c r="BO626" s="825">
        <v>0</v>
      </c>
      <c r="BP626" s="826"/>
      <c r="BQ626" s="825">
        <v>0</v>
      </c>
      <c r="BR626" s="826"/>
      <c r="BS626" s="825">
        <v>0</v>
      </c>
      <c r="BT626" s="826"/>
      <c r="BU626" s="302">
        <f>SUM(BK626+BM626+BO626+BQ626+BS626)</f>
        <v>0</v>
      </c>
      <c r="BV626" s="898">
        <v>0</v>
      </c>
      <c r="BW626" s="899"/>
      <c r="BX626" s="898">
        <v>0</v>
      </c>
      <c r="BY626" s="899"/>
      <c r="BZ626" s="898">
        <v>0</v>
      </c>
      <c r="CA626" s="899"/>
      <c r="CB626" s="898">
        <v>0</v>
      </c>
      <c r="CC626" s="899"/>
      <c r="CD626" s="898">
        <v>0</v>
      </c>
      <c r="CE626" s="899"/>
      <c r="CF626" s="305">
        <f t="shared" ref="CF626:CF628" si="858">SUM(BV626+BX626+BZ626+CB626+CD626)</f>
        <v>0</v>
      </c>
      <c r="CG626" s="896">
        <v>0</v>
      </c>
      <c r="CH626" s="897"/>
      <c r="CI626" s="896">
        <v>0</v>
      </c>
      <c r="CJ626" s="897"/>
      <c r="CK626" s="896">
        <v>0</v>
      </c>
      <c r="CL626" s="897"/>
      <c r="CM626" s="896">
        <v>0</v>
      </c>
      <c r="CN626" s="897"/>
      <c r="CO626" s="896">
        <v>0</v>
      </c>
      <c r="CP626" s="897"/>
      <c r="CQ626" s="308">
        <f t="shared" si="855"/>
        <v>0</v>
      </c>
      <c r="CR626" s="904">
        <v>0</v>
      </c>
      <c r="CS626" s="905"/>
      <c r="CT626" s="904">
        <v>0</v>
      </c>
      <c r="CU626" s="905"/>
      <c r="CV626" s="904">
        <v>0</v>
      </c>
      <c r="CW626" s="905"/>
      <c r="CX626" s="904">
        <v>0</v>
      </c>
      <c r="CY626" s="905"/>
      <c r="CZ626" s="904">
        <v>0</v>
      </c>
      <c r="DA626" s="905"/>
      <c r="DB626" s="311">
        <f t="shared" si="851"/>
        <v>0</v>
      </c>
      <c r="DC626" s="902">
        <v>0</v>
      </c>
      <c r="DD626" s="903"/>
      <c r="DE626" s="902">
        <v>0</v>
      </c>
      <c r="DF626" s="903"/>
      <c r="DG626" s="902">
        <v>0</v>
      </c>
      <c r="DH626" s="903"/>
      <c r="DI626" s="902">
        <v>0</v>
      </c>
      <c r="DJ626" s="903"/>
      <c r="DK626" s="902">
        <v>0</v>
      </c>
      <c r="DL626" s="903"/>
      <c r="DM626" s="314">
        <f t="shared" si="856"/>
        <v>0</v>
      </c>
      <c r="DN626" s="900">
        <v>0</v>
      </c>
      <c r="DO626" s="901"/>
      <c r="DP626" s="900">
        <v>0</v>
      </c>
      <c r="DQ626" s="901"/>
      <c r="DR626" s="900">
        <v>0</v>
      </c>
      <c r="DS626" s="901"/>
      <c r="DT626" s="900">
        <v>0</v>
      </c>
      <c r="DU626" s="901"/>
      <c r="DV626" s="900">
        <v>0</v>
      </c>
      <c r="DW626" s="901"/>
      <c r="DX626" s="326">
        <f t="shared" si="857"/>
        <v>0</v>
      </c>
      <c r="DY626" s="320">
        <f>S626+AD626+AO626+AZ626+BK626+BV626+CG626+CR626+DC626+DN626</f>
        <v>0</v>
      </c>
      <c r="DZ626" s="320">
        <f>U626+AF626+AQ626+BB626+BM626+BX626+CI626+CT626+DE626+DP626</f>
        <v>0</v>
      </c>
      <c r="EA626" s="320">
        <f>W626+AH626+AS626+BD626+BO626+BZ626+CK626+CV626+DG626+DR626</f>
        <v>0</v>
      </c>
      <c r="EB626" s="320">
        <f>Y626+AJ626+AU626+BF626+BQ626+CB626+CM626+CX626+DI626+DT626</f>
        <v>0</v>
      </c>
      <c r="EC626" s="320">
        <f>AA626+AL626+AW626+BH626+BS626+CD626+CO626+CZ626+DK626+DV626</f>
        <v>0</v>
      </c>
      <c r="ED626" s="321">
        <f t="shared" si="852"/>
        <v>0</v>
      </c>
      <c r="EE626" s="143"/>
    </row>
    <row r="627" spans="1:135" s="51" customFormat="1" ht="15" customHeight="1">
      <c r="A627" s="78"/>
      <c r="B627" s="78"/>
      <c r="C627" s="611"/>
      <c r="D627" s="584"/>
      <c r="E627" s="584"/>
      <c r="F627" s="584"/>
      <c r="G627" s="584"/>
      <c r="H627" s="584"/>
      <c r="I627" s="584"/>
      <c r="J627" s="584"/>
      <c r="K627" s="584"/>
      <c r="L627" s="584"/>
      <c r="M627" s="584"/>
      <c r="N627" s="584"/>
      <c r="O627" s="584"/>
      <c r="P627" s="584"/>
      <c r="Q627" s="584"/>
      <c r="R627" s="585"/>
      <c r="S627" s="609">
        <v>0</v>
      </c>
      <c r="T627" s="585"/>
      <c r="U627" s="609">
        <v>0</v>
      </c>
      <c r="V627" s="585"/>
      <c r="W627" s="609">
        <v>0</v>
      </c>
      <c r="X627" s="585"/>
      <c r="Y627" s="609">
        <v>0</v>
      </c>
      <c r="Z627" s="585"/>
      <c r="AA627" s="609">
        <v>0</v>
      </c>
      <c r="AB627" s="585"/>
      <c r="AC627" s="127">
        <f>SUM(S627+U627+W627+Y627+AA627)</f>
        <v>0</v>
      </c>
      <c r="AD627" s="798">
        <v>0</v>
      </c>
      <c r="AE627" s="799"/>
      <c r="AF627" s="798">
        <v>0</v>
      </c>
      <c r="AG627" s="799"/>
      <c r="AH627" s="798">
        <v>0</v>
      </c>
      <c r="AI627" s="799"/>
      <c r="AJ627" s="798">
        <v>0</v>
      </c>
      <c r="AK627" s="799"/>
      <c r="AL627" s="798">
        <v>0</v>
      </c>
      <c r="AM627" s="799"/>
      <c r="AN627" s="293">
        <f t="shared" si="850"/>
        <v>0</v>
      </c>
      <c r="AO627" s="814">
        <v>0</v>
      </c>
      <c r="AP627" s="815"/>
      <c r="AQ627" s="814">
        <v>0</v>
      </c>
      <c r="AR627" s="815"/>
      <c r="AS627" s="814">
        <v>0</v>
      </c>
      <c r="AT627" s="815"/>
      <c r="AU627" s="814">
        <v>0</v>
      </c>
      <c r="AV627" s="815"/>
      <c r="AW627" s="814">
        <v>0</v>
      </c>
      <c r="AX627" s="815"/>
      <c r="AY627" s="296">
        <f t="shared" si="853"/>
        <v>0</v>
      </c>
      <c r="AZ627" s="783">
        <v>0</v>
      </c>
      <c r="BA627" s="784"/>
      <c r="BB627" s="783">
        <v>0</v>
      </c>
      <c r="BC627" s="784"/>
      <c r="BD627" s="783">
        <v>0</v>
      </c>
      <c r="BE627" s="784"/>
      <c r="BF627" s="783">
        <v>0</v>
      </c>
      <c r="BG627" s="784"/>
      <c r="BH627" s="783">
        <v>0</v>
      </c>
      <c r="BI627" s="784"/>
      <c r="BJ627" s="299">
        <f t="shared" si="854"/>
        <v>0</v>
      </c>
      <c r="BK627" s="825">
        <v>0</v>
      </c>
      <c r="BL627" s="826"/>
      <c r="BM627" s="825">
        <v>0</v>
      </c>
      <c r="BN627" s="826"/>
      <c r="BO627" s="825">
        <v>0</v>
      </c>
      <c r="BP627" s="826"/>
      <c r="BQ627" s="825">
        <v>0</v>
      </c>
      <c r="BR627" s="826"/>
      <c r="BS627" s="825">
        <v>0</v>
      </c>
      <c r="BT627" s="826"/>
      <c r="BU627" s="302">
        <f>SUM(BK627+BM627+BO627+BQ627+BS627)</f>
        <v>0</v>
      </c>
      <c r="BV627" s="898">
        <v>0</v>
      </c>
      <c r="BW627" s="899"/>
      <c r="BX627" s="898">
        <v>0</v>
      </c>
      <c r="BY627" s="899"/>
      <c r="BZ627" s="898">
        <v>0</v>
      </c>
      <c r="CA627" s="899"/>
      <c r="CB627" s="898">
        <v>0</v>
      </c>
      <c r="CC627" s="899"/>
      <c r="CD627" s="898">
        <v>0</v>
      </c>
      <c r="CE627" s="899"/>
      <c r="CF627" s="305">
        <f t="shared" si="858"/>
        <v>0</v>
      </c>
      <c r="CG627" s="896">
        <v>0</v>
      </c>
      <c r="CH627" s="897"/>
      <c r="CI627" s="896">
        <v>0</v>
      </c>
      <c r="CJ627" s="897"/>
      <c r="CK627" s="896">
        <v>0</v>
      </c>
      <c r="CL627" s="897"/>
      <c r="CM627" s="896">
        <v>0</v>
      </c>
      <c r="CN627" s="897"/>
      <c r="CO627" s="896">
        <v>0</v>
      </c>
      <c r="CP627" s="897"/>
      <c r="CQ627" s="308">
        <f t="shared" si="855"/>
        <v>0</v>
      </c>
      <c r="CR627" s="904">
        <v>0</v>
      </c>
      <c r="CS627" s="905"/>
      <c r="CT627" s="904">
        <v>0</v>
      </c>
      <c r="CU627" s="905"/>
      <c r="CV627" s="904">
        <v>0</v>
      </c>
      <c r="CW627" s="905"/>
      <c r="CX627" s="904">
        <v>0</v>
      </c>
      <c r="CY627" s="905"/>
      <c r="CZ627" s="904">
        <v>0</v>
      </c>
      <c r="DA627" s="905"/>
      <c r="DB627" s="311">
        <f t="shared" si="851"/>
        <v>0</v>
      </c>
      <c r="DC627" s="902">
        <v>0</v>
      </c>
      <c r="DD627" s="903"/>
      <c r="DE627" s="902">
        <v>0</v>
      </c>
      <c r="DF627" s="903"/>
      <c r="DG627" s="902">
        <v>0</v>
      </c>
      <c r="DH627" s="903"/>
      <c r="DI627" s="902">
        <v>0</v>
      </c>
      <c r="DJ627" s="903"/>
      <c r="DK627" s="902">
        <v>0</v>
      </c>
      <c r="DL627" s="903"/>
      <c r="DM627" s="314">
        <f t="shared" si="856"/>
        <v>0</v>
      </c>
      <c r="DN627" s="900">
        <v>0</v>
      </c>
      <c r="DO627" s="901"/>
      <c r="DP627" s="900">
        <v>0</v>
      </c>
      <c r="DQ627" s="901"/>
      <c r="DR627" s="900">
        <v>0</v>
      </c>
      <c r="DS627" s="901"/>
      <c r="DT627" s="900">
        <v>0</v>
      </c>
      <c r="DU627" s="901"/>
      <c r="DV627" s="900">
        <v>0</v>
      </c>
      <c r="DW627" s="901"/>
      <c r="DX627" s="326">
        <f t="shared" si="857"/>
        <v>0</v>
      </c>
      <c r="DY627" s="320">
        <f>S627+AD627+AO627+AZ627+BK627+BV627+CG627+CR627+DC627+DN627</f>
        <v>0</v>
      </c>
      <c r="DZ627" s="320">
        <f>U627+AF627+AQ627+BB627+BM627+BX627+CI627+CT627+DE627+DP627</f>
        <v>0</v>
      </c>
      <c r="EA627" s="320">
        <f>W627+AH627+AS627+BD627+BO627+BZ627+CK627+CV627+DG627+DR627</f>
        <v>0</v>
      </c>
      <c r="EB627" s="320">
        <f>Y627+AJ627+AU627+BF627+BQ627+CB627+CM627+CX627+DI627+DT627</f>
        <v>0</v>
      </c>
      <c r="EC627" s="320">
        <f>AA627+AL627+AW627+BH627+BS627+CD627+CO627+CZ627+DK627+DV627</f>
        <v>0</v>
      </c>
      <c r="ED627" s="321">
        <f t="shared" si="852"/>
        <v>0</v>
      </c>
      <c r="EE627" s="143"/>
    </row>
    <row r="628" spans="1:135" s="51" customFormat="1" ht="15" customHeight="1">
      <c r="A628" s="78"/>
      <c r="B628" s="78"/>
      <c r="C628" s="583"/>
      <c r="D628" s="584"/>
      <c r="E628" s="584"/>
      <c r="F628" s="584"/>
      <c r="G628" s="584"/>
      <c r="H628" s="584"/>
      <c r="I628" s="584"/>
      <c r="J628" s="584"/>
      <c r="K628" s="584"/>
      <c r="L628" s="584"/>
      <c r="M628" s="584"/>
      <c r="N628" s="584"/>
      <c r="O628" s="584"/>
      <c r="P628" s="584"/>
      <c r="Q628" s="584"/>
      <c r="R628" s="585"/>
      <c r="S628" s="609">
        <v>0</v>
      </c>
      <c r="T628" s="585"/>
      <c r="U628" s="609">
        <v>0</v>
      </c>
      <c r="V628" s="585"/>
      <c r="W628" s="609">
        <v>0</v>
      </c>
      <c r="X628" s="585"/>
      <c r="Y628" s="609">
        <v>0</v>
      </c>
      <c r="Z628" s="585"/>
      <c r="AA628" s="609">
        <v>0</v>
      </c>
      <c r="AB628" s="585"/>
      <c r="AC628" s="127">
        <f>SUM(S628+U628+W628+Y628+AA628)</f>
        <v>0</v>
      </c>
      <c r="AD628" s="798">
        <v>0</v>
      </c>
      <c r="AE628" s="799"/>
      <c r="AF628" s="798">
        <v>0</v>
      </c>
      <c r="AG628" s="799"/>
      <c r="AH628" s="798">
        <v>0</v>
      </c>
      <c r="AI628" s="799"/>
      <c r="AJ628" s="798">
        <v>0</v>
      </c>
      <c r="AK628" s="799"/>
      <c r="AL628" s="798">
        <v>0</v>
      </c>
      <c r="AM628" s="799"/>
      <c r="AN628" s="293">
        <f t="shared" si="850"/>
        <v>0</v>
      </c>
      <c r="AO628" s="814">
        <v>0</v>
      </c>
      <c r="AP628" s="815"/>
      <c r="AQ628" s="814">
        <v>0</v>
      </c>
      <c r="AR628" s="815"/>
      <c r="AS628" s="814">
        <v>0</v>
      </c>
      <c r="AT628" s="815"/>
      <c r="AU628" s="814">
        <v>0</v>
      </c>
      <c r="AV628" s="815"/>
      <c r="AW628" s="814">
        <v>0</v>
      </c>
      <c r="AX628" s="815"/>
      <c r="AY628" s="296">
        <f t="shared" si="853"/>
        <v>0</v>
      </c>
      <c r="AZ628" s="783">
        <v>0</v>
      </c>
      <c r="BA628" s="784"/>
      <c r="BB628" s="783">
        <v>0</v>
      </c>
      <c r="BC628" s="784"/>
      <c r="BD628" s="783">
        <v>0</v>
      </c>
      <c r="BE628" s="784"/>
      <c r="BF628" s="783">
        <v>0</v>
      </c>
      <c r="BG628" s="784"/>
      <c r="BH628" s="783">
        <v>0</v>
      </c>
      <c r="BI628" s="784"/>
      <c r="BJ628" s="299">
        <f t="shared" si="854"/>
        <v>0</v>
      </c>
      <c r="BK628" s="825">
        <v>0</v>
      </c>
      <c r="BL628" s="826"/>
      <c r="BM628" s="825">
        <v>0</v>
      </c>
      <c r="BN628" s="826"/>
      <c r="BO628" s="825">
        <v>0</v>
      </c>
      <c r="BP628" s="826"/>
      <c r="BQ628" s="825">
        <v>0</v>
      </c>
      <c r="BR628" s="826"/>
      <c r="BS628" s="825">
        <v>0</v>
      </c>
      <c r="BT628" s="826"/>
      <c r="BU628" s="302">
        <f>SUM(BK628+BM628+BO628+BQ628+BS628)</f>
        <v>0</v>
      </c>
      <c r="BV628" s="898">
        <v>0</v>
      </c>
      <c r="BW628" s="899"/>
      <c r="BX628" s="898">
        <v>0</v>
      </c>
      <c r="BY628" s="899"/>
      <c r="BZ628" s="898">
        <v>0</v>
      </c>
      <c r="CA628" s="899"/>
      <c r="CB628" s="898">
        <v>0</v>
      </c>
      <c r="CC628" s="899"/>
      <c r="CD628" s="898">
        <v>0</v>
      </c>
      <c r="CE628" s="899"/>
      <c r="CF628" s="305">
        <f t="shared" si="858"/>
        <v>0</v>
      </c>
      <c r="CG628" s="896">
        <v>0</v>
      </c>
      <c r="CH628" s="897"/>
      <c r="CI628" s="896">
        <v>0</v>
      </c>
      <c r="CJ628" s="897"/>
      <c r="CK628" s="896">
        <v>0</v>
      </c>
      <c r="CL628" s="897"/>
      <c r="CM628" s="896">
        <v>0</v>
      </c>
      <c r="CN628" s="897"/>
      <c r="CO628" s="896">
        <v>0</v>
      </c>
      <c r="CP628" s="897"/>
      <c r="CQ628" s="308">
        <f t="shared" si="855"/>
        <v>0</v>
      </c>
      <c r="CR628" s="904">
        <v>0</v>
      </c>
      <c r="CS628" s="905"/>
      <c r="CT628" s="904">
        <v>0</v>
      </c>
      <c r="CU628" s="905"/>
      <c r="CV628" s="904">
        <v>0</v>
      </c>
      <c r="CW628" s="905"/>
      <c r="CX628" s="904">
        <v>0</v>
      </c>
      <c r="CY628" s="905"/>
      <c r="CZ628" s="904">
        <v>0</v>
      </c>
      <c r="DA628" s="905"/>
      <c r="DB628" s="311">
        <f t="shared" si="851"/>
        <v>0</v>
      </c>
      <c r="DC628" s="902">
        <v>0</v>
      </c>
      <c r="DD628" s="903"/>
      <c r="DE628" s="902">
        <v>0</v>
      </c>
      <c r="DF628" s="903"/>
      <c r="DG628" s="902">
        <v>0</v>
      </c>
      <c r="DH628" s="903"/>
      <c r="DI628" s="902">
        <v>0</v>
      </c>
      <c r="DJ628" s="903"/>
      <c r="DK628" s="902">
        <v>0</v>
      </c>
      <c r="DL628" s="903"/>
      <c r="DM628" s="314">
        <f t="shared" si="856"/>
        <v>0</v>
      </c>
      <c r="DN628" s="900">
        <v>0</v>
      </c>
      <c r="DO628" s="901"/>
      <c r="DP628" s="900">
        <v>0</v>
      </c>
      <c r="DQ628" s="901"/>
      <c r="DR628" s="900">
        <v>0</v>
      </c>
      <c r="DS628" s="901"/>
      <c r="DT628" s="900">
        <v>0</v>
      </c>
      <c r="DU628" s="901"/>
      <c r="DV628" s="900">
        <v>0</v>
      </c>
      <c r="DW628" s="901"/>
      <c r="DX628" s="326">
        <f t="shared" si="857"/>
        <v>0</v>
      </c>
      <c r="DY628" s="320">
        <f>S628+AD628+AO628+AZ628+BK628+BV628+CG628+CR628+DC628+DN628</f>
        <v>0</v>
      </c>
      <c r="DZ628" s="320">
        <f>U628+AF628+AQ628+BB628+BM628+BX628+CI628+CT628+DE628+DP628</f>
        <v>0</v>
      </c>
      <c r="EA628" s="320">
        <f>W628+AH628+AS628+BD628+BO628+BZ628+CK628+CV628+DG628+DR628</f>
        <v>0</v>
      </c>
      <c r="EB628" s="320">
        <f>Y628+AJ628+AU628+BF628+BQ628+CB628+CM628+CX628+DI628+DT628</f>
        <v>0</v>
      </c>
      <c r="EC628" s="320">
        <f>AA628+AL628+AW628+BH628+BS628+CD628+CO628+CZ628+DK628+DV628</f>
        <v>0</v>
      </c>
      <c r="ED628" s="321">
        <f t="shared" si="852"/>
        <v>0</v>
      </c>
      <c r="EE628" s="143"/>
    </row>
    <row r="629" spans="1:135" s="51" customFormat="1" ht="15" customHeight="1">
      <c r="A629" s="78"/>
      <c r="B629" s="78"/>
      <c r="C629" s="586" t="s">
        <v>373</v>
      </c>
      <c r="D629" s="587"/>
      <c r="E629" s="587"/>
      <c r="F629" s="587"/>
      <c r="G629" s="587"/>
      <c r="H629" s="587"/>
      <c r="I629" s="587"/>
      <c r="J629" s="587"/>
      <c r="K629" s="587"/>
      <c r="L629" s="587"/>
      <c r="M629" s="587"/>
      <c r="N629" s="587"/>
      <c r="O629" s="587"/>
      <c r="P629" s="587"/>
      <c r="Q629" s="587"/>
      <c r="R629" s="588"/>
      <c r="S629" s="643">
        <f>SUM(S624:T628)</f>
        <v>0</v>
      </c>
      <c r="T629" s="615"/>
      <c r="U629" s="643">
        <f>SUM(U624:V628)</f>
        <v>0</v>
      </c>
      <c r="V629" s="615"/>
      <c r="W629" s="643">
        <f>SUM(W624:X628)</f>
        <v>0</v>
      </c>
      <c r="X629" s="615"/>
      <c r="Y629" s="643">
        <f>SUM(Y624:Z628)</f>
        <v>0</v>
      </c>
      <c r="Z629" s="615"/>
      <c r="AA629" s="643">
        <f>SUM(AA624:AB628)</f>
        <v>0</v>
      </c>
      <c r="AB629" s="615"/>
      <c r="AC629" s="161">
        <f>SUM(S629:AB629)</f>
        <v>0</v>
      </c>
      <c r="AD629" s="643">
        <f>SUM(AD624:AE628)</f>
        <v>0</v>
      </c>
      <c r="AE629" s="615"/>
      <c r="AF629" s="643">
        <f>SUM(AF624:AG628)</f>
        <v>0</v>
      </c>
      <c r="AG629" s="615"/>
      <c r="AH629" s="643">
        <f>SUM(AH624:AI628)</f>
        <v>0</v>
      </c>
      <c r="AI629" s="615"/>
      <c r="AJ629" s="643">
        <f>SUM(AJ624:AK628)</f>
        <v>0</v>
      </c>
      <c r="AK629" s="615"/>
      <c r="AL629" s="643">
        <f>SUM(AL624:AM628)</f>
        <v>0</v>
      </c>
      <c r="AM629" s="615"/>
      <c r="AN629" s="161">
        <f>SUM(AD629:AM629)</f>
        <v>0</v>
      </c>
      <c r="AO629" s="643">
        <f>SUM(AO624:AP628)</f>
        <v>0</v>
      </c>
      <c r="AP629" s="615"/>
      <c r="AQ629" s="643">
        <f>SUM(AQ624:AR628)</f>
        <v>0</v>
      </c>
      <c r="AR629" s="615"/>
      <c r="AS629" s="643">
        <f>SUM(AS624:AT628)</f>
        <v>0</v>
      </c>
      <c r="AT629" s="615"/>
      <c r="AU629" s="643">
        <f>SUM(AU624:AV628)</f>
        <v>0</v>
      </c>
      <c r="AV629" s="615"/>
      <c r="AW629" s="643">
        <f>SUM(AW624:AX628)</f>
        <v>0</v>
      </c>
      <c r="AX629" s="615"/>
      <c r="AY629" s="161">
        <f>SUM(AO629:AX629)</f>
        <v>0</v>
      </c>
      <c r="AZ629" s="643">
        <f>SUM(AZ624:BA628)</f>
        <v>0</v>
      </c>
      <c r="BA629" s="615"/>
      <c r="BB629" s="643">
        <f>SUM(BB624:BC628)</f>
        <v>0</v>
      </c>
      <c r="BC629" s="615"/>
      <c r="BD629" s="643">
        <f>SUM(BD624:BE628)</f>
        <v>0</v>
      </c>
      <c r="BE629" s="615"/>
      <c r="BF629" s="643">
        <f>SUM(BF624:BG628)</f>
        <v>0</v>
      </c>
      <c r="BG629" s="615"/>
      <c r="BH629" s="643">
        <f>SUM(BH624:BI628)</f>
        <v>0</v>
      </c>
      <c r="BI629" s="615"/>
      <c r="BJ629" s="161">
        <f>SUM(AZ629:BI629)</f>
        <v>0</v>
      </c>
      <c r="BK629" s="643">
        <f>SUM(BK624:BL628)</f>
        <v>0</v>
      </c>
      <c r="BL629" s="615"/>
      <c r="BM629" s="643">
        <f>SUM(BM624:BN628)</f>
        <v>0</v>
      </c>
      <c r="BN629" s="615"/>
      <c r="BO629" s="643">
        <f>SUM(BO624:BP628)</f>
        <v>0</v>
      </c>
      <c r="BP629" s="615"/>
      <c r="BQ629" s="643">
        <f>SUM(BQ624:BR628)</f>
        <v>0</v>
      </c>
      <c r="BR629" s="615"/>
      <c r="BS629" s="643">
        <f>SUM(BS624:BT628)</f>
        <v>0</v>
      </c>
      <c r="BT629" s="615"/>
      <c r="BU629" s="161">
        <f>SUM(BK629:BT629)</f>
        <v>0</v>
      </c>
      <c r="BV629" s="643">
        <f>SUM(BV624:BW628)</f>
        <v>0</v>
      </c>
      <c r="BW629" s="615"/>
      <c r="BX629" s="643">
        <f>SUM(BX624:BY628)</f>
        <v>0</v>
      </c>
      <c r="BY629" s="615"/>
      <c r="BZ629" s="643">
        <f>SUM(BZ624:CA628)</f>
        <v>0</v>
      </c>
      <c r="CA629" s="615"/>
      <c r="CB629" s="643">
        <f>SUM(CB624:CC628)</f>
        <v>0</v>
      </c>
      <c r="CC629" s="615"/>
      <c r="CD629" s="643">
        <f>SUM(CD624:CE628)</f>
        <v>0</v>
      </c>
      <c r="CE629" s="615"/>
      <c r="CF629" s="161">
        <f>SUM(BV629:CE629)</f>
        <v>0</v>
      </c>
      <c r="CG629" s="643">
        <f>SUM(CG624:CH628)</f>
        <v>0</v>
      </c>
      <c r="CH629" s="615"/>
      <c r="CI629" s="643">
        <f>SUM(CI624:CJ628)</f>
        <v>0</v>
      </c>
      <c r="CJ629" s="615"/>
      <c r="CK629" s="643">
        <f>SUM(CK624:CL628)</f>
        <v>0</v>
      </c>
      <c r="CL629" s="615"/>
      <c r="CM629" s="643">
        <f>SUM(CM624:CN628)</f>
        <v>0</v>
      </c>
      <c r="CN629" s="615"/>
      <c r="CO629" s="643">
        <f>SUM(CO624:CP628)</f>
        <v>0</v>
      </c>
      <c r="CP629" s="615"/>
      <c r="CQ629" s="161">
        <f>SUM(CG629:CP629)</f>
        <v>0</v>
      </c>
      <c r="CR629" s="643">
        <f>SUM(CR624:CS628)</f>
        <v>0</v>
      </c>
      <c r="CS629" s="615"/>
      <c r="CT629" s="643">
        <f>SUM(CT624:CU628)</f>
        <v>0</v>
      </c>
      <c r="CU629" s="615"/>
      <c r="CV629" s="643">
        <f>SUM(CV624:CW628)</f>
        <v>0</v>
      </c>
      <c r="CW629" s="615"/>
      <c r="CX629" s="643">
        <f>SUM(CX624:CY628)</f>
        <v>0</v>
      </c>
      <c r="CY629" s="615"/>
      <c r="CZ629" s="643">
        <f>SUM(CZ624:DA628)</f>
        <v>0</v>
      </c>
      <c r="DA629" s="615"/>
      <c r="DB629" s="161">
        <f>SUM(CR629:DA629)</f>
        <v>0</v>
      </c>
      <c r="DC629" s="643">
        <f>SUM(DC624:DD628)</f>
        <v>0</v>
      </c>
      <c r="DD629" s="615"/>
      <c r="DE629" s="643">
        <f>SUM(DE624:DF628)</f>
        <v>0</v>
      </c>
      <c r="DF629" s="615"/>
      <c r="DG629" s="643">
        <f>SUM(DG624:DH628)</f>
        <v>0</v>
      </c>
      <c r="DH629" s="615"/>
      <c r="DI629" s="643">
        <f>SUM(DI624:DJ628)</f>
        <v>0</v>
      </c>
      <c r="DJ629" s="615"/>
      <c r="DK629" s="643">
        <f>SUM(DK624:DL628)</f>
        <v>0</v>
      </c>
      <c r="DL629" s="615"/>
      <c r="DM629" s="161">
        <f>SUM(DC629:DL629)</f>
        <v>0</v>
      </c>
      <c r="DN629" s="643">
        <f>SUM(DN624:DO628)</f>
        <v>0</v>
      </c>
      <c r="DO629" s="615"/>
      <c r="DP629" s="643">
        <f>SUM(DP624:DQ628)</f>
        <v>0</v>
      </c>
      <c r="DQ629" s="615"/>
      <c r="DR629" s="643">
        <f>SUM(DR624:DS628)</f>
        <v>0</v>
      </c>
      <c r="DS629" s="615"/>
      <c r="DT629" s="643">
        <f>SUM(DT624:DU628)</f>
        <v>0</v>
      </c>
      <c r="DU629" s="615"/>
      <c r="DV629" s="643">
        <f>SUM(DV624:DW628)</f>
        <v>0</v>
      </c>
      <c r="DW629" s="615"/>
      <c r="DX629" s="161">
        <f>SUM(DN629:DW629)</f>
        <v>0</v>
      </c>
      <c r="DY629" s="379">
        <f>SUM(DY624:DY628)</f>
        <v>0</v>
      </c>
      <c r="DZ629" s="379">
        <f>SUM(DZ624:DZ628)</f>
        <v>0</v>
      </c>
      <c r="EA629" s="379">
        <f>SUM(EA624:EA628)</f>
        <v>0</v>
      </c>
      <c r="EB629" s="379">
        <f>SUM(EB624:EB628)</f>
        <v>0</v>
      </c>
      <c r="EC629" s="379">
        <f>SUM(EC624:EC628)</f>
        <v>0</v>
      </c>
      <c r="ED629" s="379">
        <f t="shared" si="852"/>
        <v>0</v>
      </c>
      <c r="EE629" s="143"/>
    </row>
    <row r="630" spans="1:135" s="51" customFormat="1" ht="15" customHeight="1">
      <c r="A630" s="78">
        <v>5000</v>
      </c>
      <c r="B630" s="78"/>
      <c r="C630" s="131" t="s">
        <v>304</v>
      </c>
      <c r="D630" s="613"/>
      <c r="E630" s="590"/>
      <c r="F630" s="590"/>
      <c r="G630" s="590"/>
      <c r="H630" s="590"/>
      <c r="I630" s="590"/>
      <c r="J630" s="590"/>
      <c r="K630" s="590"/>
      <c r="L630" s="590"/>
      <c r="M630" s="590"/>
      <c r="N630" s="590"/>
      <c r="O630" s="590"/>
      <c r="P630" s="590"/>
      <c r="Q630" s="590"/>
      <c r="R630" s="591"/>
      <c r="S630" s="171"/>
      <c r="T630" s="139"/>
      <c r="U630" s="171"/>
      <c r="V630" s="139"/>
      <c r="W630" s="171"/>
      <c r="X630" s="139"/>
      <c r="Y630" s="171"/>
      <c r="Z630" s="139"/>
      <c r="AA630" s="171"/>
      <c r="AB630" s="139"/>
      <c r="AC630" s="140"/>
      <c r="AD630" s="171"/>
      <c r="AE630" s="139"/>
      <c r="AF630" s="171"/>
      <c r="AG630" s="139"/>
      <c r="AH630" s="171"/>
      <c r="AI630" s="139"/>
      <c r="AJ630" s="171"/>
      <c r="AK630" s="139"/>
      <c r="AL630" s="171"/>
      <c r="AM630" s="139"/>
      <c r="AN630" s="140"/>
      <c r="AO630" s="171"/>
      <c r="AP630" s="139"/>
      <c r="AQ630" s="171"/>
      <c r="AR630" s="139"/>
      <c r="AS630" s="171"/>
      <c r="AT630" s="139"/>
      <c r="AU630" s="171"/>
      <c r="AV630" s="139"/>
      <c r="AW630" s="171"/>
      <c r="AX630" s="139"/>
      <c r="AY630" s="140"/>
      <c r="AZ630" s="171"/>
      <c r="BA630" s="139"/>
      <c r="BB630" s="171"/>
      <c r="BC630" s="139"/>
      <c r="BD630" s="171"/>
      <c r="BE630" s="139"/>
      <c r="BF630" s="171"/>
      <c r="BG630" s="139"/>
      <c r="BH630" s="171"/>
      <c r="BI630" s="139"/>
      <c r="BJ630" s="140"/>
      <c r="BK630" s="171"/>
      <c r="BL630" s="139"/>
      <c r="BM630" s="171"/>
      <c r="BN630" s="139"/>
      <c r="BO630" s="171"/>
      <c r="BP630" s="139"/>
      <c r="BQ630" s="171"/>
      <c r="BR630" s="139"/>
      <c r="BS630" s="171"/>
      <c r="BT630" s="139"/>
      <c r="BU630" s="140"/>
      <c r="BV630" s="171"/>
      <c r="BW630" s="139"/>
      <c r="BX630" s="171"/>
      <c r="BY630" s="139"/>
      <c r="BZ630" s="171"/>
      <c r="CA630" s="139"/>
      <c r="CB630" s="171"/>
      <c r="CC630" s="139"/>
      <c r="CD630" s="171"/>
      <c r="CE630" s="139"/>
      <c r="CF630" s="140"/>
      <c r="CG630" s="171"/>
      <c r="CH630" s="139"/>
      <c r="CI630" s="171"/>
      <c r="CJ630" s="139"/>
      <c r="CK630" s="171"/>
      <c r="CL630" s="139"/>
      <c r="CM630" s="171"/>
      <c r="CN630" s="139"/>
      <c r="CO630" s="171"/>
      <c r="CP630" s="139"/>
      <c r="CQ630" s="140"/>
      <c r="CR630" s="171"/>
      <c r="CS630" s="139"/>
      <c r="CT630" s="171"/>
      <c r="CU630" s="139"/>
      <c r="CV630" s="171"/>
      <c r="CW630" s="139"/>
      <c r="CX630" s="171"/>
      <c r="CY630" s="139"/>
      <c r="CZ630" s="171"/>
      <c r="DA630" s="139"/>
      <c r="DB630" s="140"/>
      <c r="DC630" s="171"/>
      <c r="DD630" s="139"/>
      <c r="DE630" s="171"/>
      <c r="DF630" s="139"/>
      <c r="DG630" s="171"/>
      <c r="DH630" s="139"/>
      <c r="DI630" s="171"/>
      <c r="DJ630" s="139"/>
      <c r="DK630" s="171"/>
      <c r="DL630" s="139"/>
      <c r="DM630" s="140"/>
      <c r="DN630" s="171"/>
      <c r="DO630" s="139"/>
      <c r="DP630" s="171"/>
      <c r="DQ630" s="139"/>
      <c r="DR630" s="171"/>
      <c r="DS630" s="139"/>
      <c r="DT630" s="171"/>
      <c r="DU630" s="139"/>
      <c r="DV630" s="171"/>
      <c r="DW630" s="139"/>
      <c r="DX630" s="140"/>
      <c r="DY630" s="380"/>
      <c r="DZ630" s="380"/>
      <c r="EA630" s="380"/>
      <c r="EB630" s="380"/>
      <c r="EC630" s="380"/>
      <c r="ED630" s="377"/>
      <c r="EE630" s="143"/>
    </row>
    <row r="631" spans="1:135" s="51" customFormat="1" ht="15" customHeight="1">
      <c r="A631" s="78"/>
      <c r="B631" s="78"/>
      <c r="C631" s="583"/>
      <c r="D631" s="584"/>
      <c r="E631" s="584"/>
      <c r="F631" s="584"/>
      <c r="G631" s="584"/>
      <c r="H631" s="584"/>
      <c r="I631" s="584"/>
      <c r="J631" s="584"/>
      <c r="K631" s="584"/>
      <c r="L631" s="584"/>
      <c r="M631" s="584"/>
      <c r="N631" s="584"/>
      <c r="O631" s="584"/>
      <c r="P631" s="584"/>
      <c r="Q631" s="584"/>
      <c r="R631" s="585"/>
      <c r="S631" s="609">
        <v>0</v>
      </c>
      <c r="T631" s="585"/>
      <c r="U631" s="609">
        <v>0</v>
      </c>
      <c r="V631" s="585"/>
      <c r="W631" s="609">
        <v>0</v>
      </c>
      <c r="X631" s="585"/>
      <c r="Y631" s="609">
        <v>0</v>
      </c>
      <c r="Z631" s="585"/>
      <c r="AA631" s="609">
        <v>0</v>
      </c>
      <c r="AB631" s="585"/>
      <c r="AC631" s="127">
        <f>SUM(S631+U631+W631+Y631+AA631)</f>
        <v>0</v>
      </c>
      <c r="AD631" s="798">
        <v>0</v>
      </c>
      <c r="AE631" s="799"/>
      <c r="AF631" s="798">
        <v>0</v>
      </c>
      <c r="AG631" s="799"/>
      <c r="AH631" s="798">
        <v>0</v>
      </c>
      <c r="AI631" s="799"/>
      <c r="AJ631" s="798">
        <v>0</v>
      </c>
      <c r="AK631" s="799"/>
      <c r="AL631" s="798">
        <v>0</v>
      </c>
      <c r="AM631" s="799"/>
      <c r="AN631" s="293">
        <f t="shared" ref="AN631:AN632" si="859">SUM(AD631+AF631+AH631+AJ631+AL631)</f>
        <v>0</v>
      </c>
      <c r="AO631" s="814">
        <v>0</v>
      </c>
      <c r="AP631" s="815"/>
      <c r="AQ631" s="814">
        <v>0</v>
      </c>
      <c r="AR631" s="815"/>
      <c r="AS631" s="814">
        <v>0</v>
      </c>
      <c r="AT631" s="815"/>
      <c r="AU631" s="814">
        <v>0</v>
      </c>
      <c r="AV631" s="815"/>
      <c r="AW631" s="814">
        <v>0</v>
      </c>
      <c r="AX631" s="815"/>
      <c r="AY631" s="296">
        <f>SUM(AO631+AQ631+AS631+AU631+AW631)</f>
        <v>0</v>
      </c>
      <c r="AZ631" s="783">
        <v>0</v>
      </c>
      <c r="BA631" s="784"/>
      <c r="BB631" s="783">
        <v>0</v>
      </c>
      <c r="BC631" s="784"/>
      <c r="BD631" s="783">
        <v>0</v>
      </c>
      <c r="BE631" s="784"/>
      <c r="BF631" s="783">
        <v>0</v>
      </c>
      <c r="BG631" s="784"/>
      <c r="BH631" s="783">
        <v>0</v>
      </c>
      <c r="BI631" s="784"/>
      <c r="BJ631" s="299">
        <f>SUM(AZ631+BB631+BD631+BF631+BH631)</f>
        <v>0</v>
      </c>
      <c r="BK631" s="825">
        <v>0</v>
      </c>
      <c r="BL631" s="826"/>
      <c r="BM631" s="825">
        <v>0</v>
      </c>
      <c r="BN631" s="826"/>
      <c r="BO631" s="825">
        <v>0</v>
      </c>
      <c r="BP631" s="826"/>
      <c r="BQ631" s="825">
        <v>0</v>
      </c>
      <c r="BR631" s="826"/>
      <c r="BS631" s="825">
        <v>0</v>
      </c>
      <c r="BT631" s="826"/>
      <c r="BU631" s="302">
        <f>SUM(BK631+BM631+BO631+BQ631+BS631)</f>
        <v>0</v>
      </c>
      <c r="BV631" s="898">
        <v>0</v>
      </c>
      <c r="BW631" s="899"/>
      <c r="BX631" s="898">
        <v>0</v>
      </c>
      <c r="BY631" s="899"/>
      <c r="BZ631" s="898">
        <v>0</v>
      </c>
      <c r="CA631" s="899"/>
      <c r="CB631" s="898">
        <v>0</v>
      </c>
      <c r="CC631" s="899"/>
      <c r="CD631" s="898">
        <v>0</v>
      </c>
      <c r="CE631" s="899"/>
      <c r="CF631" s="305">
        <f>SUM(BV631+BX631+BZ631+CB631+CD631)</f>
        <v>0</v>
      </c>
      <c r="CG631" s="896">
        <v>0</v>
      </c>
      <c r="CH631" s="897"/>
      <c r="CI631" s="896">
        <v>0</v>
      </c>
      <c r="CJ631" s="897"/>
      <c r="CK631" s="896">
        <v>0</v>
      </c>
      <c r="CL631" s="897"/>
      <c r="CM631" s="896">
        <v>0</v>
      </c>
      <c r="CN631" s="897"/>
      <c r="CO631" s="896">
        <v>0</v>
      </c>
      <c r="CP631" s="897"/>
      <c r="CQ631" s="308">
        <f>SUM(CG631+CI631+CK631+CM631+CO631)</f>
        <v>0</v>
      </c>
      <c r="CR631" s="904">
        <v>0</v>
      </c>
      <c r="CS631" s="905"/>
      <c r="CT631" s="904">
        <v>0</v>
      </c>
      <c r="CU631" s="905"/>
      <c r="CV631" s="904">
        <v>0</v>
      </c>
      <c r="CW631" s="905"/>
      <c r="CX631" s="904">
        <v>0</v>
      </c>
      <c r="CY631" s="905"/>
      <c r="CZ631" s="904">
        <v>0</v>
      </c>
      <c r="DA631" s="905"/>
      <c r="DB631" s="311">
        <f t="shared" ref="DB631:DB632" si="860">SUM(CR631+CT631+CV631+CX631+CZ631)</f>
        <v>0</v>
      </c>
      <c r="DC631" s="902">
        <v>0</v>
      </c>
      <c r="DD631" s="903"/>
      <c r="DE631" s="902">
        <v>0</v>
      </c>
      <c r="DF631" s="903"/>
      <c r="DG631" s="902">
        <v>0</v>
      </c>
      <c r="DH631" s="903"/>
      <c r="DI631" s="902">
        <v>0</v>
      </c>
      <c r="DJ631" s="903"/>
      <c r="DK631" s="902">
        <v>0</v>
      </c>
      <c r="DL631" s="903"/>
      <c r="DM631" s="314">
        <f>SUM(DC631+DE631+DG631+DI631+DK631)</f>
        <v>0</v>
      </c>
      <c r="DN631" s="900">
        <v>0</v>
      </c>
      <c r="DO631" s="901"/>
      <c r="DP631" s="900">
        <v>0</v>
      </c>
      <c r="DQ631" s="901"/>
      <c r="DR631" s="900">
        <v>0</v>
      </c>
      <c r="DS631" s="901"/>
      <c r="DT631" s="900">
        <v>0</v>
      </c>
      <c r="DU631" s="901"/>
      <c r="DV631" s="900">
        <v>0</v>
      </c>
      <c r="DW631" s="901"/>
      <c r="DX631" s="326">
        <f>SUM(DN631+DP631+DR631+DT631+DV631)</f>
        <v>0</v>
      </c>
      <c r="DY631" s="320">
        <f t="shared" ref="DY631:DY632" si="861">S631+AD631+AO631+AZ631+BK631+BV631+CG631+CR631+DC631+DN631</f>
        <v>0</v>
      </c>
      <c r="DZ631" s="320">
        <f t="shared" ref="DZ631:DZ632" si="862">U631+AF631+AQ631+BB631+BM631+BX631+CI631+CT631+DE631+DP631</f>
        <v>0</v>
      </c>
      <c r="EA631" s="320">
        <f t="shared" ref="EA631:EA632" si="863">W631+AH631+AS631+BD631+BO631+BZ631+CK631+CV631+DG631+DR631</f>
        <v>0</v>
      </c>
      <c r="EB631" s="320">
        <f t="shared" ref="EB631:EB632" si="864">Y631+AJ631+AU631+BF631+BQ631+CB631+CM631+CX631+DI631+DT631</f>
        <v>0</v>
      </c>
      <c r="EC631" s="320">
        <f t="shared" ref="EC631:EC632" si="865">AA631+AL631+AW631+BH631+BS631+CD631+CO631+CZ631+DK631+DV631</f>
        <v>0</v>
      </c>
      <c r="ED631" s="321">
        <f t="shared" ref="ED631:ED633" si="866">SUM(DY631:EC631)</f>
        <v>0</v>
      </c>
      <c r="EE631" s="143"/>
    </row>
    <row r="632" spans="1:135" s="51" customFormat="1" ht="15" customHeight="1">
      <c r="A632" s="78"/>
      <c r="B632" s="78"/>
      <c r="C632" s="583"/>
      <c r="D632" s="584"/>
      <c r="E632" s="584"/>
      <c r="F632" s="584"/>
      <c r="G632" s="584"/>
      <c r="H632" s="584"/>
      <c r="I632" s="584"/>
      <c r="J632" s="584"/>
      <c r="K632" s="584"/>
      <c r="L632" s="584"/>
      <c r="M632" s="584"/>
      <c r="N632" s="584"/>
      <c r="O632" s="584"/>
      <c r="P632" s="584"/>
      <c r="Q632" s="584"/>
      <c r="R632" s="585"/>
      <c r="S632" s="609">
        <v>0</v>
      </c>
      <c r="T632" s="585"/>
      <c r="U632" s="609">
        <v>0</v>
      </c>
      <c r="V632" s="585"/>
      <c r="W632" s="609">
        <v>0</v>
      </c>
      <c r="X632" s="585"/>
      <c r="Y632" s="609">
        <v>0</v>
      </c>
      <c r="Z632" s="585"/>
      <c r="AA632" s="609">
        <v>0</v>
      </c>
      <c r="AB632" s="585"/>
      <c r="AC632" s="127">
        <f>SUM(S632+U632+W632+Y632+AA632)</f>
        <v>0</v>
      </c>
      <c r="AD632" s="798">
        <v>0</v>
      </c>
      <c r="AE632" s="799"/>
      <c r="AF632" s="798">
        <v>0</v>
      </c>
      <c r="AG632" s="799"/>
      <c r="AH632" s="798">
        <v>0</v>
      </c>
      <c r="AI632" s="799"/>
      <c r="AJ632" s="798">
        <v>0</v>
      </c>
      <c r="AK632" s="799"/>
      <c r="AL632" s="798">
        <v>0</v>
      </c>
      <c r="AM632" s="799"/>
      <c r="AN632" s="293">
        <f t="shared" si="859"/>
        <v>0</v>
      </c>
      <c r="AO632" s="814">
        <v>0</v>
      </c>
      <c r="AP632" s="815"/>
      <c r="AQ632" s="814">
        <v>0</v>
      </c>
      <c r="AR632" s="815"/>
      <c r="AS632" s="814">
        <v>0</v>
      </c>
      <c r="AT632" s="815"/>
      <c r="AU632" s="814">
        <v>0</v>
      </c>
      <c r="AV632" s="815"/>
      <c r="AW632" s="814">
        <v>0</v>
      </c>
      <c r="AX632" s="815"/>
      <c r="AY632" s="296">
        <f>SUM(AO632+AQ632+AS632+AU632+AW632)</f>
        <v>0</v>
      </c>
      <c r="AZ632" s="783">
        <v>0</v>
      </c>
      <c r="BA632" s="784"/>
      <c r="BB632" s="783">
        <v>0</v>
      </c>
      <c r="BC632" s="784"/>
      <c r="BD632" s="783">
        <v>0</v>
      </c>
      <c r="BE632" s="784"/>
      <c r="BF632" s="783">
        <v>0</v>
      </c>
      <c r="BG632" s="784"/>
      <c r="BH632" s="783">
        <v>0</v>
      </c>
      <c r="BI632" s="784"/>
      <c r="BJ632" s="299">
        <f>SUM(AZ632+BB632+BD632+BF632+BH632)</f>
        <v>0</v>
      </c>
      <c r="BK632" s="825">
        <v>0</v>
      </c>
      <c r="BL632" s="826"/>
      <c r="BM632" s="825">
        <v>0</v>
      </c>
      <c r="BN632" s="826"/>
      <c r="BO632" s="825">
        <v>0</v>
      </c>
      <c r="BP632" s="826"/>
      <c r="BQ632" s="825">
        <v>0</v>
      </c>
      <c r="BR632" s="826"/>
      <c r="BS632" s="825">
        <v>0</v>
      </c>
      <c r="BT632" s="826"/>
      <c r="BU632" s="302">
        <f>SUM(BK632+BM632+BO632+BQ632+BS632)</f>
        <v>0</v>
      </c>
      <c r="BV632" s="898">
        <v>0</v>
      </c>
      <c r="BW632" s="899"/>
      <c r="BX632" s="898">
        <v>0</v>
      </c>
      <c r="BY632" s="899"/>
      <c r="BZ632" s="898">
        <v>0</v>
      </c>
      <c r="CA632" s="899"/>
      <c r="CB632" s="898">
        <v>0</v>
      </c>
      <c r="CC632" s="899"/>
      <c r="CD632" s="898">
        <v>0</v>
      </c>
      <c r="CE632" s="899"/>
      <c r="CF632" s="305">
        <f>SUM(BV632+BX632+BZ632+CB632+CD632)</f>
        <v>0</v>
      </c>
      <c r="CG632" s="896">
        <v>0</v>
      </c>
      <c r="CH632" s="897"/>
      <c r="CI632" s="896">
        <v>0</v>
      </c>
      <c r="CJ632" s="897"/>
      <c r="CK632" s="896">
        <v>0</v>
      </c>
      <c r="CL632" s="897"/>
      <c r="CM632" s="896">
        <v>0</v>
      </c>
      <c r="CN632" s="897"/>
      <c r="CO632" s="896">
        <v>0</v>
      </c>
      <c r="CP632" s="897"/>
      <c r="CQ632" s="308">
        <f>SUM(CG632+CI632+CK632+CM632+CO632)</f>
        <v>0</v>
      </c>
      <c r="CR632" s="904">
        <v>0</v>
      </c>
      <c r="CS632" s="905"/>
      <c r="CT632" s="904">
        <v>0</v>
      </c>
      <c r="CU632" s="905"/>
      <c r="CV632" s="904">
        <v>0</v>
      </c>
      <c r="CW632" s="905"/>
      <c r="CX632" s="904">
        <v>0</v>
      </c>
      <c r="CY632" s="905"/>
      <c r="CZ632" s="904">
        <v>0</v>
      </c>
      <c r="DA632" s="905"/>
      <c r="DB632" s="311">
        <f t="shared" si="860"/>
        <v>0</v>
      </c>
      <c r="DC632" s="902">
        <v>0</v>
      </c>
      <c r="DD632" s="903"/>
      <c r="DE632" s="902">
        <v>0</v>
      </c>
      <c r="DF632" s="903"/>
      <c r="DG632" s="902">
        <v>0</v>
      </c>
      <c r="DH632" s="903"/>
      <c r="DI632" s="902">
        <v>0</v>
      </c>
      <c r="DJ632" s="903"/>
      <c r="DK632" s="902">
        <v>0</v>
      </c>
      <c r="DL632" s="903"/>
      <c r="DM632" s="314">
        <f>SUM(DC632+DE632+DG632+DI632+DK632)</f>
        <v>0</v>
      </c>
      <c r="DN632" s="900">
        <v>0</v>
      </c>
      <c r="DO632" s="901"/>
      <c r="DP632" s="900">
        <v>0</v>
      </c>
      <c r="DQ632" s="901"/>
      <c r="DR632" s="900">
        <v>0</v>
      </c>
      <c r="DS632" s="901"/>
      <c r="DT632" s="900">
        <v>0</v>
      </c>
      <c r="DU632" s="901"/>
      <c r="DV632" s="900">
        <v>0</v>
      </c>
      <c r="DW632" s="901"/>
      <c r="DX632" s="326">
        <f>SUM(DN632+DP632+DR632+DT632+DV632)</f>
        <v>0</v>
      </c>
      <c r="DY632" s="320">
        <f t="shared" si="861"/>
        <v>0</v>
      </c>
      <c r="DZ632" s="320">
        <f t="shared" si="862"/>
        <v>0</v>
      </c>
      <c r="EA632" s="320">
        <f t="shared" si="863"/>
        <v>0</v>
      </c>
      <c r="EB632" s="320">
        <f t="shared" si="864"/>
        <v>0</v>
      </c>
      <c r="EC632" s="320">
        <f t="shared" si="865"/>
        <v>0</v>
      </c>
      <c r="ED632" s="321">
        <f t="shared" si="866"/>
        <v>0</v>
      </c>
      <c r="EE632" s="143"/>
    </row>
    <row r="633" spans="1:135" s="51" customFormat="1" ht="15" customHeight="1">
      <c r="A633" s="78"/>
      <c r="B633" s="78"/>
      <c r="C633" s="586" t="s">
        <v>297</v>
      </c>
      <c r="D633" s="587"/>
      <c r="E633" s="587"/>
      <c r="F633" s="587"/>
      <c r="G633" s="587"/>
      <c r="H633" s="587"/>
      <c r="I633" s="587"/>
      <c r="J633" s="587"/>
      <c r="K633" s="587"/>
      <c r="L633" s="587"/>
      <c r="M633" s="587"/>
      <c r="N633" s="587"/>
      <c r="O633" s="587"/>
      <c r="P633" s="587"/>
      <c r="Q633" s="587"/>
      <c r="R633" s="588"/>
      <c r="S633" s="643">
        <f>SUM(S631:S632)</f>
        <v>0</v>
      </c>
      <c r="T633" s="615"/>
      <c r="U633" s="643">
        <f>SUM(U631:U632)</f>
        <v>0</v>
      </c>
      <c r="V633" s="615"/>
      <c r="W633" s="643">
        <f>SUM(W631:W632)</f>
        <v>0</v>
      </c>
      <c r="X633" s="615"/>
      <c r="Y633" s="643">
        <f>SUM(Y631:Y632)</f>
        <v>0</v>
      </c>
      <c r="Z633" s="615"/>
      <c r="AA633" s="643">
        <f>SUM(AA631:AA632)</f>
        <v>0</v>
      </c>
      <c r="AB633" s="615"/>
      <c r="AC633" s="161">
        <f>SUM(S633:AB633)</f>
        <v>0</v>
      </c>
      <c r="AD633" s="643">
        <f>SUM(AD631:AD632)</f>
        <v>0</v>
      </c>
      <c r="AE633" s="615"/>
      <c r="AF633" s="643">
        <f>SUM(AF631:AF632)</f>
        <v>0</v>
      </c>
      <c r="AG633" s="615"/>
      <c r="AH633" s="643">
        <f>SUM(AH631:AH632)</f>
        <v>0</v>
      </c>
      <c r="AI633" s="615"/>
      <c r="AJ633" s="643">
        <f>SUM(AJ631:AJ632)</f>
        <v>0</v>
      </c>
      <c r="AK633" s="615"/>
      <c r="AL633" s="643">
        <f>SUM(AL631:AL632)</f>
        <v>0</v>
      </c>
      <c r="AM633" s="615"/>
      <c r="AN633" s="161">
        <f>SUM(AD633:AM633)</f>
        <v>0</v>
      </c>
      <c r="AO633" s="643">
        <f>SUM(AO631:AO632)</f>
        <v>0</v>
      </c>
      <c r="AP633" s="615"/>
      <c r="AQ633" s="643">
        <f>SUM(AQ631:AQ632)</f>
        <v>0</v>
      </c>
      <c r="AR633" s="615"/>
      <c r="AS633" s="643">
        <f>SUM(AS631:AS632)</f>
        <v>0</v>
      </c>
      <c r="AT633" s="615"/>
      <c r="AU633" s="643">
        <f>SUM(AU631:AU632)</f>
        <v>0</v>
      </c>
      <c r="AV633" s="615"/>
      <c r="AW633" s="643">
        <f>SUM(AW631:AW632)</f>
        <v>0</v>
      </c>
      <c r="AX633" s="615"/>
      <c r="AY633" s="161">
        <f>SUM(AO633:AX633)</f>
        <v>0</v>
      </c>
      <c r="AZ633" s="643">
        <f>SUM(AZ631:AZ632)</f>
        <v>0</v>
      </c>
      <c r="BA633" s="615"/>
      <c r="BB633" s="643">
        <f>SUM(BB631:BB632)</f>
        <v>0</v>
      </c>
      <c r="BC633" s="615"/>
      <c r="BD633" s="643">
        <f>SUM(BD631:BD632)</f>
        <v>0</v>
      </c>
      <c r="BE633" s="615"/>
      <c r="BF633" s="643">
        <f>SUM(BF631:BF632)</f>
        <v>0</v>
      </c>
      <c r="BG633" s="615"/>
      <c r="BH633" s="643">
        <f>SUM(BH631:BH632)</f>
        <v>0</v>
      </c>
      <c r="BI633" s="615"/>
      <c r="BJ633" s="161">
        <f>SUM(AZ633:BI633)</f>
        <v>0</v>
      </c>
      <c r="BK633" s="643">
        <f>SUM(BK631:BK632)</f>
        <v>0</v>
      </c>
      <c r="BL633" s="615"/>
      <c r="BM633" s="643">
        <f>SUM(BM631:BM632)</f>
        <v>0</v>
      </c>
      <c r="BN633" s="615"/>
      <c r="BO633" s="643">
        <f>SUM(BO631:BO632)</f>
        <v>0</v>
      </c>
      <c r="BP633" s="615"/>
      <c r="BQ633" s="643">
        <f>SUM(BQ631:BQ632)</f>
        <v>0</v>
      </c>
      <c r="BR633" s="615"/>
      <c r="BS633" s="643">
        <f>SUM(BS631:BS632)</f>
        <v>0</v>
      </c>
      <c r="BT633" s="615"/>
      <c r="BU633" s="161">
        <f>SUM(BK633:BT633)</f>
        <v>0</v>
      </c>
      <c r="BV633" s="643">
        <f>SUM(BV631:BV632)</f>
        <v>0</v>
      </c>
      <c r="BW633" s="615"/>
      <c r="BX633" s="643">
        <f>SUM(BX631:BX632)</f>
        <v>0</v>
      </c>
      <c r="BY633" s="615"/>
      <c r="BZ633" s="643">
        <f>SUM(BZ631:BZ632)</f>
        <v>0</v>
      </c>
      <c r="CA633" s="615"/>
      <c r="CB633" s="643">
        <f>SUM(CB631:CB632)</f>
        <v>0</v>
      </c>
      <c r="CC633" s="615"/>
      <c r="CD633" s="643">
        <f>SUM(CD631:CD632)</f>
        <v>0</v>
      </c>
      <c r="CE633" s="615"/>
      <c r="CF633" s="161">
        <f>SUM(BV633:CE633)</f>
        <v>0</v>
      </c>
      <c r="CG633" s="643">
        <f>SUM(CG631:CG632)</f>
        <v>0</v>
      </c>
      <c r="CH633" s="615"/>
      <c r="CI633" s="643">
        <f>SUM(CI631:CI632)</f>
        <v>0</v>
      </c>
      <c r="CJ633" s="615"/>
      <c r="CK633" s="643">
        <f>SUM(CK631:CK632)</f>
        <v>0</v>
      </c>
      <c r="CL633" s="615"/>
      <c r="CM633" s="643">
        <f>SUM(CM631:CM632)</f>
        <v>0</v>
      </c>
      <c r="CN633" s="615"/>
      <c r="CO633" s="643">
        <f>SUM(CO631:CO632)</f>
        <v>0</v>
      </c>
      <c r="CP633" s="615"/>
      <c r="CQ633" s="161">
        <f>SUM(CG633:CP633)</f>
        <v>0</v>
      </c>
      <c r="CR633" s="643">
        <f>SUM(CR631:CR632)</f>
        <v>0</v>
      </c>
      <c r="CS633" s="615"/>
      <c r="CT633" s="643">
        <f>SUM(CT631:CT632)</f>
        <v>0</v>
      </c>
      <c r="CU633" s="615"/>
      <c r="CV633" s="643">
        <f>SUM(CV631:CV632)</f>
        <v>0</v>
      </c>
      <c r="CW633" s="615"/>
      <c r="CX633" s="643">
        <f>SUM(CX631:CX632)</f>
        <v>0</v>
      </c>
      <c r="CY633" s="615"/>
      <c r="CZ633" s="643">
        <f>SUM(CZ631:CZ632)</f>
        <v>0</v>
      </c>
      <c r="DA633" s="615"/>
      <c r="DB633" s="161">
        <f>SUM(CR633:DA633)</f>
        <v>0</v>
      </c>
      <c r="DC633" s="643">
        <f>SUM(DC631:DC632)</f>
        <v>0</v>
      </c>
      <c r="DD633" s="615"/>
      <c r="DE633" s="643">
        <f>SUM(DE631:DE632)</f>
        <v>0</v>
      </c>
      <c r="DF633" s="615"/>
      <c r="DG633" s="643">
        <f>SUM(DG631:DG632)</f>
        <v>0</v>
      </c>
      <c r="DH633" s="615"/>
      <c r="DI633" s="643">
        <f>SUM(DI631:DI632)</f>
        <v>0</v>
      </c>
      <c r="DJ633" s="615"/>
      <c r="DK633" s="643">
        <f>SUM(DK631:DK632)</f>
        <v>0</v>
      </c>
      <c r="DL633" s="615"/>
      <c r="DM633" s="161">
        <f>SUM(DC633:DL633)</f>
        <v>0</v>
      </c>
      <c r="DN633" s="643">
        <f>SUM(DN631:DN632)</f>
        <v>0</v>
      </c>
      <c r="DO633" s="615"/>
      <c r="DP633" s="643">
        <f>SUM(DP631:DP632)</f>
        <v>0</v>
      </c>
      <c r="DQ633" s="615"/>
      <c r="DR633" s="643">
        <f>SUM(DR631:DR632)</f>
        <v>0</v>
      </c>
      <c r="DS633" s="615"/>
      <c r="DT633" s="643">
        <f>SUM(DT631:DT632)</f>
        <v>0</v>
      </c>
      <c r="DU633" s="615"/>
      <c r="DV633" s="643">
        <f>SUM(DV631:DV632)</f>
        <v>0</v>
      </c>
      <c r="DW633" s="615"/>
      <c r="DX633" s="161">
        <f>SUM(DN633:DW633)</f>
        <v>0</v>
      </c>
      <c r="DY633" s="379">
        <f>SUM(DY631:DY632)</f>
        <v>0</v>
      </c>
      <c r="DZ633" s="379">
        <f>SUM(DZ631:DZ632)</f>
        <v>0</v>
      </c>
      <c r="EA633" s="379">
        <f>SUM(EA631:EA632)</f>
        <v>0</v>
      </c>
      <c r="EB633" s="379">
        <f>SUM(EB631:EB632)</f>
        <v>0</v>
      </c>
      <c r="EC633" s="379">
        <f>SUM(EC631:EC632)</f>
        <v>0</v>
      </c>
      <c r="ED633" s="379">
        <f t="shared" si="866"/>
        <v>0</v>
      </c>
      <c r="EE633" s="143"/>
    </row>
    <row r="634" spans="1:135" ht="15" customHeight="1">
      <c r="A634" s="78">
        <v>6000</v>
      </c>
      <c r="B634" s="78"/>
      <c r="C634" s="598" t="s">
        <v>305</v>
      </c>
      <c r="D634" s="590"/>
      <c r="E634" s="827"/>
      <c r="F634" s="827"/>
      <c r="G634" s="827"/>
      <c r="H634" s="827"/>
      <c r="I634" s="827"/>
      <c r="J634" s="827"/>
      <c r="K634" s="827"/>
      <c r="L634" s="827"/>
      <c r="M634" s="827"/>
      <c r="N634" s="827"/>
      <c r="O634" s="827"/>
      <c r="P634" s="827"/>
      <c r="Q634" s="827"/>
      <c r="R634" s="828"/>
      <c r="S634" s="418"/>
      <c r="T634" s="166"/>
      <c r="U634" s="418"/>
      <c r="V634" s="166"/>
      <c r="W634" s="418"/>
      <c r="X634" s="166"/>
      <c r="Y634" s="418"/>
      <c r="Z634" s="166"/>
      <c r="AA634" s="418"/>
      <c r="AB634" s="166"/>
      <c r="AC634" s="203"/>
      <c r="AD634" s="418"/>
      <c r="AE634" s="166"/>
      <c r="AF634" s="418"/>
      <c r="AG634" s="166"/>
      <c r="AH634" s="418"/>
      <c r="AI634" s="166"/>
      <c r="AJ634" s="418"/>
      <c r="AK634" s="166"/>
      <c r="AL634" s="418"/>
      <c r="AM634" s="166"/>
      <c r="AN634" s="203"/>
      <c r="AO634" s="418"/>
      <c r="AP634" s="166"/>
      <c r="AQ634" s="418"/>
      <c r="AR634" s="166"/>
      <c r="AS634" s="418"/>
      <c r="AT634" s="166"/>
      <c r="AU634" s="418"/>
      <c r="AV634" s="166"/>
      <c r="AW634" s="418"/>
      <c r="AX634" s="166"/>
      <c r="AY634" s="203"/>
      <c r="AZ634" s="418"/>
      <c r="BA634" s="166"/>
      <c r="BB634" s="418"/>
      <c r="BC634" s="166"/>
      <c r="BD634" s="418"/>
      <c r="BE634" s="166"/>
      <c r="BF634" s="418"/>
      <c r="BG634" s="166"/>
      <c r="BH634" s="418"/>
      <c r="BI634" s="166"/>
      <c r="BJ634" s="203"/>
      <c r="BK634" s="418"/>
      <c r="BL634" s="166"/>
      <c r="BM634" s="418"/>
      <c r="BN634" s="166"/>
      <c r="BO634" s="418"/>
      <c r="BP634" s="166"/>
      <c r="BQ634" s="418"/>
      <c r="BR634" s="166"/>
      <c r="BS634" s="418"/>
      <c r="BT634" s="166"/>
      <c r="BU634" s="203"/>
      <c r="BV634" s="418"/>
      <c r="BW634" s="166"/>
      <c r="BX634" s="418"/>
      <c r="BY634" s="166"/>
      <c r="BZ634" s="418"/>
      <c r="CA634" s="166"/>
      <c r="CB634" s="418"/>
      <c r="CC634" s="166"/>
      <c r="CD634" s="418"/>
      <c r="CE634" s="166"/>
      <c r="CF634" s="203"/>
      <c r="CG634" s="418"/>
      <c r="CH634" s="166"/>
      <c r="CI634" s="418"/>
      <c r="CJ634" s="166"/>
      <c r="CK634" s="418"/>
      <c r="CL634" s="166"/>
      <c r="CM634" s="418"/>
      <c r="CN634" s="166"/>
      <c r="CO634" s="418"/>
      <c r="CP634" s="166"/>
      <c r="CQ634" s="203"/>
      <c r="CR634" s="418"/>
      <c r="CS634" s="166"/>
      <c r="CT634" s="418"/>
      <c r="CU634" s="166"/>
      <c r="CV634" s="418"/>
      <c r="CW634" s="166"/>
      <c r="CX634" s="418"/>
      <c r="CY634" s="166"/>
      <c r="CZ634" s="418"/>
      <c r="DA634" s="166"/>
      <c r="DB634" s="203"/>
      <c r="DC634" s="418"/>
      <c r="DD634" s="166"/>
      <c r="DE634" s="418"/>
      <c r="DF634" s="166"/>
      <c r="DG634" s="418"/>
      <c r="DH634" s="166"/>
      <c r="DI634" s="418"/>
      <c r="DJ634" s="166"/>
      <c r="DK634" s="418"/>
      <c r="DL634" s="166"/>
      <c r="DM634" s="203"/>
      <c r="DN634" s="418"/>
      <c r="DO634" s="166"/>
      <c r="DP634" s="418"/>
      <c r="DQ634" s="166"/>
      <c r="DR634" s="418"/>
      <c r="DS634" s="166"/>
      <c r="DT634" s="418"/>
      <c r="DU634" s="166"/>
      <c r="DV634" s="418"/>
      <c r="DW634" s="166"/>
      <c r="DX634" s="203"/>
      <c r="DY634" s="380"/>
      <c r="DZ634" s="380"/>
      <c r="EA634" s="380"/>
      <c r="EB634" s="380"/>
      <c r="EC634" s="380"/>
      <c r="ED634" s="377"/>
      <c r="EE634" s="143"/>
    </row>
    <row r="635" spans="1:135" s="51" customFormat="1" ht="32.25" customHeight="1">
      <c r="A635" s="78"/>
      <c r="B635" s="78"/>
      <c r="C635" s="601" t="s">
        <v>9</v>
      </c>
      <c r="D635" s="619"/>
      <c r="E635" s="603" t="s">
        <v>450</v>
      </c>
      <c r="F635" s="603"/>
      <c r="G635" s="603"/>
      <c r="H635" s="603" t="s">
        <v>451</v>
      </c>
      <c r="I635" s="603"/>
      <c r="J635" s="603"/>
      <c r="K635" s="603"/>
      <c r="L635" s="603"/>
      <c r="M635" s="603"/>
      <c r="N635" s="603"/>
      <c r="O635" s="603"/>
      <c r="P635" s="81" t="s">
        <v>15</v>
      </c>
      <c r="Q635" s="81" t="s">
        <v>170</v>
      </c>
      <c r="R635" s="44" t="s">
        <v>355</v>
      </c>
      <c r="S635" s="256"/>
      <c r="T635" s="255"/>
      <c r="U635" s="256"/>
      <c r="V635" s="255"/>
      <c r="W635" s="256"/>
      <c r="X635" s="255"/>
      <c r="Y635" s="256"/>
      <c r="Z635" s="255"/>
      <c r="AA635" s="256"/>
      <c r="AB635" s="255"/>
      <c r="AC635" s="203"/>
      <c r="AD635" s="256"/>
      <c r="AE635" s="255"/>
      <c r="AF635" s="256"/>
      <c r="AG635" s="255"/>
      <c r="AH635" s="256"/>
      <c r="AI635" s="255"/>
      <c r="AJ635" s="256"/>
      <c r="AK635" s="255"/>
      <c r="AL635" s="256"/>
      <c r="AM635" s="255"/>
      <c r="AN635" s="203"/>
      <c r="AO635" s="256"/>
      <c r="AP635" s="255"/>
      <c r="AQ635" s="256"/>
      <c r="AR635" s="255"/>
      <c r="AS635" s="256"/>
      <c r="AT635" s="255"/>
      <c r="AU635" s="256"/>
      <c r="AV635" s="255"/>
      <c r="AW635" s="256"/>
      <c r="AX635" s="255"/>
      <c r="AY635" s="203"/>
      <c r="AZ635" s="256"/>
      <c r="BA635" s="255"/>
      <c r="BB635" s="256"/>
      <c r="BC635" s="255"/>
      <c r="BD635" s="256"/>
      <c r="BE635" s="255"/>
      <c r="BF635" s="256"/>
      <c r="BG635" s="255"/>
      <c r="BH635" s="256"/>
      <c r="BI635" s="255"/>
      <c r="BJ635" s="203"/>
      <c r="BK635" s="256"/>
      <c r="BL635" s="255"/>
      <c r="BM635" s="256"/>
      <c r="BN635" s="255"/>
      <c r="BO635" s="256"/>
      <c r="BP635" s="255"/>
      <c r="BQ635" s="256"/>
      <c r="BR635" s="255"/>
      <c r="BS635" s="256"/>
      <c r="BT635" s="255"/>
      <c r="BU635" s="203"/>
      <c r="BV635" s="256"/>
      <c r="BW635" s="255"/>
      <c r="BX635" s="256"/>
      <c r="BY635" s="255"/>
      <c r="BZ635" s="256"/>
      <c r="CA635" s="255"/>
      <c r="CB635" s="256"/>
      <c r="CC635" s="255"/>
      <c r="CD635" s="256"/>
      <c r="CE635" s="255"/>
      <c r="CF635" s="203"/>
      <c r="CG635" s="256"/>
      <c r="CH635" s="255"/>
      <c r="CI635" s="256"/>
      <c r="CJ635" s="255"/>
      <c r="CK635" s="256"/>
      <c r="CL635" s="255"/>
      <c r="CM635" s="256"/>
      <c r="CN635" s="255"/>
      <c r="CO635" s="256"/>
      <c r="CP635" s="255"/>
      <c r="CQ635" s="203"/>
      <c r="CR635" s="256"/>
      <c r="CS635" s="255"/>
      <c r="CT635" s="256"/>
      <c r="CU635" s="255"/>
      <c r="CV635" s="256"/>
      <c r="CW635" s="255"/>
      <c r="CX635" s="256"/>
      <c r="CY635" s="255"/>
      <c r="CZ635" s="256"/>
      <c r="DA635" s="255"/>
      <c r="DB635" s="203"/>
      <c r="DC635" s="256"/>
      <c r="DD635" s="255"/>
      <c r="DE635" s="256"/>
      <c r="DF635" s="255"/>
      <c r="DG635" s="256"/>
      <c r="DH635" s="255"/>
      <c r="DI635" s="256"/>
      <c r="DJ635" s="255"/>
      <c r="DK635" s="256"/>
      <c r="DL635" s="255"/>
      <c r="DM635" s="203"/>
      <c r="DN635" s="256"/>
      <c r="DO635" s="255"/>
      <c r="DP635" s="256"/>
      <c r="DQ635" s="255"/>
      <c r="DR635" s="256"/>
      <c r="DS635" s="255"/>
      <c r="DT635" s="256"/>
      <c r="DU635" s="255"/>
      <c r="DV635" s="256"/>
      <c r="DW635" s="255"/>
      <c r="DX635" s="203"/>
      <c r="DY635" s="380"/>
      <c r="DZ635" s="380"/>
      <c r="EA635" s="380"/>
      <c r="EB635" s="380"/>
      <c r="EC635" s="380"/>
      <c r="ED635" s="377"/>
      <c r="EE635" s="143"/>
    </row>
    <row r="636" spans="1:135" s="51" customFormat="1" ht="15" customHeight="1">
      <c r="A636" s="78"/>
      <c r="B636" s="78"/>
      <c r="C636" s="583" t="s">
        <v>40</v>
      </c>
      <c r="D636" s="637"/>
      <c r="E636" s="928">
        <v>444</v>
      </c>
      <c r="F636" s="928"/>
      <c r="G636" s="928"/>
      <c r="H636" s="928"/>
      <c r="I636" s="927"/>
      <c r="J636" s="927"/>
      <c r="K636" s="927"/>
      <c r="L636" s="927"/>
      <c r="M636" s="927"/>
      <c r="N636" s="927"/>
      <c r="O636" s="927"/>
      <c r="P636" s="146">
        <v>18</v>
      </c>
      <c r="Q636" s="94">
        <f>E636*P636</f>
        <v>7992</v>
      </c>
      <c r="R636" s="213">
        <v>1.1000000000000001</v>
      </c>
      <c r="S636" s="214">
        <v>0</v>
      </c>
      <c r="T636" s="419">
        <f>$Q636*S636</f>
        <v>0</v>
      </c>
      <c r="U636" s="216">
        <v>0</v>
      </c>
      <c r="V636" s="419">
        <f>$Q636*U636*$R636</f>
        <v>0</v>
      </c>
      <c r="W636" s="216">
        <v>0</v>
      </c>
      <c r="X636" s="419">
        <f>$Q636*W636*$R636^2</f>
        <v>0</v>
      </c>
      <c r="Y636" s="216">
        <v>0</v>
      </c>
      <c r="Z636" s="419">
        <f>$Q636*Y636*$R636^3</f>
        <v>0</v>
      </c>
      <c r="AA636" s="216">
        <v>0</v>
      </c>
      <c r="AB636" s="419">
        <f>$Q636*AA636*$R636^4</f>
        <v>0</v>
      </c>
      <c r="AC636" s="218">
        <f>T636+V636+X636+Z636+AB636</f>
        <v>0</v>
      </c>
      <c r="AD636" s="420">
        <v>0</v>
      </c>
      <c r="AE636" s="421">
        <f>$Q636*AD636</f>
        <v>0</v>
      </c>
      <c r="AF636" s="422">
        <v>0</v>
      </c>
      <c r="AG636" s="421">
        <f>$Q636*AF636*$R636</f>
        <v>0</v>
      </c>
      <c r="AH636" s="422">
        <v>0</v>
      </c>
      <c r="AI636" s="421">
        <f>$Q636*AH636*$R636^2</f>
        <v>0</v>
      </c>
      <c r="AJ636" s="422">
        <v>0</v>
      </c>
      <c r="AK636" s="421">
        <f>$Q636*AJ636*$R636^3</f>
        <v>0</v>
      </c>
      <c r="AL636" s="422">
        <v>0</v>
      </c>
      <c r="AM636" s="421">
        <f>$Q636*AL636*$R636^4</f>
        <v>0</v>
      </c>
      <c r="AN636" s="293">
        <f>SUM(AD636+AF636+AH636+AJ636+AL636)</f>
        <v>0</v>
      </c>
      <c r="AO636" s="424">
        <v>0</v>
      </c>
      <c r="AP636" s="425">
        <f>$Q636*AO636</f>
        <v>0</v>
      </c>
      <c r="AQ636" s="426">
        <v>0</v>
      </c>
      <c r="AR636" s="425">
        <f>$Q636*AQ636*$R636</f>
        <v>0</v>
      </c>
      <c r="AS636" s="426">
        <v>0</v>
      </c>
      <c r="AT636" s="425">
        <f>$Q636*AS636*$R636^2</f>
        <v>0</v>
      </c>
      <c r="AU636" s="426">
        <v>0</v>
      </c>
      <c r="AV636" s="425">
        <f>$Q636*AU636*$R636^3</f>
        <v>0</v>
      </c>
      <c r="AW636" s="426">
        <v>0</v>
      </c>
      <c r="AX636" s="425">
        <f>$Q636*AW636*$R636^4</f>
        <v>0</v>
      </c>
      <c r="AY636" s="427">
        <f>AP636+AR636+AT636+AV636+AX636</f>
        <v>0</v>
      </c>
      <c r="AZ636" s="428">
        <v>0</v>
      </c>
      <c r="BA636" s="429">
        <f>$Q636*AZ636</f>
        <v>0</v>
      </c>
      <c r="BB636" s="430">
        <v>0</v>
      </c>
      <c r="BC636" s="429">
        <f>$Q636*BB636*$R636</f>
        <v>0</v>
      </c>
      <c r="BD636" s="430">
        <v>0</v>
      </c>
      <c r="BE636" s="429">
        <f>$Q636*BD636*$R636^2</f>
        <v>0</v>
      </c>
      <c r="BF636" s="430">
        <v>0</v>
      </c>
      <c r="BG636" s="429">
        <f>$Q636*BF636*$R636^3</f>
        <v>0</v>
      </c>
      <c r="BH636" s="430">
        <v>0</v>
      </c>
      <c r="BI636" s="429">
        <f>$Q636*BH636*$R636^4</f>
        <v>0</v>
      </c>
      <c r="BJ636" s="431">
        <f>BA636+BC636+BE636+BG636+BI636</f>
        <v>0</v>
      </c>
      <c r="BK636" s="432">
        <v>0</v>
      </c>
      <c r="BL636" s="433">
        <f>$Q636*BK636</f>
        <v>0</v>
      </c>
      <c r="BM636" s="434">
        <v>0</v>
      </c>
      <c r="BN636" s="433">
        <f>$Q636*BM636*$R636</f>
        <v>0</v>
      </c>
      <c r="BO636" s="434">
        <v>0</v>
      </c>
      <c r="BP636" s="433">
        <f>$Q636*BO636*$R636^2</f>
        <v>0</v>
      </c>
      <c r="BQ636" s="434">
        <v>0</v>
      </c>
      <c r="BR636" s="433">
        <f>$Q636*BQ636*$R636^3</f>
        <v>0</v>
      </c>
      <c r="BS636" s="434">
        <v>0</v>
      </c>
      <c r="BT636" s="433">
        <f>$Q636*BS636*$R636^4</f>
        <v>0</v>
      </c>
      <c r="BU636" s="435">
        <f>BL636+BN636+BP636+BR636+BT636</f>
        <v>0</v>
      </c>
      <c r="BV636" s="436">
        <v>0</v>
      </c>
      <c r="BW636" s="437">
        <f>$Q636*BV636</f>
        <v>0</v>
      </c>
      <c r="BX636" s="438">
        <v>0</v>
      </c>
      <c r="BY636" s="437">
        <f>$Q636*BX636*$R636</f>
        <v>0</v>
      </c>
      <c r="BZ636" s="438">
        <v>0</v>
      </c>
      <c r="CA636" s="437">
        <f>$Q636*BZ636*$R636^2</f>
        <v>0</v>
      </c>
      <c r="CB636" s="438">
        <v>0</v>
      </c>
      <c r="CC636" s="437">
        <f>$Q636*CB636*$R636^3</f>
        <v>0</v>
      </c>
      <c r="CD636" s="438">
        <v>0</v>
      </c>
      <c r="CE636" s="437">
        <f>$Q636*CD636*$R636^4</f>
        <v>0</v>
      </c>
      <c r="CF636" s="439">
        <f>BW636+BY636+CA636+CC636+CE636</f>
        <v>0</v>
      </c>
      <c r="CG636" s="440">
        <v>0</v>
      </c>
      <c r="CH636" s="441">
        <f>$Q636*CG636</f>
        <v>0</v>
      </c>
      <c r="CI636" s="442">
        <v>0</v>
      </c>
      <c r="CJ636" s="441">
        <f>$Q636*CI636*$R636</f>
        <v>0</v>
      </c>
      <c r="CK636" s="442">
        <v>0</v>
      </c>
      <c r="CL636" s="441">
        <f>$Q636*CK636*$R636^2</f>
        <v>0</v>
      </c>
      <c r="CM636" s="442">
        <v>0</v>
      </c>
      <c r="CN636" s="441">
        <f>$Q636*CM636*$R636^3</f>
        <v>0</v>
      </c>
      <c r="CO636" s="442">
        <v>0</v>
      </c>
      <c r="CP636" s="441">
        <f>$Q636*CO636*$R636^4</f>
        <v>0</v>
      </c>
      <c r="CQ636" s="443">
        <f>CH636+CJ636+CL636+CN636+CP636</f>
        <v>0</v>
      </c>
      <c r="CR636" s="444">
        <v>0</v>
      </c>
      <c r="CS636" s="445">
        <f>$Q636*CR636</f>
        <v>0</v>
      </c>
      <c r="CT636" s="446">
        <v>0</v>
      </c>
      <c r="CU636" s="445">
        <f>$Q636*CT636*$R636</f>
        <v>0</v>
      </c>
      <c r="CV636" s="446">
        <v>0</v>
      </c>
      <c r="CW636" s="445">
        <f>$Q636*CV636*$R636^2</f>
        <v>0</v>
      </c>
      <c r="CX636" s="446">
        <v>0</v>
      </c>
      <c r="CY636" s="445">
        <f>$Q636*CX636*$R636^3</f>
        <v>0</v>
      </c>
      <c r="CZ636" s="446">
        <v>0</v>
      </c>
      <c r="DA636" s="445">
        <f>$Q636*CZ636*$R636^4</f>
        <v>0</v>
      </c>
      <c r="DB636" s="311">
        <f t="shared" ref="DB636:DB640" si="867">SUM(CR636+CT636+CV636+CX636+CZ636)</f>
        <v>0</v>
      </c>
      <c r="DC636" s="447">
        <v>0</v>
      </c>
      <c r="DD636" s="448">
        <f>$Q636*DC636</f>
        <v>0</v>
      </c>
      <c r="DE636" s="449">
        <v>0</v>
      </c>
      <c r="DF636" s="448">
        <f>$Q636*DE636*$R636</f>
        <v>0</v>
      </c>
      <c r="DG636" s="449">
        <v>0</v>
      </c>
      <c r="DH636" s="448">
        <f>$Q636*DG636*$R636^2</f>
        <v>0</v>
      </c>
      <c r="DI636" s="449">
        <v>0</v>
      </c>
      <c r="DJ636" s="448">
        <f>$Q636*DI636*$R636^3</f>
        <v>0</v>
      </c>
      <c r="DK636" s="449">
        <v>0</v>
      </c>
      <c r="DL636" s="448">
        <f>$Q636*DK636*$R636^4</f>
        <v>0</v>
      </c>
      <c r="DM636" s="450">
        <f>DD636+DF636+DH636+DJ636+DL636</f>
        <v>0</v>
      </c>
      <c r="DN636" s="451">
        <v>0</v>
      </c>
      <c r="DO636" s="452">
        <f>$Q636*DN636</f>
        <v>0</v>
      </c>
      <c r="DP636" s="453">
        <v>0</v>
      </c>
      <c r="DQ636" s="452">
        <f>$Q636*DP636*$R636</f>
        <v>0</v>
      </c>
      <c r="DR636" s="453">
        <v>0</v>
      </c>
      <c r="DS636" s="452">
        <f>$Q636*DR636*$R636^2</f>
        <v>0</v>
      </c>
      <c r="DT636" s="453">
        <v>0</v>
      </c>
      <c r="DU636" s="452">
        <f>$Q636*DT636*$R636^3</f>
        <v>0</v>
      </c>
      <c r="DV636" s="453">
        <v>0</v>
      </c>
      <c r="DW636" s="452">
        <f>$Q636*DV636*$R636^4</f>
        <v>0</v>
      </c>
      <c r="DX636" s="454">
        <f>DO636+DQ636+DS636+DU636+DW636</f>
        <v>0</v>
      </c>
      <c r="DY636" s="320">
        <f>T636+AE636+AP636+BA636+BL636+BW636+CH636+CS636+DD636+DO636</f>
        <v>0</v>
      </c>
      <c r="DZ636" s="320">
        <f>V636+AG636+AR636+BC636+BN636+BY636+CJ636+CU636+DF636+DQ636</f>
        <v>0</v>
      </c>
      <c r="EA636" s="320">
        <f>X636+AI636+AT636+BE636+BP636+CA636+CL636+CW636+DH636+DS636</f>
        <v>0</v>
      </c>
      <c r="EB636" s="320">
        <f>Z636+AK636+AV636+BG636+BR636+CC636+CN636+CY636+DJ636+DU636</f>
        <v>0</v>
      </c>
      <c r="EC636" s="320">
        <f>AB636+AM636+AX636+BI636+BT636+CE636+CP636+DA636+DL636+DW636</f>
        <v>0</v>
      </c>
      <c r="ED636" s="321">
        <f t="shared" ref="ED636:ED641" si="868">SUM(DY636:EC636)</f>
        <v>0</v>
      </c>
      <c r="EE636" s="143"/>
    </row>
    <row r="637" spans="1:135" s="51" customFormat="1" ht="15" customHeight="1">
      <c r="A637" s="78"/>
      <c r="B637" s="78"/>
      <c r="C637" s="583" t="s">
        <v>41</v>
      </c>
      <c r="D637" s="637"/>
      <c r="E637" s="927">
        <v>907</v>
      </c>
      <c r="F637" s="927"/>
      <c r="G637" s="927"/>
      <c r="H637" s="927"/>
      <c r="I637" s="927"/>
      <c r="J637" s="927"/>
      <c r="K637" s="927"/>
      <c r="L637" s="927"/>
      <c r="M637" s="927"/>
      <c r="N637" s="927"/>
      <c r="O637" s="927"/>
      <c r="P637" s="146">
        <v>18</v>
      </c>
      <c r="Q637" s="94">
        <f>E637*P637</f>
        <v>16326</v>
      </c>
      <c r="R637" s="213">
        <v>1.1000000000000001</v>
      </c>
      <c r="S637" s="214">
        <v>0</v>
      </c>
      <c r="T637" s="419">
        <f t="shared" ref="T637:T639" si="869">$Q637*S637</f>
        <v>0</v>
      </c>
      <c r="U637" s="216">
        <v>0</v>
      </c>
      <c r="V637" s="419">
        <f t="shared" ref="V637:V639" si="870">$Q637*U637*$R637</f>
        <v>0</v>
      </c>
      <c r="W637" s="216">
        <v>0</v>
      </c>
      <c r="X637" s="419">
        <f t="shared" ref="X637:X639" si="871">$Q637*W637*$R637^2</f>
        <v>0</v>
      </c>
      <c r="Y637" s="216">
        <v>0</v>
      </c>
      <c r="Z637" s="419">
        <f t="shared" ref="Z637:Z639" si="872">$Q637*Y637*$R637^3</f>
        <v>0</v>
      </c>
      <c r="AA637" s="216">
        <v>0</v>
      </c>
      <c r="AB637" s="419">
        <f t="shared" ref="AB637:AB639" si="873">$Q637*AA637*$R637^4</f>
        <v>0</v>
      </c>
      <c r="AC637" s="218">
        <f>T637+V637+X637+Z637+AB637</f>
        <v>0</v>
      </c>
      <c r="AD637" s="420">
        <v>0</v>
      </c>
      <c r="AE637" s="421">
        <f t="shared" ref="AE637:AE639" si="874">$Q637*AD637</f>
        <v>0</v>
      </c>
      <c r="AF637" s="422">
        <v>0</v>
      </c>
      <c r="AG637" s="421">
        <f t="shared" ref="AG637:AG639" si="875">$Q637*AF637*$R637</f>
        <v>0</v>
      </c>
      <c r="AH637" s="422">
        <v>0</v>
      </c>
      <c r="AI637" s="421">
        <f t="shared" ref="AI637:AI639" si="876">$Q637*AH637*$R637^2</f>
        <v>0</v>
      </c>
      <c r="AJ637" s="422">
        <v>0</v>
      </c>
      <c r="AK637" s="421">
        <f t="shared" ref="AK637:AK639" si="877">$Q637*AJ637*$R637^3</f>
        <v>0</v>
      </c>
      <c r="AL637" s="422">
        <v>0</v>
      </c>
      <c r="AM637" s="421">
        <f t="shared" ref="AM637:AM639" si="878">$Q637*AL637*$R637^4</f>
        <v>0</v>
      </c>
      <c r="AN637" s="293">
        <f t="shared" ref="AN637:AN640" si="879">SUM(AD637+AF637+AH637+AJ637+AL637)</f>
        <v>0</v>
      </c>
      <c r="AO637" s="424">
        <v>0</v>
      </c>
      <c r="AP637" s="425">
        <f t="shared" ref="AP637:AP639" si="880">$Q637*AO637</f>
        <v>0</v>
      </c>
      <c r="AQ637" s="426">
        <v>0</v>
      </c>
      <c r="AR637" s="425">
        <f t="shared" ref="AR637:AR639" si="881">$Q637*AQ637*$R637</f>
        <v>0</v>
      </c>
      <c r="AS637" s="426">
        <v>0</v>
      </c>
      <c r="AT637" s="425">
        <f t="shared" ref="AT637:AT639" si="882">$Q637*AS637*$R637^2</f>
        <v>0</v>
      </c>
      <c r="AU637" s="426">
        <v>0</v>
      </c>
      <c r="AV637" s="425">
        <f t="shared" ref="AV637:AV639" si="883">$Q637*AU637*$R637^3</f>
        <v>0</v>
      </c>
      <c r="AW637" s="426">
        <v>0</v>
      </c>
      <c r="AX637" s="425">
        <f t="shared" ref="AX637:AX639" si="884">$Q637*AW637*$R637^4</f>
        <v>0</v>
      </c>
      <c r="AY637" s="427">
        <f t="shared" ref="AY637:AY640" si="885">AP637+AR637+AT637+AV637+AX637</f>
        <v>0</v>
      </c>
      <c r="AZ637" s="428">
        <v>0</v>
      </c>
      <c r="BA637" s="429">
        <f t="shared" ref="BA637:BA639" si="886">$Q637*AZ637</f>
        <v>0</v>
      </c>
      <c r="BB637" s="430">
        <v>0</v>
      </c>
      <c r="BC637" s="429">
        <f t="shared" ref="BC637:BC639" si="887">$Q637*BB637*$R637</f>
        <v>0</v>
      </c>
      <c r="BD637" s="430">
        <v>0</v>
      </c>
      <c r="BE637" s="429">
        <f t="shared" ref="BE637:BE639" si="888">$Q637*BD637*$R637^2</f>
        <v>0</v>
      </c>
      <c r="BF637" s="430">
        <v>0</v>
      </c>
      <c r="BG637" s="429">
        <f t="shared" ref="BG637:BG639" si="889">$Q637*BF637*$R637^3</f>
        <v>0</v>
      </c>
      <c r="BH637" s="430">
        <v>0</v>
      </c>
      <c r="BI637" s="429">
        <f t="shared" ref="BI637:BI639" si="890">$Q637*BH637*$R637^4</f>
        <v>0</v>
      </c>
      <c r="BJ637" s="431">
        <f t="shared" ref="BJ637:BJ640" si="891">BA637+BC637+BE637+BG637+BI637</f>
        <v>0</v>
      </c>
      <c r="BK637" s="432">
        <v>0</v>
      </c>
      <c r="BL637" s="433">
        <f t="shared" ref="BL637:BL639" si="892">$Q637*BK637</f>
        <v>0</v>
      </c>
      <c r="BM637" s="434">
        <v>0</v>
      </c>
      <c r="BN637" s="433">
        <f t="shared" ref="BN637:BN639" si="893">$Q637*BM637*$R637</f>
        <v>0</v>
      </c>
      <c r="BO637" s="434">
        <v>0</v>
      </c>
      <c r="BP637" s="433">
        <f t="shared" ref="BP637:BP639" si="894">$Q637*BO637*$R637^2</f>
        <v>0</v>
      </c>
      <c r="BQ637" s="434">
        <v>0</v>
      </c>
      <c r="BR637" s="433">
        <f t="shared" ref="BR637:BR639" si="895">$Q637*BQ637*$R637^3</f>
        <v>0</v>
      </c>
      <c r="BS637" s="434">
        <v>0</v>
      </c>
      <c r="BT637" s="433">
        <f t="shared" ref="BT637:BT639" si="896">$Q637*BS637*$R637^4</f>
        <v>0</v>
      </c>
      <c r="BU637" s="435">
        <f t="shared" ref="BU637:BU640" si="897">BL637+BN637+BP637+BR637+BT637</f>
        <v>0</v>
      </c>
      <c r="BV637" s="436">
        <v>0</v>
      </c>
      <c r="BW637" s="437">
        <f t="shared" ref="BW637:BW639" si="898">$Q637*BV637</f>
        <v>0</v>
      </c>
      <c r="BX637" s="438">
        <v>0</v>
      </c>
      <c r="BY637" s="437">
        <f t="shared" ref="BY637:BY639" si="899">$Q637*BX637*$R637</f>
        <v>0</v>
      </c>
      <c r="BZ637" s="438">
        <v>0</v>
      </c>
      <c r="CA637" s="437">
        <f t="shared" ref="CA637:CA639" si="900">$Q637*BZ637*$R637^2</f>
        <v>0</v>
      </c>
      <c r="CB637" s="438">
        <v>0</v>
      </c>
      <c r="CC637" s="437">
        <f t="shared" ref="CC637:CC639" si="901">$Q637*CB637*$R637^3</f>
        <v>0</v>
      </c>
      <c r="CD637" s="438">
        <v>0</v>
      </c>
      <c r="CE637" s="437">
        <f t="shared" ref="CE637:CE639" si="902">$Q637*CD637*$R637^4</f>
        <v>0</v>
      </c>
      <c r="CF637" s="439">
        <f>BW637+BY637+CA637+CC637+CE637</f>
        <v>0</v>
      </c>
      <c r="CG637" s="440">
        <v>0</v>
      </c>
      <c r="CH637" s="441">
        <f t="shared" ref="CH637:CH639" si="903">$Q637*CG637</f>
        <v>0</v>
      </c>
      <c r="CI637" s="442">
        <v>0</v>
      </c>
      <c r="CJ637" s="441">
        <f t="shared" ref="CJ637:CJ639" si="904">$Q637*CI637*$R637</f>
        <v>0</v>
      </c>
      <c r="CK637" s="442">
        <v>0</v>
      </c>
      <c r="CL637" s="441">
        <f t="shared" ref="CL637:CL639" si="905">$Q637*CK637*$R637^2</f>
        <v>0</v>
      </c>
      <c r="CM637" s="442">
        <v>0</v>
      </c>
      <c r="CN637" s="441">
        <f t="shared" ref="CN637:CN639" si="906">$Q637*CM637*$R637^3</f>
        <v>0</v>
      </c>
      <c r="CO637" s="442">
        <v>0</v>
      </c>
      <c r="CP637" s="441">
        <f t="shared" ref="CP637:CP639" si="907">$Q637*CO637*$R637^4</f>
        <v>0</v>
      </c>
      <c r="CQ637" s="443">
        <f t="shared" ref="CQ637:CQ640" si="908">CH637+CJ637+CL637+CN637+CP637</f>
        <v>0</v>
      </c>
      <c r="CR637" s="444">
        <v>0</v>
      </c>
      <c r="CS637" s="445">
        <f t="shared" ref="CS637:CS639" si="909">$Q637*CR637</f>
        <v>0</v>
      </c>
      <c r="CT637" s="446">
        <v>0</v>
      </c>
      <c r="CU637" s="445">
        <f t="shared" ref="CU637:CU639" si="910">$Q637*CT637*$R637</f>
        <v>0</v>
      </c>
      <c r="CV637" s="446">
        <v>0</v>
      </c>
      <c r="CW637" s="445">
        <f t="shared" ref="CW637:CW639" si="911">$Q637*CV637*$R637^2</f>
        <v>0</v>
      </c>
      <c r="CX637" s="446">
        <v>0</v>
      </c>
      <c r="CY637" s="445">
        <f t="shared" ref="CY637:CY639" si="912">$Q637*CX637*$R637^3</f>
        <v>0</v>
      </c>
      <c r="CZ637" s="446">
        <v>0</v>
      </c>
      <c r="DA637" s="445">
        <f t="shared" ref="DA637:DA639" si="913">$Q637*CZ637*$R637^4</f>
        <v>0</v>
      </c>
      <c r="DB637" s="311">
        <f t="shared" si="867"/>
        <v>0</v>
      </c>
      <c r="DC637" s="447">
        <v>0</v>
      </c>
      <c r="DD637" s="448">
        <f t="shared" ref="DD637:DD639" si="914">$Q637*DC637</f>
        <v>0</v>
      </c>
      <c r="DE637" s="449">
        <v>0</v>
      </c>
      <c r="DF637" s="448">
        <f t="shared" ref="DF637:DF639" si="915">$Q637*DE637*$R637</f>
        <v>0</v>
      </c>
      <c r="DG637" s="449">
        <v>0</v>
      </c>
      <c r="DH637" s="448">
        <f t="shared" ref="DH637:DH639" si="916">$Q637*DG637*$R637^2</f>
        <v>0</v>
      </c>
      <c r="DI637" s="449">
        <v>0</v>
      </c>
      <c r="DJ637" s="448">
        <f t="shared" ref="DJ637:DJ639" si="917">$Q637*DI637*$R637^3</f>
        <v>0</v>
      </c>
      <c r="DK637" s="449">
        <v>0</v>
      </c>
      <c r="DL637" s="448">
        <f t="shared" ref="DL637:DL639" si="918">$Q637*DK637*$R637^4</f>
        <v>0</v>
      </c>
      <c r="DM637" s="450">
        <f t="shared" ref="DM637:DM640" si="919">DD637+DF637+DH637+DJ637+DL637</f>
        <v>0</v>
      </c>
      <c r="DN637" s="451">
        <v>0</v>
      </c>
      <c r="DO637" s="452">
        <f t="shared" ref="DO637:DO639" si="920">$Q637*DN637</f>
        <v>0</v>
      </c>
      <c r="DP637" s="453">
        <v>0</v>
      </c>
      <c r="DQ637" s="452">
        <f t="shared" ref="DQ637:DQ639" si="921">$Q637*DP637*$R637</f>
        <v>0</v>
      </c>
      <c r="DR637" s="453">
        <v>0</v>
      </c>
      <c r="DS637" s="452">
        <f t="shared" ref="DS637:DS639" si="922">$Q637*DR637*$R637^2</f>
        <v>0</v>
      </c>
      <c r="DT637" s="453">
        <v>0</v>
      </c>
      <c r="DU637" s="452">
        <f t="shared" ref="DU637:DU639" si="923">$Q637*DT637*$R637^3</f>
        <v>0</v>
      </c>
      <c r="DV637" s="453">
        <v>0</v>
      </c>
      <c r="DW637" s="452">
        <f t="shared" ref="DW637:DW639" si="924">$Q637*DV637*$R637^4</f>
        <v>0</v>
      </c>
      <c r="DX637" s="454">
        <f>DO637+DQ637+DS637+DU637+DW637</f>
        <v>0</v>
      </c>
      <c r="DY637" s="320">
        <f>T637+AE637+AP637+BA637+BL637+BW637+CH637+CS637+DD637+DO637</f>
        <v>0</v>
      </c>
      <c r="DZ637" s="320">
        <f>V637+AG637+AR637+BC637+BN637+BY637+CJ637+CU637+DF637+DQ637</f>
        <v>0</v>
      </c>
      <c r="EA637" s="320">
        <f>X637+AI637+AT637+BE637+BP637+CA637+CL637+CW637+DH637+DS637</f>
        <v>0</v>
      </c>
      <c r="EB637" s="320">
        <f>Z637+AK637+AV637+BG637+BR637+CC637+CN637+CY637+DJ637+DU637</f>
        <v>0</v>
      </c>
      <c r="EC637" s="320">
        <f>AB637+AM637+AX637+BI637+BT637+CE637+CP637+DA637+DL637+DW637</f>
        <v>0</v>
      </c>
      <c r="ED637" s="321">
        <f t="shared" si="868"/>
        <v>0</v>
      </c>
      <c r="EE637" s="143"/>
    </row>
    <row r="638" spans="1:135" s="51" customFormat="1" ht="15" customHeight="1">
      <c r="A638" s="78"/>
      <c r="B638" s="78"/>
      <c r="C638" s="583" t="s">
        <v>43</v>
      </c>
      <c r="D638" s="637"/>
      <c r="E638" s="927"/>
      <c r="F638" s="927"/>
      <c r="G638" s="927"/>
      <c r="H638" s="927">
        <v>716</v>
      </c>
      <c r="I638" s="927"/>
      <c r="J638" s="927"/>
      <c r="K638" s="927"/>
      <c r="L638" s="927"/>
      <c r="M638" s="927"/>
      <c r="N638" s="927"/>
      <c r="O638" s="927"/>
      <c r="P638" s="146"/>
      <c r="Q638" s="94">
        <f>H638*2</f>
        <v>1432</v>
      </c>
      <c r="R638" s="213">
        <v>1.1000000000000001</v>
      </c>
      <c r="S638" s="214">
        <v>0</v>
      </c>
      <c r="T638" s="419">
        <f t="shared" si="869"/>
        <v>0</v>
      </c>
      <c r="U638" s="216">
        <v>0</v>
      </c>
      <c r="V638" s="419">
        <f t="shared" si="870"/>
        <v>0</v>
      </c>
      <c r="W638" s="216">
        <v>0</v>
      </c>
      <c r="X638" s="419">
        <f t="shared" si="871"/>
        <v>0</v>
      </c>
      <c r="Y638" s="216">
        <v>0</v>
      </c>
      <c r="Z638" s="419">
        <f t="shared" si="872"/>
        <v>0</v>
      </c>
      <c r="AA638" s="216">
        <v>0</v>
      </c>
      <c r="AB638" s="419">
        <f t="shared" si="873"/>
        <v>0</v>
      </c>
      <c r="AC638" s="218">
        <f>T638+V638+X638+Z638+AB638</f>
        <v>0</v>
      </c>
      <c r="AD638" s="420">
        <v>0</v>
      </c>
      <c r="AE638" s="421">
        <f t="shared" si="874"/>
        <v>0</v>
      </c>
      <c r="AF638" s="422">
        <v>0</v>
      </c>
      <c r="AG638" s="421">
        <f t="shared" si="875"/>
        <v>0</v>
      </c>
      <c r="AH638" s="422">
        <v>0</v>
      </c>
      <c r="AI638" s="421">
        <f t="shared" si="876"/>
        <v>0</v>
      </c>
      <c r="AJ638" s="422">
        <v>0</v>
      </c>
      <c r="AK638" s="421">
        <f t="shared" si="877"/>
        <v>0</v>
      </c>
      <c r="AL638" s="422">
        <v>0</v>
      </c>
      <c r="AM638" s="421">
        <f t="shared" si="878"/>
        <v>0</v>
      </c>
      <c r="AN638" s="293">
        <f t="shared" si="879"/>
        <v>0</v>
      </c>
      <c r="AO638" s="424">
        <v>0</v>
      </c>
      <c r="AP638" s="425">
        <f t="shared" si="880"/>
        <v>0</v>
      </c>
      <c r="AQ638" s="426">
        <v>0</v>
      </c>
      <c r="AR638" s="425">
        <f t="shared" si="881"/>
        <v>0</v>
      </c>
      <c r="AS638" s="426">
        <v>0</v>
      </c>
      <c r="AT638" s="425">
        <f t="shared" si="882"/>
        <v>0</v>
      </c>
      <c r="AU638" s="426">
        <v>0</v>
      </c>
      <c r="AV638" s="425">
        <f t="shared" si="883"/>
        <v>0</v>
      </c>
      <c r="AW638" s="426">
        <v>0</v>
      </c>
      <c r="AX638" s="425">
        <f t="shared" si="884"/>
        <v>0</v>
      </c>
      <c r="AY638" s="427">
        <f t="shared" si="885"/>
        <v>0</v>
      </c>
      <c r="AZ638" s="428">
        <v>0</v>
      </c>
      <c r="BA638" s="429">
        <f t="shared" si="886"/>
        <v>0</v>
      </c>
      <c r="BB638" s="430">
        <v>0</v>
      </c>
      <c r="BC638" s="429">
        <f t="shared" si="887"/>
        <v>0</v>
      </c>
      <c r="BD638" s="430">
        <v>0</v>
      </c>
      <c r="BE638" s="429">
        <f t="shared" si="888"/>
        <v>0</v>
      </c>
      <c r="BF638" s="430">
        <v>0</v>
      </c>
      <c r="BG638" s="429">
        <f t="shared" si="889"/>
        <v>0</v>
      </c>
      <c r="BH638" s="430">
        <v>0</v>
      </c>
      <c r="BI638" s="429">
        <f t="shared" si="890"/>
        <v>0</v>
      </c>
      <c r="BJ638" s="431">
        <f t="shared" si="891"/>
        <v>0</v>
      </c>
      <c r="BK638" s="432">
        <v>0</v>
      </c>
      <c r="BL638" s="433">
        <f t="shared" si="892"/>
        <v>0</v>
      </c>
      <c r="BM638" s="434">
        <v>0</v>
      </c>
      <c r="BN638" s="433">
        <f t="shared" si="893"/>
        <v>0</v>
      </c>
      <c r="BO638" s="434">
        <v>0</v>
      </c>
      <c r="BP638" s="433">
        <f t="shared" si="894"/>
        <v>0</v>
      </c>
      <c r="BQ638" s="434">
        <v>0</v>
      </c>
      <c r="BR638" s="433">
        <f t="shared" si="895"/>
        <v>0</v>
      </c>
      <c r="BS638" s="434">
        <v>0</v>
      </c>
      <c r="BT638" s="433">
        <f t="shared" si="896"/>
        <v>0</v>
      </c>
      <c r="BU638" s="435">
        <f t="shared" si="897"/>
        <v>0</v>
      </c>
      <c r="BV638" s="436">
        <v>0</v>
      </c>
      <c r="BW638" s="437">
        <f t="shared" si="898"/>
        <v>0</v>
      </c>
      <c r="BX638" s="438">
        <v>0</v>
      </c>
      <c r="BY638" s="437">
        <f t="shared" si="899"/>
        <v>0</v>
      </c>
      <c r="BZ638" s="438">
        <v>0</v>
      </c>
      <c r="CA638" s="437">
        <f t="shared" si="900"/>
        <v>0</v>
      </c>
      <c r="CB638" s="438">
        <v>0</v>
      </c>
      <c r="CC638" s="437">
        <f t="shared" si="901"/>
        <v>0</v>
      </c>
      <c r="CD638" s="438">
        <v>0</v>
      </c>
      <c r="CE638" s="437">
        <f t="shared" si="902"/>
        <v>0</v>
      </c>
      <c r="CF638" s="439">
        <f>BW638+BY638+CA638+CC638+CE638</f>
        <v>0</v>
      </c>
      <c r="CG638" s="440">
        <v>0</v>
      </c>
      <c r="CH638" s="441">
        <f t="shared" si="903"/>
        <v>0</v>
      </c>
      <c r="CI638" s="442">
        <v>0</v>
      </c>
      <c r="CJ638" s="441">
        <f t="shared" si="904"/>
        <v>0</v>
      </c>
      <c r="CK638" s="442">
        <v>0</v>
      </c>
      <c r="CL638" s="441">
        <f t="shared" si="905"/>
        <v>0</v>
      </c>
      <c r="CM638" s="442">
        <v>0</v>
      </c>
      <c r="CN638" s="441">
        <f t="shared" si="906"/>
        <v>0</v>
      </c>
      <c r="CO638" s="442">
        <v>0</v>
      </c>
      <c r="CP638" s="441">
        <f t="shared" si="907"/>
        <v>0</v>
      </c>
      <c r="CQ638" s="443">
        <f t="shared" si="908"/>
        <v>0</v>
      </c>
      <c r="CR638" s="444">
        <v>0</v>
      </c>
      <c r="CS638" s="445">
        <f t="shared" si="909"/>
        <v>0</v>
      </c>
      <c r="CT638" s="446">
        <v>0</v>
      </c>
      <c r="CU638" s="445">
        <f t="shared" si="910"/>
        <v>0</v>
      </c>
      <c r="CV638" s="446">
        <v>0</v>
      </c>
      <c r="CW638" s="445">
        <f t="shared" si="911"/>
        <v>0</v>
      </c>
      <c r="CX638" s="446">
        <v>0</v>
      </c>
      <c r="CY638" s="445">
        <f t="shared" si="912"/>
        <v>0</v>
      </c>
      <c r="CZ638" s="446">
        <v>0</v>
      </c>
      <c r="DA638" s="445">
        <f t="shared" si="913"/>
        <v>0</v>
      </c>
      <c r="DB638" s="311">
        <f t="shared" si="867"/>
        <v>0</v>
      </c>
      <c r="DC638" s="447">
        <v>0</v>
      </c>
      <c r="DD638" s="448">
        <f t="shared" si="914"/>
        <v>0</v>
      </c>
      <c r="DE638" s="449">
        <v>0</v>
      </c>
      <c r="DF638" s="448">
        <f t="shared" si="915"/>
        <v>0</v>
      </c>
      <c r="DG638" s="449">
        <v>0</v>
      </c>
      <c r="DH638" s="448">
        <f t="shared" si="916"/>
        <v>0</v>
      </c>
      <c r="DI638" s="449">
        <v>0</v>
      </c>
      <c r="DJ638" s="448">
        <f t="shared" si="917"/>
        <v>0</v>
      </c>
      <c r="DK638" s="449">
        <v>0</v>
      </c>
      <c r="DL638" s="448">
        <f t="shared" si="918"/>
        <v>0</v>
      </c>
      <c r="DM638" s="450">
        <f t="shared" si="919"/>
        <v>0</v>
      </c>
      <c r="DN638" s="451">
        <v>0</v>
      </c>
      <c r="DO638" s="452">
        <f t="shared" si="920"/>
        <v>0</v>
      </c>
      <c r="DP638" s="453">
        <v>0</v>
      </c>
      <c r="DQ638" s="452">
        <f t="shared" si="921"/>
        <v>0</v>
      </c>
      <c r="DR638" s="453">
        <v>0</v>
      </c>
      <c r="DS638" s="452">
        <f t="shared" si="922"/>
        <v>0</v>
      </c>
      <c r="DT638" s="453">
        <v>0</v>
      </c>
      <c r="DU638" s="452">
        <f t="shared" si="923"/>
        <v>0</v>
      </c>
      <c r="DV638" s="453">
        <v>0</v>
      </c>
      <c r="DW638" s="452">
        <f t="shared" si="924"/>
        <v>0</v>
      </c>
      <c r="DX638" s="454">
        <f>DO638+DQ638+DS638+DU638+DW638</f>
        <v>0</v>
      </c>
      <c r="DY638" s="320">
        <f>T638+AE638+AP638+BA638+BL638+BW638+CH638+CS638+DD638+DO638</f>
        <v>0</v>
      </c>
      <c r="DZ638" s="320">
        <f>V638+AG638+AR638+BC638+BN638+BY638+CJ638+CU638+DF638+DQ638</f>
        <v>0</v>
      </c>
      <c r="EA638" s="320">
        <f>X638+AI638+AT638+BE638+BP638+CA638+CL638+CW638+DH638+DS638</f>
        <v>0</v>
      </c>
      <c r="EB638" s="320">
        <f>Z638+AK638+AV638+BG638+BR638+CC638+CN638+CY638+DJ638+DU638</f>
        <v>0</v>
      </c>
      <c r="EC638" s="320">
        <f>AB638+AM638+AX638+BI638+BT638+CE638+CP638+DA638+DL638+DW638</f>
        <v>0</v>
      </c>
      <c r="ED638" s="321">
        <f t="shared" si="868"/>
        <v>0</v>
      </c>
      <c r="EE638" s="143"/>
    </row>
    <row r="639" spans="1:135" s="51" customFormat="1" ht="15" customHeight="1">
      <c r="A639" s="78"/>
      <c r="B639" s="78"/>
      <c r="C639" s="583" t="s">
        <v>44</v>
      </c>
      <c r="D639" s="637"/>
      <c r="E639" s="927"/>
      <c r="F639" s="927"/>
      <c r="G639" s="927"/>
      <c r="H639" s="927">
        <v>883</v>
      </c>
      <c r="I639" s="927"/>
      <c r="J639" s="927"/>
      <c r="K639" s="927"/>
      <c r="L639" s="927"/>
      <c r="M639" s="927"/>
      <c r="N639" s="927"/>
      <c r="O639" s="927"/>
      <c r="P639" s="146"/>
      <c r="Q639" s="94">
        <f>H639*2</f>
        <v>1766</v>
      </c>
      <c r="R639" s="213">
        <v>1.1000000000000001</v>
      </c>
      <c r="S639" s="214">
        <v>0</v>
      </c>
      <c r="T639" s="419">
        <f t="shared" si="869"/>
        <v>0</v>
      </c>
      <c r="U639" s="216">
        <v>0</v>
      </c>
      <c r="V639" s="419">
        <f t="shared" si="870"/>
        <v>0</v>
      </c>
      <c r="W639" s="216">
        <v>0</v>
      </c>
      <c r="X639" s="419">
        <f t="shared" si="871"/>
        <v>0</v>
      </c>
      <c r="Y639" s="216">
        <v>0</v>
      </c>
      <c r="Z639" s="419">
        <f t="shared" si="872"/>
        <v>0</v>
      </c>
      <c r="AA639" s="216">
        <v>0</v>
      </c>
      <c r="AB639" s="419">
        <f t="shared" si="873"/>
        <v>0</v>
      </c>
      <c r="AC639" s="218">
        <f>T639+V639+X639+Z639+AB639</f>
        <v>0</v>
      </c>
      <c r="AD639" s="420">
        <v>0</v>
      </c>
      <c r="AE639" s="421">
        <f t="shared" si="874"/>
        <v>0</v>
      </c>
      <c r="AF639" s="422">
        <v>0</v>
      </c>
      <c r="AG639" s="421">
        <f t="shared" si="875"/>
        <v>0</v>
      </c>
      <c r="AH639" s="422">
        <v>0</v>
      </c>
      <c r="AI639" s="421">
        <f t="shared" si="876"/>
        <v>0</v>
      </c>
      <c r="AJ639" s="422">
        <v>0</v>
      </c>
      <c r="AK639" s="421">
        <f t="shared" si="877"/>
        <v>0</v>
      </c>
      <c r="AL639" s="422">
        <v>0</v>
      </c>
      <c r="AM639" s="421">
        <f t="shared" si="878"/>
        <v>0</v>
      </c>
      <c r="AN639" s="293">
        <f t="shared" si="879"/>
        <v>0</v>
      </c>
      <c r="AO639" s="424">
        <v>0</v>
      </c>
      <c r="AP639" s="425">
        <f t="shared" si="880"/>
        <v>0</v>
      </c>
      <c r="AQ639" s="426">
        <v>0</v>
      </c>
      <c r="AR639" s="425">
        <f t="shared" si="881"/>
        <v>0</v>
      </c>
      <c r="AS639" s="426">
        <v>0</v>
      </c>
      <c r="AT639" s="425">
        <f t="shared" si="882"/>
        <v>0</v>
      </c>
      <c r="AU639" s="426">
        <v>0</v>
      </c>
      <c r="AV639" s="425">
        <f t="shared" si="883"/>
        <v>0</v>
      </c>
      <c r="AW639" s="426">
        <v>0</v>
      </c>
      <c r="AX639" s="425">
        <f t="shared" si="884"/>
        <v>0</v>
      </c>
      <c r="AY639" s="427">
        <f t="shared" si="885"/>
        <v>0</v>
      </c>
      <c r="AZ639" s="428">
        <v>0</v>
      </c>
      <c r="BA639" s="429">
        <f t="shared" si="886"/>
        <v>0</v>
      </c>
      <c r="BB639" s="430">
        <v>0</v>
      </c>
      <c r="BC639" s="429">
        <f t="shared" si="887"/>
        <v>0</v>
      </c>
      <c r="BD639" s="430">
        <v>0</v>
      </c>
      <c r="BE639" s="429">
        <f t="shared" si="888"/>
        <v>0</v>
      </c>
      <c r="BF639" s="430">
        <v>0</v>
      </c>
      <c r="BG639" s="429">
        <f t="shared" si="889"/>
        <v>0</v>
      </c>
      <c r="BH639" s="430">
        <v>0</v>
      </c>
      <c r="BI639" s="429">
        <f t="shared" si="890"/>
        <v>0</v>
      </c>
      <c r="BJ639" s="431">
        <f t="shared" si="891"/>
        <v>0</v>
      </c>
      <c r="BK639" s="432">
        <v>0</v>
      </c>
      <c r="BL639" s="433">
        <f t="shared" si="892"/>
        <v>0</v>
      </c>
      <c r="BM639" s="434">
        <v>0</v>
      </c>
      <c r="BN639" s="433">
        <f t="shared" si="893"/>
        <v>0</v>
      </c>
      <c r="BO639" s="434">
        <v>0</v>
      </c>
      <c r="BP639" s="433">
        <f t="shared" si="894"/>
        <v>0</v>
      </c>
      <c r="BQ639" s="434">
        <v>0</v>
      </c>
      <c r="BR639" s="433">
        <f t="shared" si="895"/>
        <v>0</v>
      </c>
      <c r="BS639" s="434">
        <v>0</v>
      </c>
      <c r="BT639" s="433">
        <f t="shared" si="896"/>
        <v>0</v>
      </c>
      <c r="BU639" s="435">
        <f t="shared" si="897"/>
        <v>0</v>
      </c>
      <c r="BV639" s="436">
        <v>0</v>
      </c>
      <c r="BW639" s="437">
        <f t="shared" si="898"/>
        <v>0</v>
      </c>
      <c r="BX639" s="438">
        <v>0</v>
      </c>
      <c r="BY639" s="437">
        <f t="shared" si="899"/>
        <v>0</v>
      </c>
      <c r="BZ639" s="438">
        <v>0</v>
      </c>
      <c r="CA639" s="437">
        <f t="shared" si="900"/>
        <v>0</v>
      </c>
      <c r="CB639" s="438">
        <v>0</v>
      </c>
      <c r="CC639" s="437">
        <f t="shared" si="901"/>
        <v>0</v>
      </c>
      <c r="CD639" s="438">
        <v>0</v>
      </c>
      <c r="CE639" s="437">
        <f t="shared" si="902"/>
        <v>0</v>
      </c>
      <c r="CF639" s="439">
        <f>BW639+BY639+CA639+CC639+CE639</f>
        <v>0</v>
      </c>
      <c r="CG639" s="440">
        <v>0</v>
      </c>
      <c r="CH639" s="441">
        <f t="shared" si="903"/>
        <v>0</v>
      </c>
      <c r="CI639" s="442">
        <v>0</v>
      </c>
      <c r="CJ639" s="441">
        <f t="shared" si="904"/>
        <v>0</v>
      </c>
      <c r="CK639" s="442">
        <v>0</v>
      </c>
      <c r="CL639" s="441">
        <f t="shared" si="905"/>
        <v>0</v>
      </c>
      <c r="CM639" s="442">
        <v>0</v>
      </c>
      <c r="CN639" s="441">
        <f t="shared" si="906"/>
        <v>0</v>
      </c>
      <c r="CO639" s="442">
        <v>0</v>
      </c>
      <c r="CP639" s="441">
        <f t="shared" si="907"/>
        <v>0</v>
      </c>
      <c r="CQ639" s="443">
        <f t="shared" si="908"/>
        <v>0</v>
      </c>
      <c r="CR639" s="444">
        <v>0</v>
      </c>
      <c r="CS639" s="445">
        <f t="shared" si="909"/>
        <v>0</v>
      </c>
      <c r="CT639" s="446">
        <v>0</v>
      </c>
      <c r="CU639" s="445">
        <f t="shared" si="910"/>
        <v>0</v>
      </c>
      <c r="CV639" s="446">
        <v>0</v>
      </c>
      <c r="CW639" s="445">
        <f t="shared" si="911"/>
        <v>0</v>
      </c>
      <c r="CX639" s="446">
        <v>0</v>
      </c>
      <c r="CY639" s="445">
        <f t="shared" si="912"/>
        <v>0</v>
      </c>
      <c r="CZ639" s="446">
        <v>0</v>
      </c>
      <c r="DA639" s="445">
        <f t="shared" si="913"/>
        <v>0</v>
      </c>
      <c r="DB639" s="311">
        <f t="shared" si="867"/>
        <v>0</v>
      </c>
      <c r="DC639" s="447">
        <v>0</v>
      </c>
      <c r="DD639" s="448">
        <f t="shared" si="914"/>
        <v>0</v>
      </c>
      <c r="DE639" s="449">
        <v>0</v>
      </c>
      <c r="DF639" s="448">
        <f t="shared" si="915"/>
        <v>0</v>
      </c>
      <c r="DG639" s="449">
        <v>0</v>
      </c>
      <c r="DH639" s="448">
        <f t="shared" si="916"/>
        <v>0</v>
      </c>
      <c r="DI639" s="449">
        <v>0</v>
      </c>
      <c r="DJ639" s="448">
        <f t="shared" si="917"/>
        <v>0</v>
      </c>
      <c r="DK639" s="449">
        <v>0</v>
      </c>
      <c r="DL639" s="448">
        <f t="shared" si="918"/>
        <v>0</v>
      </c>
      <c r="DM639" s="450">
        <f t="shared" si="919"/>
        <v>0</v>
      </c>
      <c r="DN639" s="451">
        <v>0</v>
      </c>
      <c r="DO639" s="452">
        <f t="shared" si="920"/>
        <v>0</v>
      </c>
      <c r="DP639" s="453">
        <v>0</v>
      </c>
      <c r="DQ639" s="452">
        <f t="shared" si="921"/>
        <v>0</v>
      </c>
      <c r="DR639" s="453">
        <v>0</v>
      </c>
      <c r="DS639" s="452">
        <f t="shared" si="922"/>
        <v>0</v>
      </c>
      <c r="DT639" s="453">
        <v>0</v>
      </c>
      <c r="DU639" s="452">
        <f t="shared" si="923"/>
        <v>0</v>
      </c>
      <c r="DV639" s="453">
        <v>0</v>
      </c>
      <c r="DW639" s="452">
        <f t="shared" si="924"/>
        <v>0</v>
      </c>
      <c r="DX639" s="454">
        <f>DO639+DQ639+DS639+DU639+DW639</f>
        <v>0</v>
      </c>
      <c r="DY639" s="320">
        <f>T639+AE639+AP639+BA639+BL639+BW639+CH639+CS639+DD639+DO639</f>
        <v>0</v>
      </c>
      <c r="DZ639" s="320">
        <f>V639+AG639+AR639+BC639+BN639+BY639+CJ639+CU639+DF639+DQ639</f>
        <v>0</v>
      </c>
      <c r="EA639" s="320">
        <f>X639+AI639+AT639+BE639+BP639+CA639+CL639+CW639+DH639+DS639</f>
        <v>0</v>
      </c>
      <c r="EB639" s="320">
        <f>Z639+AK639+AV639+BG639+BR639+CC639+CN639+CY639+DJ639+DU639</f>
        <v>0</v>
      </c>
      <c r="EC639" s="320">
        <f>AB639+AM639+AX639+BI639+BT639+CE639+CP639+DA639+DL639+DW639</f>
        <v>0</v>
      </c>
      <c r="ED639" s="321">
        <f t="shared" si="868"/>
        <v>0</v>
      </c>
      <c r="EE639" s="143"/>
    </row>
    <row r="640" spans="1:135" s="51" customFormat="1" ht="15" customHeight="1">
      <c r="A640" s="78"/>
      <c r="B640" s="78"/>
      <c r="C640" s="599" t="s">
        <v>121</v>
      </c>
      <c r="D640" s="862"/>
      <c r="E640" s="593"/>
      <c r="F640" s="593"/>
      <c r="G640" s="593"/>
      <c r="H640" s="593"/>
      <c r="I640" s="593"/>
      <c r="J640" s="593"/>
      <c r="K640" s="593"/>
      <c r="L640" s="593"/>
      <c r="M640" s="593"/>
      <c r="N640" s="593"/>
      <c r="O640" s="593"/>
      <c r="P640" s="75"/>
      <c r="Q640" s="75"/>
      <c r="R640" s="76"/>
      <c r="S640" s="257"/>
      <c r="T640" s="455">
        <v>0</v>
      </c>
      <c r="U640" s="222"/>
      <c r="V640" s="455">
        <v>0</v>
      </c>
      <c r="W640" s="222"/>
      <c r="X640" s="455">
        <v>0</v>
      </c>
      <c r="Y640" s="222"/>
      <c r="Z640" s="455">
        <v>0</v>
      </c>
      <c r="AA640" s="222"/>
      <c r="AB640" s="455">
        <v>0</v>
      </c>
      <c r="AC640" s="218">
        <f>T640+V640+X640+Z640+AB640</f>
        <v>0</v>
      </c>
      <c r="AD640" s="456"/>
      <c r="AE640" s="457">
        <v>0</v>
      </c>
      <c r="AF640" s="458"/>
      <c r="AG640" s="457">
        <v>0</v>
      </c>
      <c r="AH640" s="458"/>
      <c r="AI640" s="457">
        <v>0</v>
      </c>
      <c r="AJ640" s="458"/>
      <c r="AK640" s="457">
        <v>0</v>
      </c>
      <c r="AL640" s="458"/>
      <c r="AM640" s="457">
        <v>0</v>
      </c>
      <c r="AN640" s="293">
        <f t="shared" si="879"/>
        <v>0</v>
      </c>
      <c r="AO640" s="459"/>
      <c r="AP640" s="460">
        <v>0</v>
      </c>
      <c r="AQ640" s="461"/>
      <c r="AR640" s="460">
        <v>0</v>
      </c>
      <c r="AS640" s="461"/>
      <c r="AT640" s="460">
        <v>0</v>
      </c>
      <c r="AU640" s="461"/>
      <c r="AV640" s="460">
        <v>0</v>
      </c>
      <c r="AW640" s="461"/>
      <c r="AX640" s="460">
        <v>0</v>
      </c>
      <c r="AY640" s="427">
        <f t="shared" si="885"/>
        <v>0</v>
      </c>
      <c r="AZ640" s="462"/>
      <c r="BA640" s="463">
        <v>0</v>
      </c>
      <c r="BB640" s="464"/>
      <c r="BC640" s="463">
        <v>0</v>
      </c>
      <c r="BD640" s="464"/>
      <c r="BE640" s="463">
        <v>0</v>
      </c>
      <c r="BF640" s="464"/>
      <c r="BG640" s="463">
        <v>0</v>
      </c>
      <c r="BH640" s="464"/>
      <c r="BI640" s="463">
        <v>0</v>
      </c>
      <c r="BJ640" s="431">
        <f t="shared" si="891"/>
        <v>0</v>
      </c>
      <c r="BK640" s="465"/>
      <c r="BL640" s="466">
        <v>0</v>
      </c>
      <c r="BM640" s="467"/>
      <c r="BN640" s="466">
        <v>0</v>
      </c>
      <c r="BO640" s="467"/>
      <c r="BP640" s="466">
        <v>0</v>
      </c>
      <c r="BQ640" s="467"/>
      <c r="BR640" s="466">
        <v>0</v>
      </c>
      <c r="BS640" s="467"/>
      <c r="BT640" s="466">
        <v>0</v>
      </c>
      <c r="BU640" s="435">
        <f t="shared" si="897"/>
        <v>0</v>
      </c>
      <c r="BV640" s="468"/>
      <c r="BW640" s="469">
        <v>0</v>
      </c>
      <c r="BX640" s="470"/>
      <c r="BY640" s="469">
        <v>0</v>
      </c>
      <c r="BZ640" s="470"/>
      <c r="CA640" s="469">
        <v>0</v>
      </c>
      <c r="CB640" s="470"/>
      <c r="CC640" s="469">
        <v>0</v>
      </c>
      <c r="CD640" s="470"/>
      <c r="CE640" s="469">
        <v>0</v>
      </c>
      <c r="CF640" s="439">
        <f>BW640+BY640+CA640+CC640+CE640</f>
        <v>0</v>
      </c>
      <c r="CG640" s="471"/>
      <c r="CH640" s="472">
        <v>0</v>
      </c>
      <c r="CI640" s="473"/>
      <c r="CJ640" s="472">
        <v>0</v>
      </c>
      <c r="CK640" s="473"/>
      <c r="CL640" s="472">
        <v>0</v>
      </c>
      <c r="CM640" s="473"/>
      <c r="CN640" s="472">
        <v>0</v>
      </c>
      <c r="CO640" s="473"/>
      <c r="CP640" s="472">
        <v>0</v>
      </c>
      <c r="CQ640" s="443">
        <f t="shared" si="908"/>
        <v>0</v>
      </c>
      <c r="CR640" s="474"/>
      <c r="CS640" s="475">
        <v>0</v>
      </c>
      <c r="CT640" s="476"/>
      <c r="CU640" s="475">
        <v>0</v>
      </c>
      <c r="CV640" s="476"/>
      <c r="CW640" s="475">
        <v>0</v>
      </c>
      <c r="CX640" s="476"/>
      <c r="CY640" s="475">
        <v>0</v>
      </c>
      <c r="CZ640" s="476"/>
      <c r="DA640" s="475">
        <v>0</v>
      </c>
      <c r="DB640" s="311">
        <f t="shared" si="867"/>
        <v>0</v>
      </c>
      <c r="DC640" s="477"/>
      <c r="DD640" s="478">
        <v>0</v>
      </c>
      <c r="DE640" s="479"/>
      <c r="DF640" s="478">
        <v>0</v>
      </c>
      <c r="DG640" s="479"/>
      <c r="DH640" s="478">
        <v>0</v>
      </c>
      <c r="DI640" s="479"/>
      <c r="DJ640" s="478">
        <v>0</v>
      </c>
      <c r="DK640" s="479"/>
      <c r="DL640" s="478">
        <v>0</v>
      </c>
      <c r="DM640" s="450">
        <f t="shared" si="919"/>
        <v>0</v>
      </c>
      <c r="DN640" s="480"/>
      <c r="DO640" s="481">
        <v>0</v>
      </c>
      <c r="DP640" s="482"/>
      <c r="DQ640" s="481">
        <v>0</v>
      </c>
      <c r="DR640" s="482"/>
      <c r="DS640" s="481">
        <v>0</v>
      </c>
      <c r="DT640" s="482"/>
      <c r="DU640" s="481">
        <v>0</v>
      </c>
      <c r="DV640" s="482"/>
      <c r="DW640" s="481">
        <v>0</v>
      </c>
      <c r="DX640" s="454">
        <f>DO640+DQ640+DS640+DU640+DW640</f>
        <v>0</v>
      </c>
      <c r="DY640" s="320">
        <f>T640+AE640+AP640+BA640+BL640+BW640+CH640+CS640+DD640+DO640</f>
        <v>0</v>
      </c>
      <c r="DZ640" s="320">
        <f>V640+AG640+AR640+BC640+BN640+BY640+CJ640+CU640+DF640+DQ640</f>
        <v>0</v>
      </c>
      <c r="EA640" s="320">
        <f>X640+AI640+AT640+BE640+BP640+CA640+CL640+CW640+DH640+DS640</f>
        <v>0</v>
      </c>
      <c r="EB640" s="320">
        <f>Z640+AK640+AV640+BG640+BR640+CC640+CN640+CY640+DJ640+DU640</f>
        <v>0</v>
      </c>
      <c r="EC640" s="320">
        <f>AB640+AM640+AX640+BI640+BT640+CE640+CP640+DA640+DL640+DW640</f>
        <v>0</v>
      </c>
      <c r="ED640" s="321">
        <f t="shared" si="868"/>
        <v>0</v>
      </c>
      <c r="EE640" s="143"/>
    </row>
    <row r="641" spans="1:135" s="143" customFormat="1" ht="15" customHeight="1">
      <c r="A641" s="178"/>
      <c r="B641" s="178"/>
      <c r="C641" s="605" t="s">
        <v>298</v>
      </c>
      <c r="D641" s="606"/>
      <c r="E641" s="606"/>
      <c r="F641" s="606"/>
      <c r="G641" s="606"/>
      <c r="H641" s="606"/>
      <c r="I641" s="606"/>
      <c r="J641" s="606"/>
      <c r="K641" s="606"/>
      <c r="L641" s="606"/>
      <c r="M641" s="606"/>
      <c r="N641" s="606"/>
      <c r="O641" s="606"/>
      <c r="P641" s="606"/>
      <c r="Q641" s="606"/>
      <c r="R641" s="607"/>
      <c r="S641" s="643">
        <f>SUM(T636:T640)</f>
        <v>0</v>
      </c>
      <c r="T641" s="615"/>
      <c r="U641" s="643">
        <f t="shared" ref="U641" si="925">SUM(V636:V640)</f>
        <v>0</v>
      </c>
      <c r="V641" s="615"/>
      <c r="W641" s="643">
        <f t="shared" ref="W641" si="926">SUM(X636:X640)</f>
        <v>0</v>
      </c>
      <c r="X641" s="615"/>
      <c r="Y641" s="643">
        <f t="shared" ref="Y641" si="927">SUM(Z636:Z640)</f>
        <v>0</v>
      </c>
      <c r="Z641" s="615"/>
      <c r="AA641" s="643">
        <f t="shared" ref="AA641" si="928">SUM(AB636:AB640)</f>
        <v>0</v>
      </c>
      <c r="AB641" s="615"/>
      <c r="AC641" s="161">
        <f>SUM(S641:AB641)</f>
        <v>0</v>
      </c>
      <c r="AD641" s="643">
        <f>SUM(AE636:AE640)</f>
        <v>0</v>
      </c>
      <c r="AE641" s="615"/>
      <c r="AF641" s="643">
        <f t="shared" ref="AF641" si="929">SUM(AG636:AG640)</f>
        <v>0</v>
      </c>
      <c r="AG641" s="615"/>
      <c r="AH641" s="643">
        <f t="shared" ref="AH641" si="930">SUM(AI636:AI640)</f>
        <v>0</v>
      </c>
      <c r="AI641" s="615"/>
      <c r="AJ641" s="643">
        <f t="shared" ref="AJ641" si="931">SUM(AK636:AK640)</f>
        <v>0</v>
      </c>
      <c r="AK641" s="615"/>
      <c r="AL641" s="643">
        <f t="shared" ref="AL641" si="932">SUM(AM636:AM640)</f>
        <v>0</v>
      </c>
      <c r="AM641" s="615"/>
      <c r="AN641" s="161">
        <f>SUM(AD641:AM641)</f>
        <v>0</v>
      </c>
      <c r="AO641" s="643">
        <f>SUM(AP636:AP640)</f>
        <v>0</v>
      </c>
      <c r="AP641" s="615"/>
      <c r="AQ641" s="643">
        <f t="shared" ref="AQ641" si="933">SUM(AR636:AR640)</f>
        <v>0</v>
      </c>
      <c r="AR641" s="615"/>
      <c r="AS641" s="643">
        <f t="shared" ref="AS641" si="934">SUM(AT636:AT640)</f>
        <v>0</v>
      </c>
      <c r="AT641" s="615"/>
      <c r="AU641" s="643">
        <f t="shared" ref="AU641" si="935">SUM(AV636:AV640)</f>
        <v>0</v>
      </c>
      <c r="AV641" s="615"/>
      <c r="AW641" s="643">
        <f t="shared" ref="AW641" si="936">SUM(AX636:AX640)</f>
        <v>0</v>
      </c>
      <c r="AX641" s="615"/>
      <c r="AY641" s="161">
        <f>SUM(AO641:AX641)</f>
        <v>0</v>
      </c>
      <c r="AZ641" s="643">
        <f>SUM(BA636:BA640)</f>
        <v>0</v>
      </c>
      <c r="BA641" s="615"/>
      <c r="BB641" s="643">
        <f t="shared" ref="BB641" si="937">SUM(BC636:BC640)</f>
        <v>0</v>
      </c>
      <c r="BC641" s="615"/>
      <c r="BD641" s="643">
        <f t="shared" ref="BD641" si="938">SUM(BE636:BE640)</f>
        <v>0</v>
      </c>
      <c r="BE641" s="615"/>
      <c r="BF641" s="643">
        <f t="shared" ref="BF641" si="939">SUM(BG636:BG640)</f>
        <v>0</v>
      </c>
      <c r="BG641" s="615"/>
      <c r="BH641" s="643">
        <f t="shared" ref="BH641" si="940">SUM(BI636:BI640)</f>
        <v>0</v>
      </c>
      <c r="BI641" s="615"/>
      <c r="BJ641" s="161">
        <f>SUM(AZ641:BI641)</f>
        <v>0</v>
      </c>
      <c r="BK641" s="643">
        <f>SUM(BL636:BL640)</f>
        <v>0</v>
      </c>
      <c r="BL641" s="615"/>
      <c r="BM641" s="643">
        <f t="shared" ref="BM641" si="941">SUM(BN636:BN640)</f>
        <v>0</v>
      </c>
      <c r="BN641" s="615"/>
      <c r="BO641" s="643">
        <f t="shared" ref="BO641" si="942">SUM(BP636:BP640)</f>
        <v>0</v>
      </c>
      <c r="BP641" s="615"/>
      <c r="BQ641" s="925">
        <f t="shared" ref="BQ641" si="943">SUM(BR636:BR640)</f>
        <v>0</v>
      </c>
      <c r="BR641" s="926"/>
      <c r="BS641" s="925">
        <f t="shared" ref="BS641" si="944">SUM(BT636:BT640)</f>
        <v>0</v>
      </c>
      <c r="BT641" s="926"/>
      <c r="BU641" s="546">
        <f>SUM(BK641:BT641)</f>
        <v>0</v>
      </c>
      <c r="BV641" s="925">
        <f>SUM(BW636:BW640)</f>
        <v>0</v>
      </c>
      <c r="BW641" s="926"/>
      <c r="BX641" s="925">
        <f t="shared" ref="BX641" si="945">SUM(BY636:BY640)</f>
        <v>0</v>
      </c>
      <c r="BY641" s="926"/>
      <c r="BZ641" s="925">
        <f t="shared" ref="BZ641" si="946">SUM(CA636:CA640)</f>
        <v>0</v>
      </c>
      <c r="CA641" s="926"/>
      <c r="CB641" s="925">
        <f t="shared" ref="CB641" si="947">SUM(CC636:CC640)</f>
        <v>0</v>
      </c>
      <c r="CC641" s="926"/>
      <c r="CD641" s="925">
        <f t="shared" ref="CD641" si="948">SUM(CE636:CE640)</f>
        <v>0</v>
      </c>
      <c r="CE641" s="926"/>
      <c r="CF641" s="546">
        <f>SUM(BV641:CE641)</f>
        <v>0</v>
      </c>
      <c r="CG641" s="925">
        <f>SUM(CH636:CH640)</f>
        <v>0</v>
      </c>
      <c r="CH641" s="926"/>
      <c r="CI641" s="925">
        <f t="shared" ref="CI641" si="949">SUM(CJ636:CJ640)</f>
        <v>0</v>
      </c>
      <c r="CJ641" s="926"/>
      <c r="CK641" s="925">
        <f t="shared" ref="CK641" si="950">SUM(CL636:CL640)</f>
        <v>0</v>
      </c>
      <c r="CL641" s="926"/>
      <c r="CM641" s="925">
        <f t="shared" ref="CM641" si="951">SUM(CN636:CN640)</f>
        <v>0</v>
      </c>
      <c r="CN641" s="926"/>
      <c r="CO641" s="925">
        <f t="shared" ref="CO641" si="952">SUM(CP636:CP640)</f>
        <v>0</v>
      </c>
      <c r="CP641" s="926"/>
      <c r="CQ641" s="546">
        <f>SUM(CG641:CP641)</f>
        <v>0</v>
      </c>
      <c r="CR641" s="925">
        <f>SUM(CS636:CS640)</f>
        <v>0</v>
      </c>
      <c r="CS641" s="926"/>
      <c r="CT641" s="925">
        <f t="shared" ref="CT641" si="953">SUM(CU636:CU640)</f>
        <v>0</v>
      </c>
      <c r="CU641" s="926"/>
      <c r="CV641" s="925">
        <f t="shared" ref="CV641" si="954">SUM(CW636:CW640)</f>
        <v>0</v>
      </c>
      <c r="CW641" s="926"/>
      <c r="CX641" s="925">
        <f t="shared" ref="CX641" si="955">SUM(CY636:CY640)</f>
        <v>0</v>
      </c>
      <c r="CY641" s="926"/>
      <c r="CZ641" s="925">
        <f t="shared" ref="CZ641" si="956">SUM(DA636:DA640)</f>
        <v>0</v>
      </c>
      <c r="DA641" s="926"/>
      <c r="DB641" s="546">
        <f>SUM(CR641:DA641)</f>
        <v>0</v>
      </c>
      <c r="DC641" s="925">
        <f>SUM(DD636:DD640)</f>
        <v>0</v>
      </c>
      <c r="DD641" s="926"/>
      <c r="DE641" s="925">
        <f t="shared" ref="DE641" si="957">SUM(DF636:DF640)</f>
        <v>0</v>
      </c>
      <c r="DF641" s="926"/>
      <c r="DG641" s="925">
        <f t="shared" ref="DG641" si="958">SUM(DH636:DH640)</f>
        <v>0</v>
      </c>
      <c r="DH641" s="926"/>
      <c r="DI641" s="925">
        <f t="shared" ref="DI641" si="959">SUM(DJ636:DJ640)</f>
        <v>0</v>
      </c>
      <c r="DJ641" s="926"/>
      <c r="DK641" s="925">
        <f t="shared" ref="DK641" si="960">SUM(DL636:DL640)</f>
        <v>0</v>
      </c>
      <c r="DL641" s="926"/>
      <c r="DM641" s="546">
        <f>SUM(DC641:DL641)</f>
        <v>0</v>
      </c>
      <c r="DN641" s="925">
        <f>SUM(DO636:DO640)</f>
        <v>0</v>
      </c>
      <c r="DO641" s="926"/>
      <c r="DP641" s="925">
        <f t="shared" ref="DP641" si="961">SUM(DQ636:DQ640)</f>
        <v>0</v>
      </c>
      <c r="DQ641" s="926"/>
      <c r="DR641" s="925">
        <f t="shared" ref="DR641" si="962">SUM(DS636:DS640)</f>
        <v>0</v>
      </c>
      <c r="DS641" s="926"/>
      <c r="DT641" s="925">
        <f t="shared" ref="DT641" si="963">SUM(DU636:DU640)</f>
        <v>0</v>
      </c>
      <c r="DU641" s="926"/>
      <c r="DV641" s="925">
        <f t="shared" ref="DV641" si="964">SUM(DW636:DW640)</f>
        <v>0</v>
      </c>
      <c r="DW641" s="926"/>
      <c r="DX641" s="546">
        <f>SUM(DN641:DW641)</f>
        <v>0</v>
      </c>
      <c r="DY641" s="379">
        <f>SUM(DY636:DY640)</f>
        <v>0</v>
      </c>
      <c r="DZ641" s="379">
        <f t="shared" ref="DZ641:EC641" si="965">SUM(DZ636:DZ640)</f>
        <v>0</v>
      </c>
      <c r="EA641" s="379">
        <f t="shared" si="965"/>
        <v>0</v>
      </c>
      <c r="EB641" s="379">
        <f t="shared" si="965"/>
        <v>0</v>
      </c>
      <c r="EC641" s="379">
        <f t="shared" si="965"/>
        <v>0</v>
      </c>
      <c r="ED641" s="379">
        <f t="shared" si="868"/>
        <v>0</v>
      </c>
    </row>
    <row r="642" spans="1:135" s="51" customFormat="1" ht="15" customHeight="1">
      <c r="A642" s="501">
        <v>3010</v>
      </c>
      <c r="B642" s="501"/>
      <c r="C642" s="708" t="s">
        <v>469</v>
      </c>
      <c r="D642" s="639"/>
      <c r="E642" s="639"/>
      <c r="F642" s="639"/>
      <c r="G642" s="639"/>
      <c r="H642" s="639"/>
      <c r="I642" s="639"/>
      <c r="J642" s="639"/>
      <c r="K642" s="639"/>
      <c r="L642" s="639"/>
      <c r="M642" s="639"/>
      <c r="N642" s="639"/>
      <c r="O642" s="639"/>
      <c r="P642" s="639"/>
      <c r="Q642" s="639"/>
      <c r="R642" s="709"/>
      <c r="S642" s="171"/>
      <c r="T642" s="139"/>
      <c r="U642" s="171"/>
      <c r="V642" s="139"/>
      <c r="W642" s="171"/>
      <c r="X642" s="139"/>
      <c r="Y642" s="171"/>
      <c r="Z642" s="139"/>
      <c r="AA642" s="171"/>
      <c r="AB642" s="139"/>
      <c r="AC642" s="140"/>
      <c r="AD642" s="171"/>
      <c r="AE642" s="139"/>
      <c r="AF642" s="171"/>
      <c r="AG642" s="139"/>
      <c r="AH642" s="171"/>
      <c r="AI642" s="139"/>
      <c r="AJ642" s="171"/>
      <c r="AK642" s="139"/>
      <c r="AL642" s="171"/>
      <c r="AM642" s="139"/>
      <c r="AN642" s="140"/>
      <c r="AO642" s="171"/>
      <c r="AP642" s="139"/>
      <c r="AQ642" s="171"/>
      <c r="AR642" s="139"/>
      <c r="AS642" s="171"/>
      <c r="AT642" s="139"/>
      <c r="AU642" s="171"/>
      <c r="AV642" s="139"/>
      <c r="AW642" s="171"/>
      <c r="AX642" s="139"/>
      <c r="AY642" s="140"/>
      <c r="AZ642" s="171"/>
      <c r="BA642" s="139"/>
      <c r="BB642" s="171"/>
      <c r="BC642" s="139"/>
      <c r="BD642" s="171"/>
      <c r="BE642" s="139"/>
      <c r="BF642" s="171"/>
      <c r="BG642" s="139"/>
      <c r="BH642" s="171"/>
      <c r="BI642" s="139"/>
      <c r="BJ642" s="140"/>
      <c r="BK642" s="171"/>
      <c r="BL642" s="139"/>
      <c r="BM642" s="171"/>
      <c r="BN642" s="139"/>
      <c r="BO642" s="171"/>
      <c r="BP642" s="139"/>
      <c r="BQ642" s="171"/>
      <c r="BR642" s="139"/>
      <c r="BS642" s="171"/>
      <c r="BT642" s="139"/>
      <c r="BU642" s="140"/>
      <c r="BV642" s="171"/>
      <c r="BW642" s="139"/>
      <c r="BX642" s="171"/>
      <c r="BY642" s="139"/>
      <c r="BZ642" s="171"/>
      <c r="CA642" s="139"/>
      <c r="CB642" s="171"/>
      <c r="CC642" s="139"/>
      <c r="CD642" s="171"/>
      <c r="CE642" s="139"/>
      <c r="CF642" s="140"/>
      <c r="CG642" s="171"/>
      <c r="CH642" s="139"/>
      <c r="CI642" s="171"/>
      <c r="CJ642" s="139"/>
      <c r="CK642" s="171"/>
      <c r="CL642" s="139"/>
      <c r="CM642" s="171"/>
      <c r="CN642" s="139"/>
      <c r="CO642" s="171"/>
      <c r="CP642" s="139"/>
      <c r="CQ642" s="140"/>
      <c r="CR642" s="171"/>
      <c r="CS642" s="139"/>
      <c r="CT642" s="171"/>
      <c r="CU642" s="139"/>
      <c r="CV642" s="171"/>
      <c r="CW642" s="139"/>
      <c r="CX642" s="171"/>
      <c r="CY642" s="139"/>
      <c r="CZ642" s="171"/>
      <c r="DA642" s="139"/>
      <c r="DB642" s="140"/>
      <c r="DC642" s="171"/>
      <c r="DD642" s="139"/>
      <c r="DE642" s="171"/>
      <c r="DF642" s="139"/>
      <c r="DG642" s="171"/>
      <c r="DH642" s="139"/>
      <c r="DI642" s="171"/>
      <c r="DJ642" s="139"/>
      <c r="DK642" s="171"/>
      <c r="DL642" s="139"/>
      <c r="DM642" s="140"/>
      <c r="DN642" s="171"/>
      <c r="DO642" s="139"/>
      <c r="DP642" s="171"/>
      <c r="DQ642" s="139"/>
      <c r="DR642" s="171"/>
      <c r="DS642" s="139"/>
      <c r="DT642" s="171"/>
      <c r="DU642" s="139"/>
      <c r="DV642" s="171"/>
      <c r="DW642" s="139"/>
      <c r="DX642" s="140"/>
      <c r="DY642" s="380"/>
      <c r="DZ642" s="380"/>
      <c r="EA642" s="380"/>
      <c r="EB642" s="380"/>
      <c r="EC642" s="380"/>
      <c r="ED642" s="377"/>
      <c r="EE642" s="143"/>
    </row>
    <row r="643" spans="1:135" s="51" customFormat="1" ht="15" customHeight="1">
      <c r="A643" s="501"/>
      <c r="B643" s="501"/>
      <c r="C643" s="583"/>
      <c r="D643" s="584"/>
      <c r="E643" s="584"/>
      <c r="F643" s="584"/>
      <c r="G643" s="584"/>
      <c r="H643" s="584"/>
      <c r="I643" s="584"/>
      <c r="J643" s="584"/>
      <c r="K643" s="584"/>
      <c r="L643" s="584"/>
      <c r="M643" s="584"/>
      <c r="N643" s="584"/>
      <c r="O643" s="584"/>
      <c r="P643" s="584"/>
      <c r="Q643" s="584"/>
      <c r="R643" s="585"/>
      <c r="S643" s="609">
        <v>0</v>
      </c>
      <c r="T643" s="585"/>
      <c r="U643" s="609">
        <v>0</v>
      </c>
      <c r="V643" s="585"/>
      <c r="W643" s="609">
        <v>0</v>
      </c>
      <c r="X643" s="585"/>
      <c r="Y643" s="609">
        <v>0</v>
      </c>
      <c r="Z643" s="585"/>
      <c r="AA643" s="609">
        <v>0</v>
      </c>
      <c r="AB643" s="585"/>
      <c r="AC643" s="218">
        <f>T643+V643+X643+Z643+AB643</f>
        <v>0</v>
      </c>
      <c r="AD643" s="798">
        <v>0</v>
      </c>
      <c r="AE643" s="799"/>
      <c r="AF643" s="798">
        <v>0</v>
      </c>
      <c r="AG643" s="799"/>
      <c r="AH643" s="798">
        <v>0</v>
      </c>
      <c r="AI643" s="799"/>
      <c r="AJ643" s="798">
        <v>0</v>
      </c>
      <c r="AK643" s="799"/>
      <c r="AL643" s="798">
        <v>0</v>
      </c>
      <c r="AM643" s="799"/>
      <c r="AN643" s="293">
        <f t="shared" ref="AN643:AN646" si="966">SUM(AD643+AF643+AH643+AJ643+AL643)</f>
        <v>0</v>
      </c>
      <c r="AO643" s="814">
        <v>0</v>
      </c>
      <c r="AP643" s="815"/>
      <c r="AQ643" s="814">
        <v>0</v>
      </c>
      <c r="AR643" s="815"/>
      <c r="AS643" s="814">
        <v>0</v>
      </c>
      <c r="AT643" s="815"/>
      <c r="AU643" s="814">
        <v>0</v>
      </c>
      <c r="AV643" s="815"/>
      <c r="AW643" s="814">
        <v>0</v>
      </c>
      <c r="AX643" s="815"/>
      <c r="AY643" s="296">
        <f>SUM(AO643+AQ643+AS643+AU643+AW643)</f>
        <v>0</v>
      </c>
      <c r="AZ643" s="783">
        <v>0</v>
      </c>
      <c r="BA643" s="784"/>
      <c r="BB643" s="783">
        <v>0</v>
      </c>
      <c r="BC643" s="784"/>
      <c r="BD643" s="783">
        <v>0</v>
      </c>
      <c r="BE643" s="784"/>
      <c r="BF643" s="783">
        <v>0</v>
      </c>
      <c r="BG643" s="784"/>
      <c r="BH643" s="783">
        <v>0</v>
      </c>
      <c r="BI643" s="784"/>
      <c r="BJ643" s="299">
        <f>SUM(AZ643+BB643+BD643+BF643+BH643)</f>
        <v>0</v>
      </c>
      <c r="BK643" s="825">
        <v>0</v>
      </c>
      <c r="BL643" s="826"/>
      <c r="BM643" s="825">
        <v>0</v>
      </c>
      <c r="BN643" s="826"/>
      <c r="BO643" s="825">
        <v>0</v>
      </c>
      <c r="BP643" s="826"/>
      <c r="BQ643" s="825">
        <v>0</v>
      </c>
      <c r="BR643" s="826"/>
      <c r="BS643" s="825">
        <v>0</v>
      </c>
      <c r="BT643" s="826"/>
      <c r="BU643" s="302">
        <f>SUM(BK643+BM643+BO643+BQ643+BS643)</f>
        <v>0</v>
      </c>
      <c r="BV643" s="898">
        <v>0</v>
      </c>
      <c r="BW643" s="899"/>
      <c r="BX643" s="898">
        <v>0</v>
      </c>
      <c r="BY643" s="899"/>
      <c r="BZ643" s="898">
        <v>0</v>
      </c>
      <c r="CA643" s="899"/>
      <c r="CB643" s="898">
        <v>0</v>
      </c>
      <c r="CC643" s="899"/>
      <c r="CD643" s="898">
        <v>0</v>
      </c>
      <c r="CE643" s="899"/>
      <c r="CF643" s="305">
        <f>SUM(BV643+BX643+BZ643+CB643+CD643)</f>
        <v>0</v>
      </c>
      <c r="CG643" s="896">
        <v>0</v>
      </c>
      <c r="CH643" s="897"/>
      <c r="CI643" s="896">
        <v>0</v>
      </c>
      <c r="CJ643" s="897"/>
      <c r="CK643" s="896">
        <v>0</v>
      </c>
      <c r="CL643" s="897"/>
      <c r="CM643" s="896">
        <v>0</v>
      </c>
      <c r="CN643" s="897"/>
      <c r="CO643" s="896">
        <v>0</v>
      </c>
      <c r="CP643" s="897"/>
      <c r="CQ643" s="308">
        <f>SUM(CG643+CI643+CK643+CM643+CO643)</f>
        <v>0</v>
      </c>
      <c r="CR643" s="904">
        <v>0</v>
      </c>
      <c r="CS643" s="905"/>
      <c r="CT643" s="904">
        <v>0</v>
      </c>
      <c r="CU643" s="905"/>
      <c r="CV643" s="904">
        <v>0</v>
      </c>
      <c r="CW643" s="905"/>
      <c r="CX643" s="904">
        <v>0</v>
      </c>
      <c r="CY643" s="905"/>
      <c r="CZ643" s="904">
        <v>0</v>
      </c>
      <c r="DA643" s="905"/>
      <c r="DB643" s="311">
        <f t="shared" ref="DB643:DB646" si="967">SUM(CR643+CT643+CV643+CX643+CZ643)</f>
        <v>0</v>
      </c>
      <c r="DC643" s="902">
        <v>0</v>
      </c>
      <c r="DD643" s="903"/>
      <c r="DE643" s="902">
        <v>0</v>
      </c>
      <c r="DF643" s="903"/>
      <c r="DG643" s="902">
        <v>0</v>
      </c>
      <c r="DH643" s="903"/>
      <c r="DI643" s="902">
        <v>0</v>
      </c>
      <c r="DJ643" s="903"/>
      <c r="DK643" s="902">
        <v>0</v>
      </c>
      <c r="DL643" s="903"/>
      <c r="DM643" s="314">
        <f>SUM(DC643+DE643+DG643+DI643+DK643)</f>
        <v>0</v>
      </c>
      <c r="DN643" s="900">
        <v>0</v>
      </c>
      <c r="DO643" s="901"/>
      <c r="DP643" s="900">
        <v>0</v>
      </c>
      <c r="DQ643" s="901"/>
      <c r="DR643" s="900">
        <v>0</v>
      </c>
      <c r="DS643" s="901"/>
      <c r="DT643" s="900">
        <v>0</v>
      </c>
      <c r="DU643" s="901"/>
      <c r="DV643" s="900">
        <v>0</v>
      </c>
      <c r="DW643" s="901"/>
      <c r="DX643" s="326">
        <f>SUM(DN643+DP643+DR643+DT643+DV643)</f>
        <v>0</v>
      </c>
      <c r="DY643" s="320">
        <f t="shared" ref="DY643:DY648" si="968">S643+AD643+AO643+AZ643+BK643+BV643+CG643+CR643+DC643+DN643</f>
        <v>0</v>
      </c>
      <c r="DZ643" s="320">
        <f>U643+AF643+AQ643+BB643+BM643+BX643+CI643+CT643+DE643+DP643</f>
        <v>0</v>
      </c>
      <c r="EA643" s="320">
        <f>W643+AH643+AS643+BD643+BO643+BZ643+CK643+CV643+DG643+DR643</f>
        <v>0</v>
      </c>
      <c r="EB643" s="320">
        <f>Y643+AJ643+AU643+BF643+BQ643+CB643+CM643+CX643+DI643+DT643</f>
        <v>0</v>
      </c>
      <c r="EC643" s="320">
        <f>AA643+AL643+AW643+BH643+BS643+CD643+CO643+CZ643+DK643+DV643</f>
        <v>0</v>
      </c>
      <c r="ED643" s="321">
        <f t="shared" ref="ED643:ED648" si="969">SUM(DY643:EC643)</f>
        <v>0</v>
      </c>
      <c r="EE643" s="143"/>
    </row>
    <row r="644" spans="1:135" s="51" customFormat="1" ht="15" customHeight="1">
      <c r="A644" s="501"/>
      <c r="B644" s="501"/>
      <c r="C644" s="583"/>
      <c r="D644" s="584"/>
      <c r="E644" s="584"/>
      <c r="F644" s="584"/>
      <c r="G644" s="584"/>
      <c r="H644" s="584"/>
      <c r="I644" s="584"/>
      <c r="J644" s="584"/>
      <c r="K644" s="584"/>
      <c r="L644" s="584"/>
      <c r="M644" s="584"/>
      <c r="N644" s="584"/>
      <c r="O644" s="584"/>
      <c r="P644" s="584"/>
      <c r="Q644" s="584"/>
      <c r="R644" s="585"/>
      <c r="S644" s="609">
        <v>0</v>
      </c>
      <c r="T644" s="585"/>
      <c r="U644" s="609">
        <v>0</v>
      </c>
      <c r="V644" s="585"/>
      <c r="W644" s="609">
        <v>0</v>
      </c>
      <c r="X644" s="585"/>
      <c r="Y644" s="609">
        <v>0</v>
      </c>
      <c r="Z644" s="585"/>
      <c r="AA644" s="609">
        <v>0</v>
      </c>
      <c r="AB644" s="585"/>
      <c r="AC644" s="218">
        <f>T644+V644+X644+Z644+AB644</f>
        <v>0</v>
      </c>
      <c r="AD644" s="798">
        <v>0</v>
      </c>
      <c r="AE644" s="799"/>
      <c r="AF644" s="798">
        <v>0</v>
      </c>
      <c r="AG644" s="799"/>
      <c r="AH644" s="798">
        <v>0</v>
      </c>
      <c r="AI644" s="799"/>
      <c r="AJ644" s="798">
        <v>0</v>
      </c>
      <c r="AK644" s="799"/>
      <c r="AL644" s="798">
        <v>0</v>
      </c>
      <c r="AM644" s="799"/>
      <c r="AN644" s="293">
        <f t="shared" si="966"/>
        <v>0</v>
      </c>
      <c r="AO644" s="814">
        <v>0</v>
      </c>
      <c r="AP644" s="815"/>
      <c r="AQ644" s="814">
        <v>0</v>
      </c>
      <c r="AR644" s="815"/>
      <c r="AS644" s="814">
        <v>0</v>
      </c>
      <c r="AT644" s="815"/>
      <c r="AU644" s="814">
        <v>0</v>
      </c>
      <c r="AV644" s="815"/>
      <c r="AW644" s="814">
        <v>0</v>
      </c>
      <c r="AX644" s="815"/>
      <c r="AY644" s="296">
        <f t="shared" ref="AY644:AY646" si="970">SUM(AO644+AQ644+AS644+AU644+AW644)</f>
        <v>0</v>
      </c>
      <c r="AZ644" s="783">
        <v>0</v>
      </c>
      <c r="BA644" s="784"/>
      <c r="BB644" s="783">
        <v>0</v>
      </c>
      <c r="BC644" s="784"/>
      <c r="BD644" s="783">
        <v>0</v>
      </c>
      <c r="BE644" s="784"/>
      <c r="BF644" s="783">
        <v>0</v>
      </c>
      <c r="BG644" s="784"/>
      <c r="BH644" s="783">
        <v>0</v>
      </c>
      <c r="BI644" s="784"/>
      <c r="BJ644" s="299">
        <f t="shared" ref="BJ644:BJ646" si="971">SUM(AZ644+BB644+BD644+BF644+BH644)</f>
        <v>0</v>
      </c>
      <c r="BK644" s="825">
        <v>0</v>
      </c>
      <c r="BL644" s="826"/>
      <c r="BM644" s="825">
        <v>0</v>
      </c>
      <c r="BN644" s="826"/>
      <c r="BO644" s="825">
        <v>0</v>
      </c>
      <c r="BP644" s="826"/>
      <c r="BQ644" s="825">
        <v>0</v>
      </c>
      <c r="BR644" s="826"/>
      <c r="BS644" s="825">
        <v>0</v>
      </c>
      <c r="BT644" s="826"/>
      <c r="BU644" s="302">
        <f t="shared" ref="BU644:BU645" si="972">SUM(BK644+BM644+BO644+BQ644+BS644)</f>
        <v>0</v>
      </c>
      <c r="BV644" s="898">
        <v>0</v>
      </c>
      <c r="BW644" s="899"/>
      <c r="BX644" s="898">
        <v>0</v>
      </c>
      <c r="BY644" s="899"/>
      <c r="BZ644" s="898">
        <v>0</v>
      </c>
      <c r="CA644" s="899"/>
      <c r="CB644" s="898">
        <v>0</v>
      </c>
      <c r="CC644" s="899"/>
      <c r="CD644" s="898">
        <v>0</v>
      </c>
      <c r="CE644" s="899"/>
      <c r="CF644" s="305">
        <f t="shared" ref="CF644:CF646" si="973">SUM(BV644+BX644+BZ644+CB644+CD644)</f>
        <v>0</v>
      </c>
      <c r="CG644" s="896">
        <v>0</v>
      </c>
      <c r="CH644" s="897"/>
      <c r="CI644" s="896">
        <v>0</v>
      </c>
      <c r="CJ644" s="897"/>
      <c r="CK644" s="896">
        <v>0</v>
      </c>
      <c r="CL644" s="897"/>
      <c r="CM644" s="896">
        <v>0</v>
      </c>
      <c r="CN644" s="897"/>
      <c r="CO644" s="896">
        <v>0</v>
      </c>
      <c r="CP644" s="897"/>
      <c r="CQ644" s="308">
        <f t="shared" ref="CQ644:CQ646" si="974">SUM(CG644+CI644+CK644+CM644+CO644)</f>
        <v>0</v>
      </c>
      <c r="CR644" s="904">
        <v>0</v>
      </c>
      <c r="CS644" s="905"/>
      <c r="CT644" s="904">
        <v>0</v>
      </c>
      <c r="CU644" s="905"/>
      <c r="CV644" s="904">
        <v>0</v>
      </c>
      <c r="CW644" s="905"/>
      <c r="CX644" s="904">
        <v>0</v>
      </c>
      <c r="CY644" s="905"/>
      <c r="CZ644" s="904">
        <v>0</v>
      </c>
      <c r="DA644" s="905"/>
      <c r="DB644" s="311">
        <f t="shared" si="967"/>
        <v>0</v>
      </c>
      <c r="DC644" s="902">
        <v>0</v>
      </c>
      <c r="DD644" s="903"/>
      <c r="DE644" s="902">
        <v>0</v>
      </c>
      <c r="DF644" s="903"/>
      <c r="DG644" s="902">
        <v>0</v>
      </c>
      <c r="DH644" s="903"/>
      <c r="DI644" s="902">
        <v>0</v>
      </c>
      <c r="DJ644" s="903"/>
      <c r="DK644" s="902">
        <v>0</v>
      </c>
      <c r="DL644" s="903"/>
      <c r="DM644" s="314">
        <f>SUM(DC644+DE644+DG644+DI644+DK644)</f>
        <v>0</v>
      </c>
      <c r="DN644" s="900">
        <v>0</v>
      </c>
      <c r="DO644" s="901"/>
      <c r="DP644" s="900">
        <v>0</v>
      </c>
      <c r="DQ644" s="901"/>
      <c r="DR644" s="900">
        <v>0</v>
      </c>
      <c r="DS644" s="901"/>
      <c r="DT644" s="900">
        <v>0</v>
      </c>
      <c r="DU644" s="901"/>
      <c r="DV644" s="900">
        <v>0</v>
      </c>
      <c r="DW644" s="901"/>
      <c r="DX644" s="326">
        <f t="shared" ref="DX644:DX646" si="975">SUM(DN644+DP644+DR644+DT644+DV644)</f>
        <v>0</v>
      </c>
      <c r="DY644" s="320">
        <f t="shared" si="968"/>
        <v>0</v>
      </c>
      <c r="DZ644" s="320">
        <f>U644+AF644+AQ644+BB644+BM644+BX644+CI644+CT644+DE644+DP644</f>
        <v>0</v>
      </c>
      <c r="EA644" s="320">
        <f>W644+AH644+AS644+BD644+BO644+BZ644+CK644+CV644+DG644+DR644</f>
        <v>0</v>
      </c>
      <c r="EB644" s="320">
        <f>Y644+AJ644+AU644+BF644+BQ644+CB644+CM644+CX644+DI644+DT644</f>
        <v>0</v>
      </c>
      <c r="EC644" s="320">
        <f>AA644+AL644+AW644+BH644+BS644+CD644+CO644+CZ644+DK644+DV644</f>
        <v>0</v>
      </c>
      <c r="ED644" s="321">
        <f t="shared" si="969"/>
        <v>0</v>
      </c>
      <c r="EE644" s="143"/>
    </row>
    <row r="645" spans="1:135" s="51" customFormat="1" ht="15" customHeight="1">
      <c r="A645" s="501"/>
      <c r="B645" s="501"/>
      <c r="C645" s="583"/>
      <c r="D645" s="584"/>
      <c r="E645" s="584"/>
      <c r="F645" s="584"/>
      <c r="G645" s="584"/>
      <c r="H645" s="584"/>
      <c r="I645" s="584"/>
      <c r="J645" s="584"/>
      <c r="K645" s="584"/>
      <c r="L645" s="584"/>
      <c r="M645" s="584"/>
      <c r="N645" s="584"/>
      <c r="O645" s="584"/>
      <c r="P645" s="584"/>
      <c r="Q645" s="584"/>
      <c r="R645" s="585"/>
      <c r="S645" s="609">
        <v>0</v>
      </c>
      <c r="T645" s="585"/>
      <c r="U645" s="609">
        <v>0</v>
      </c>
      <c r="V645" s="585"/>
      <c r="W645" s="609">
        <v>0</v>
      </c>
      <c r="X645" s="585"/>
      <c r="Y645" s="609">
        <v>0</v>
      </c>
      <c r="Z645" s="585"/>
      <c r="AA645" s="609">
        <v>0</v>
      </c>
      <c r="AB645" s="585"/>
      <c r="AC645" s="218">
        <f>T645+V645+X645+Z645+AB645</f>
        <v>0</v>
      </c>
      <c r="AD645" s="798">
        <v>0</v>
      </c>
      <c r="AE645" s="799"/>
      <c r="AF645" s="798">
        <v>0</v>
      </c>
      <c r="AG645" s="799"/>
      <c r="AH645" s="798">
        <v>0</v>
      </c>
      <c r="AI645" s="799"/>
      <c r="AJ645" s="798">
        <v>0</v>
      </c>
      <c r="AK645" s="799"/>
      <c r="AL645" s="798">
        <v>0</v>
      </c>
      <c r="AM645" s="799"/>
      <c r="AN645" s="293">
        <f t="shared" si="966"/>
        <v>0</v>
      </c>
      <c r="AO645" s="814">
        <v>0</v>
      </c>
      <c r="AP645" s="815"/>
      <c r="AQ645" s="814">
        <v>0</v>
      </c>
      <c r="AR645" s="815"/>
      <c r="AS645" s="814">
        <v>0</v>
      </c>
      <c r="AT645" s="815"/>
      <c r="AU645" s="814">
        <v>0</v>
      </c>
      <c r="AV645" s="815"/>
      <c r="AW645" s="814">
        <v>0</v>
      </c>
      <c r="AX645" s="815"/>
      <c r="AY645" s="296">
        <f t="shared" si="970"/>
        <v>0</v>
      </c>
      <c r="AZ645" s="783">
        <v>0</v>
      </c>
      <c r="BA645" s="784"/>
      <c r="BB645" s="783">
        <v>0</v>
      </c>
      <c r="BC645" s="784"/>
      <c r="BD645" s="783">
        <v>0</v>
      </c>
      <c r="BE645" s="784"/>
      <c r="BF645" s="783">
        <v>0</v>
      </c>
      <c r="BG645" s="784"/>
      <c r="BH645" s="783">
        <v>0</v>
      </c>
      <c r="BI645" s="784"/>
      <c r="BJ645" s="299">
        <f t="shared" si="971"/>
        <v>0</v>
      </c>
      <c r="BK645" s="825">
        <v>0</v>
      </c>
      <c r="BL645" s="826"/>
      <c r="BM645" s="825">
        <v>0</v>
      </c>
      <c r="BN645" s="826"/>
      <c r="BO645" s="825">
        <v>0</v>
      </c>
      <c r="BP645" s="826"/>
      <c r="BQ645" s="825">
        <v>0</v>
      </c>
      <c r="BR645" s="826"/>
      <c r="BS645" s="825">
        <v>0</v>
      </c>
      <c r="BT645" s="826"/>
      <c r="BU645" s="302">
        <f t="shared" si="972"/>
        <v>0</v>
      </c>
      <c r="BV645" s="898">
        <v>0</v>
      </c>
      <c r="BW645" s="899"/>
      <c r="BX645" s="898">
        <v>0</v>
      </c>
      <c r="BY645" s="899"/>
      <c r="BZ645" s="898">
        <v>0</v>
      </c>
      <c r="CA645" s="899"/>
      <c r="CB645" s="898">
        <v>0</v>
      </c>
      <c r="CC645" s="899"/>
      <c r="CD645" s="898">
        <v>0</v>
      </c>
      <c r="CE645" s="899"/>
      <c r="CF645" s="305">
        <f t="shared" si="973"/>
        <v>0</v>
      </c>
      <c r="CG645" s="896">
        <v>0</v>
      </c>
      <c r="CH645" s="897"/>
      <c r="CI645" s="896">
        <v>0</v>
      </c>
      <c r="CJ645" s="897"/>
      <c r="CK645" s="896">
        <v>0</v>
      </c>
      <c r="CL645" s="897"/>
      <c r="CM645" s="896">
        <v>0</v>
      </c>
      <c r="CN645" s="897"/>
      <c r="CO645" s="896">
        <v>0</v>
      </c>
      <c r="CP645" s="897"/>
      <c r="CQ645" s="308">
        <f t="shared" si="974"/>
        <v>0</v>
      </c>
      <c r="CR645" s="904">
        <v>0</v>
      </c>
      <c r="CS645" s="905"/>
      <c r="CT645" s="904">
        <v>0</v>
      </c>
      <c r="CU645" s="905"/>
      <c r="CV645" s="904">
        <v>0</v>
      </c>
      <c r="CW645" s="905"/>
      <c r="CX645" s="904">
        <v>0</v>
      </c>
      <c r="CY645" s="905"/>
      <c r="CZ645" s="904">
        <v>0</v>
      </c>
      <c r="DA645" s="905"/>
      <c r="DB645" s="311">
        <f t="shared" si="967"/>
        <v>0</v>
      </c>
      <c r="DC645" s="902">
        <v>0</v>
      </c>
      <c r="DD645" s="903"/>
      <c r="DE645" s="902">
        <v>0</v>
      </c>
      <c r="DF645" s="903"/>
      <c r="DG645" s="902">
        <v>0</v>
      </c>
      <c r="DH645" s="903"/>
      <c r="DI645" s="902">
        <v>0</v>
      </c>
      <c r="DJ645" s="903"/>
      <c r="DK645" s="902">
        <v>0</v>
      </c>
      <c r="DL645" s="903"/>
      <c r="DM645" s="314">
        <f t="shared" ref="DM645:DM646" si="976">SUM(DC645+DE645+DG645+DI645+DK645)</f>
        <v>0</v>
      </c>
      <c r="DN645" s="900">
        <v>0</v>
      </c>
      <c r="DO645" s="901"/>
      <c r="DP645" s="900">
        <v>0</v>
      </c>
      <c r="DQ645" s="901"/>
      <c r="DR645" s="900">
        <v>0</v>
      </c>
      <c r="DS645" s="901"/>
      <c r="DT645" s="900">
        <v>0</v>
      </c>
      <c r="DU645" s="901"/>
      <c r="DV645" s="900">
        <v>0</v>
      </c>
      <c r="DW645" s="901"/>
      <c r="DX645" s="326">
        <f t="shared" si="975"/>
        <v>0</v>
      </c>
      <c r="DY645" s="320">
        <f t="shared" si="968"/>
        <v>0</v>
      </c>
      <c r="DZ645" s="320">
        <f>U645+AF645+AQ645+BB645+BM645+BX645+CI645+CT645+DE645+DP645</f>
        <v>0</v>
      </c>
      <c r="EA645" s="320">
        <f>W645+AH645+AS645+BD645+BO645+BZ645+CK645+CV645+DG645+DR645</f>
        <v>0</v>
      </c>
      <c r="EB645" s="320">
        <f>Y645+AJ645+AU645+BF645+BQ645+CB645+CM645+CX645+DI645+DT645</f>
        <v>0</v>
      </c>
      <c r="EC645" s="320">
        <f>AA645+AL645+AW645+BH645+BS645+CD645+CO645+CZ645+DK645+DV645</f>
        <v>0</v>
      </c>
      <c r="ED645" s="321">
        <f t="shared" si="969"/>
        <v>0</v>
      </c>
      <c r="EE645" s="143"/>
    </row>
    <row r="646" spans="1:135" s="51" customFormat="1" ht="15" customHeight="1">
      <c r="A646" s="501"/>
      <c r="B646" s="501"/>
      <c r="C646" s="611"/>
      <c r="D646" s="584"/>
      <c r="E646" s="584"/>
      <c r="F646" s="584"/>
      <c r="G646" s="584"/>
      <c r="H646" s="584"/>
      <c r="I646" s="584"/>
      <c r="J646" s="584"/>
      <c r="K646" s="584"/>
      <c r="L646" s="584"/>
      <c r="M646" s="584"/>
      <c r="N646" s="584"/>
      <c r="O646" s="584"/>
      <c r="P646" s="584"/>
      <c r="Q646" s="584"/>
      <c r="R646" s="585"/>
      <c r="S646" s="609">
        <v>0</v>
      </c>
      <c r="T646" s="585"/>
      <c r="U646" s="609">
        <v>0</v>
      </c>
      <c r="V646" s="585"/>
      <c r="W646" s="609">
        <v>0</v>
      </c>
      <c r="X646" s="585"/>
      <c r="Y646" s="609">
        <v>0</v>
      </c>
      <c r="Z646" s="585"/>
      <c r="AA646" s="609">
        <v>0</v>
      </c>
      <c r="AB646" s="585"/>
      <c r="AC646" s="218">
        <f>T646+V646+X646+Z646+AB646</f>
        <v>0</v>
      </c>
      <c r="AD646" s="798">
        <v>0</v>
      </c>
      <c r="AE646" s="799"/>
      <c r="AF646" s="798">
        <v>0</v>
      </c>
      <c r="AG646" s="799"/>
      <c r="AH646" s="798">
        <v>0</v>
      </c>
      <c r="AI646" s="799"/>
      <c r="AJ646" s="798">
        <v>0</v>
      </c>
      <c r="AK646" s="799"/>
      <c r="AL646" s="798">
        <v>0</v>
      </c>
      <c r="AM646" s="799"/>
      <c r="AN646" s="293">
        <f t="shared" si="966"/>
        <v>0</v>
      </c>
      <c r="AO646" s="814">
        <v>0</v>
      </c>
      <c r="AP646" s="815"/>
      <c r="AQ646" s="814">
        <v>0</v>
      </c>
      <c r="AR646" s="815"/>
      <c r="AS646" s="814">
        <v>0</v>
      </c>
      <c r="AT646" s="815"/>
      <c r="AU646" s="814">
        <v>0</v>
      </c>
      <c r="AV646" s="815"/>
      <c r="AW646" s="814">
        <v>0</v>
      </c>
      <c r="AX646" s="815"/>
      <c r="AY646" s="296">
        <f t="shared" si="970"/>
        <v>0</v>
      </c>
      <c r="AZ646" s="783">
        <v>0</v>
      </c>
      <c r="BA646" s="784"/>
      <c r="BB646" s="783">
        <v>0</v>
      </c>
      <c r="BC646" s="784"/>
      <c r="BD646" s="783">
        <v>0</v>
      </c>
      <c r="BE646" s="784"/>
      <c r="BF646" s="783">
        <v>0</v>
      </c>
      <c r="BG646" s="784"/>
      <c r="BH646" s="783">
        <v>0</v>
      </c>
      <c r="BI646" s="784"/>
      <c r="BJ646" s="299">
        <f t="shared" si="971"/>
        <v>0</v>
      </c>
      <c r="BK646" s="825">
        <v>0</v>
      </c>
      <c r="BL646" s="826"/>
      <c r="BM646" s="825">
        <v>0</v>
      </c>
      <c r="BN646" s="826"/>
      <c r="BO646" s="825">
        <v>0</v>
      </c>
      <c r="BP646" s="826"/>
      <c r="BQ646" s="825">
        <v>0</v>
      </c>
      <c r="BR646" s="826"/>
      <c r="BS646" s="825">
        <v>0</v>
      </c>
      <c r="BT646" s="826"/>
      <c r="BU646" s="302">
        <f>SUM(BK646+BM646+BO646+BQ646+BS646)</f>
        <v>0</v>
      </c>
      <c r="BV646" s="898">
        <v>0</v>
      </c>
      <c r="BW646" s="899"/>
      <c r="BX646" s="898">
        <v>0</v>
      </c>
      <c r="BY646" s="899"/>
      <c r="BZ646" s="898">
        <v>0</v>
      </c>
      <c r="CA646" s="899"/>
      <c r="CB646" s="898">
        <v>0</v>
      </c>
      <c r="CC646" s="899"/>
      <c r="CD646" s="898">
        <v>0</v>
      </c>
      <c r="CE646" s="899"/>
      <c r="CF646" s="305">
        <f t="shared" si="973"/>
        <v>0</v>
      </c>
      <c r="CG646" s="896">
        <v>0</v>
      </c>
      <c r="CH646" s="897"/>
      <c r="CI646" s="896">
        <v>0</v>
      </c>
      <c r="CJ646" s="897"/>
      <c r="CK646" s="896">
        <v>0</v>
      </c>
      <c r="CL646" s="897"/>
      <c r="CM646" s="896">
        <v>0</v>
      </c>
      <c r="CN646" s="897"/>
      <c r="CO646" s="896">
        <v>0</v>
      </c>
      <c r="CP646" s="897"/>
      <c r="CQ646" s="308">
        <f t="shared" si="974"/>
        <v>0</v>
      </c>
      <c r="CR646" s="904">
        <v>0</v>
      </c>
      <c r="CS646" s="905"/>
      <c r="CT646" s="904">
        <v>0</v>
      </c>
      <c r="CU646" s="905"/>
      <c r="CV646" s="904">
        <v>0</v>
      </c>
      <c r="CW646" s="905"/>
      <c r="CX646" s="904">
        <v>0</v>
      </c>
      <c r="CY646" s="905"/>
      <c r="CZ646" s="904">
        <v>0</v>
      </c>
      <c r="DA646" s="905"/>
      <c r="DB646" s="311">
        <f t="shared" si="967"/>
        <v>0</v>
      </c>
      <c r="DC646" s="902">
        <v>0</v>
      </c>
      <c r="DD646" s="903"/>
      <c r="DE646" s="902">
        <v>0</v>
      </c>
      <c r="DF646" s="903"/>
      <c r="DG646" s="902">
        <v>0</v>
      </c>
      <c r="DH646" s="903"/>
      <c r="DI646" s="902">
        <v>0</v>
      </c>
      <c r="DJ646" s="903"/>
      <c r="DK646" s="902">
        <v>0</v>
      </c>
      <c r="DL646" s="903"/>
      <c r="DM646" s="314">
        <f t="shared" si="976"/>
        <v>0</v>
      </c>
      <c r="DN646" s="900">
        <v>0</v>
      </c>
      <c r="DO646" s="901"/>
      <c r="DP646" s="900">
        <v>0</v>
      </c>
      <c r="DQ646" s="901"/>
      <c r="DR646" s="900">
        <v>0</v>
      </c>
      <c r="DS646" s="901"/>
      <c r="DT646" s="900">
        <v>0</v>
      </c>
      <c r="DU646" s="901"/>
      <c r="DV646" s="900">
        <v>0</v>
      </c>
      <c r="DW646" s="901"/>
      <c r="DX646" s="326">
        <f t="shared" si="975"/>
        <v>0</v>
      </c>
      <c r="DY646" s="320">
        <f t="shared" si="968"/>
        <v>0</v>
      </c>
      <c r="DZ646" s="320">
        <f>U646+AF646+AQ646+BB646+BM646+BX646+CI646+CT646+DE646+DP646</f>
        <v>0</v>
      </c>
      <c r="EA646" s="320">
        <f>W646+AH646+AS646+BD646+BO646+BZ646+CK646+CV646+DG646+DR646</f>
        <v>0</v>
      </c>
      <c r="EB646" s="320">
        <f>Y646+AJ646+AU646+BF646+BQ646+CB646+CM646+CX646+DI646+DT646</f>
        <v>0</v>
      </c>
      <c r="EC646" s="320">
        <f>AA646+AL646+AW646+BH646+BS646+CD646+CO646+CZ646+DK646+DV646</f>
        <v>0</v>
      </c>
      <c r="ED646" s="321">
        <f t="shared" si="969"/>
        <v>0</v>
      </c>
      <c r="EE646" s="143"/>
    </row>
    <row r="647" spans="1:135" s="51" customFormat="1" ht="15" customHeight="1">
      <c r="A647" s="501"/>
      <c r="B647" s="501"/>
      <c r="C647" s="999" t="str">
        <f>CONCATENATE("TOTAL ",C642 )</f>
        <v>TOTAL SIKULIAQ SHIP USE / HAARP FACILITY USE</v>
      </c>
      <c r="D647" s="1000"/>
      <c r="E647" s="1000"/>
      <c r="F647" s="1000"/>
      <c r="G647" s="1000"/>
      <c r="H647" s="1000"/>
      <c r="I647" s="1000"/>
      <c r="J647" s="1000"/>
      <c r="K647" s="1000"/>
      <c r="L647" s="1000"/>
      <c r="M647" s="1000"/>
      <c r="N647" s="1000"/>
      <c r="O647" s="1000"/>
      <c r="P647" s="1000"/>
      <c r="Q647" s="1000"/>
      <c r="R647" s="1001"/>
      <c r="S647" s="925">
        <f>SUM(S643:T646)</f>
        <v>0</v>
      </c>
      <c r="T647" s="926"/>
      <c r="U647" s="925">
        <f>SUM(U643:V646)</f>
        <v>0</v>
      </c>
      <c r="V647" s="1002"/>
      <c r="W647" s="925">
        <f t="shared" ref="W647" si="977">SUM(W643:X646)</f>
        <v>0</v>
      </c>
      <c r="X647" s="1002"/>
      <c r="Y647" s="925">
        <f t="shared" ref="Y647" si="978">SUM(Y643:Z646)</f>
        <v>0</v>
      </c>
      <c r="Z647" s="1002"/>
      <c r="AA647" s="925">
        <f t="shared" ref="AA647" si="979">SUM(AA643:AB646)</f>
        <v>0</v>
      </c>
      <c r="AB647" s="1002"/>
      <c r="AC647" s="546">
        <f>SUM(S647:AB647)</f>
        <v>0</v>
      </c>
      <c r="AD647" s="925">
        <f>SUM(AD643:AE646)</f>
        <v>0</v>
      </c>
      <c r="AE647" s="926"/>
      <c r="AF647" s="925">
        <f t="shared" ref="AF647" si="980">SUM(AF643:AG646)</f>
        <v>0</v>
      </c>
      <c r="AG647" s="926"/>
      <c r="AH647" s="925">
        <f t="shared" ref="AH647" si="981">SUM(AH643:AI646)</f>
        <v>0</v>
      </c>
      <c r="AI647" s="926"/>
      <c r="AJ647" s="925">
        <f t="shared" ref="AJ647" si="982">SUM(AJ643:AK646)</f>
        <v>0</v>
      </c>
      <c r="AK647" s="926"/>
      <c r="AL647" s="925">
        <f t="shared" ref="AL647" si="983">SUM(AL643:AM646)</f>
        <v>0</v>
      </c>
      <c r="AM647" s="926"/>
      <c r="AN647" s="546">
        <f>SUM(AD647:AM647)</f>
        <v>0</v>
      </c>
      <c r="AO647" s="925">
        <f>SUM(AO643:AP646)</f>
        <v>0</v>
      </c>
      <c r="AP647" s="926"/>
      <c r="AQ647" s="925">
        <f t="shared" ref="AQ647" si="984">SUM(AQ643:AR646)</f>
        <v>0</v>
      </c>
      <c r="AR647" s="926"/>
      <c r="AS647" s="925">
        <f t="shared" ref="AS647" si="985">SUM(AS643:AT646)</f>
        <v>0</v>
      </c>
      <c r="AT647" s="926"/>
      <c r="AU647" s="925">
        <f t="shared" ref="AU647" si="986">SUM(AU643:AV646)</f>
        <v>0</v>
      </c>
      <c r="AV647" s="926"/>
      <c r="AW647" s="925">
        <f t="shared" ref="AW647" si="987">SUM(AW643:AX646)</f>
        <v>0</v>
      </c>
      <c r="AX647" s="926"/>
      <c r="AY647" s="546">
        <f>SUM(AO647:AX647)</f>
        <v>0</v>
      </c>
      <c r="AZ647" s="925">
        <f>SUM(AZ643:BA646)</f>
        <v>0</v>
      </c>
      <c r="BA647" s="926"/>
      <c r="BB647" s="925">
        <f t="shared" ref="BB647" si="988">SUM(BB643:BC646)</f>
        <v>0</v>
      </c>
      <c r="BC647" s="926"/>
      <c r="BD647" s="925">
        <f t="shared" ref="BD647" si="989">SUM(BD643:BE646)</f>
        <v>0</v>
      </c>
      <c r="BE647" s="926"/>
      <c r="BF647" s="925">
        <f t="shared" ref="BF647" si="990">SUM(BF643:BG646)</f>
        <v>0</v>
      </c>
      <c r="BG647" s="926"/>
      <c r="BH647" s="925">
        <f t="shared" ref="BH647" si="991">SUM(BH643:BI646)</f>
        <v>0</v>
      </c>
      <c r="BI647" s="926"/>
      <c r="BJ647" s="546">
        <f>SUM(AZ647:BI647)</f>
        <v>0</v>
      </c>
      <c r="BK647" s="925">
        <f>SUM(BK643:BL646)</f>
        <v>0</v>
      </c>
      <c r="BL647" s="926"/>
      <c r="BM647" s="925">
        <f t="shared" ref="BM647" si="992">SUM(BM643:BN646)</f>
        <v>0</v>
      </c>
      <c r="BN647" s="926"/>
      <c r="BO647" s="925">
        <f t="shared" ref="BO647" si="993">SUM(BO643:BP646)</f>
        <v>0</v>
      </c>
      <c r="BP647" s="926"/>
      <c r="BQ647" s="925">
        <f t="shared" ref="BQ647" si="994">SUM(BQ643:BR646)</f>
        <v>0</v>
      </c>
      <c r="BR647" s="926"/>
      <c r="BS647" s="925">
        <f t="shared" ref="BS647" si="995">SUM(BS643:BT646)</f>
        <v>0</v>
      </c>
      <c r="BT647" s="926"/>
      <c r="BU647" s="546">
        <f>SUM(BK647:BT647)</f>
        <v>0</v>
      </c>
      <c r="BV647" s="925">
        <f>SUM(BV643:BW646)</f>
        <v>0</v>
      </c>
      <c r="BW647" s="926"/>
      <c r="BX647" s="925">
        <f t="shared" ref="BX647" si="996">SUM(BX643:BY646)</f>
        <v>0</v>
      </c>
      <c r="BY647" s="926"/>
      <c r="BZ647" s="925">
        <f t="shared" ref="BZ647" si="997">SUM(BZ643:CA646)</f>
        <v>0</v>
      </c>
      <c r="CA647" s="926"/>
      <c r="CB647" s="925">
        <f t="shared" ref="CB647" si="998">SUM(CB643:CC646)</f>
        <v>0</v>
      </c>
      <c r="CC647" s="926"/>
      <c r="CD647" s="925">
        <f t="shared" ref="CD647" si="999">SUM(CD643:CE646)</f>
        <v>0</v>
      </c>
      <c r="CE647" s="926"/>
      <c r="CF647" s="546">
        <f>SUM(BV647:CE647)</f>
        <v>0</v>
      </c>
      <c r="CG647" s="925">
        <f>SUM(CG643:CH646)</f>
        <v>0</v>
      </c>
      <c r="CH647" s="926"/>
      <c r="CI647" s="925">
        <f t="shared" ref="CI647" si="1000">SUM(CI643:CJ646)</f>
        <v>0</v>
      </c>
      <c r="CJ647" s="926"/>
      <c r="CK647" s="925">
        <f t="shared" ref="CK647" si="1001">SUM(CK643:CL646)</f>
        <v>0</v>
      </c>
      <c r="CL647" s="926"/>
      <c r="CM647" s="925">
        <f t="shared" ref="CM647" si="1002">SUM(CM643:CN646)</f>
        <v>0</v>
      </c>
      <c r="CN647" s="926"/>
      <c r="CO647" s="925">
        <f t="shared" ref="CO647" si="1003">SUM(CO643:CP646)</f>
        <v>0</v>
      </c>
      <c r="CP647" s="926"/>
      <c r="CQ647" s="546">
        <f>SUM(CG647:CP647)</f>
        <v>0</v>
      </c>
      <c r="CR647" s="925">
        <f>SUM(CR643:CS646)</f>
        <v>0</v>
      </c>
      <c r="CS647" s="926"/>
      <c r="CT647" s="925">
        <f t="shared" ref="CT647" si="1004">SUM(CT643:CU646)</f>
        <v>0</v>
      </c>
      <c r="CU647" s="926"/>
      <c r="CV647" s="925">
        <f t="shared" ref="CV647" si="1005">SUM(CV643:CW646)</f>
        <v>0</v>
      </c>
      <c r="CW647" s="926"/>
      <c r="CX647" s="925">
        <f t="shared" ref="CX647" si="1006">SUM(CX643:CY646)</f>
        <v>0</v>
      </c>
      <c r="CY647" s="926"/>
      <c r="CZ647" s="925">
        <f t="shared" ref="CZ647" si="1007">SUM(CZ643:DA646)</f>
        <v>0</v>
      </c>
      <c r="DA647" s="926"/>
      <c r="DB647" s="546">
        <f>SUM(CR647:DA647)</f>
        <v>0</v>
      </c>
      <c r="DC647" s="925">
        <f>SUM(DC643:DD646)</f>
        <v>0</v>
      </c>
      <c r="DD647" s="926"/>
      <c r="DE647" s="925">
        <f t="shared" ref="DE647" si="1008">SUM(DE643:DF646)</f>
        <v>0</v>
      </c>
      <c r="DF647" s="926"/>
      <c r="DG647" s="925">
        <f t="shared" ref="DG647" si="1009">SUM(DG643:DH646)</f>
        <v>0</v>
      </c>
      <c r="DH647" s="926"/>
      <c r="DI647" s="925">
        <f t="shared" ref="DI647" si="1010">SUM(DI643:DJ646)</f>
        <v>0</v>
      </c>
      <c r="DJ647" s="926"/>
      <c r="DK647" s="925">
        <f t="shared" ref="DK647" si="1011">SUM(DK643:DL646)</f>
        <v>0</v>
      </c>
      <c r="DL647" s="926"/>
      <c r="DM647" s="546">
        <f>SUM(DC647:DL647)</f>
        <v>0</v>
      </c>
      <c r="DN647" s="925">
        <f>SUM(DN643:DO646)</f>
        <v>0</v>
      </c>
      <c r="DO647" s="926"/>
      <c r="DP647" s="925">
        <f t="shared" ref="DP647" si="1012">SUM(DP643:DQ646)</f>
        <v>0</v>
      </c>
      <c r="DQ647" s="926"/>
      <c r="DR647" s="925">
        <f t="shared" ref="DR647" si="1013">SUM(DR643:DS646)</f>
        <v>0</v>
      </c>
      <c r="DS647" s="926"/>
      <c r="DT647" s="925">
        <f t="shared" ref="DT647" si="1014">SUM(DT643:DU646)</f>
        <v>0</v>
      </c>
      <c r="DU647" s="926"/>
      <c r="DV647" s="925">
        <f t="shared" ref="DV647" si="1015">SUM(DV643:DW646)</f>
        <v>0</v>
      </c>
      <c r="DW647" s="926"/>
      <c r="DX647" s="546">
        <f>SUM(DN647:DW647)</f>
        <v>0</v>
      </c>
      <c r="DY647" s="320">
        <f t="shared" si="968"/>
        <v>0</v>
      </c>
      <c r="DZ647" s="379">
        <f t="shared" ref="DZ647:EC647" si="1016">SUM(DZ643:DZ646)</f>
        <v>0</v>
      </c>
      <c r="EA647" s="379">
        <f t="shared" si="1016"/>
        <v>0</v>
      </c>
      <c r="EB647" s="379">
        <f t="shared" si="1016"/>
        <v>0</v>
      </c>
      <c r="EC647" s="379">
        <f t="shared" si="1016"/>
        <v>0</v>
      </c>
      <c r="ED647" s="379">
        <f t="shared" si="969"/>
        <v>0</v>
      </c>
      <c r="EE647" s="143"/>
    </row>
    <row r="648" spans="1:135" s="143" customFormat="1" ht="15" customHeight="1">
      <c r="A648" s="178"/>
      <c r="B648" s="178"/>
      <c r="C648" s="564" t="s">
        <v>127</v>
      </c>
      <c r="D648" s="565"/>
      <c r="E648" s="565"/>
      <c r="F648" s="565"/>
      <c r="G648" s="565"/>
      <c r="H648" s="565"/>
      <c r="I648" s="565"/>
      <c r="J648" s="565"/>
      <c r="K648" s="565"/>
      <c r="L648" s="565"/>
      <c r="M648" s="565"/>
      <c r="N648" s="565"/>
      <c r="O648" s="565"/>
      <c r="P648" s="565"/>
      <c r="Q648" s="565"/>
      <c r="R648" s="566"/>
      <c r="S648" s="923">
        <f>SUM(S600,S607,S618,S622,S629,S633,S641,S647)</f>
        <v>0</v>
      </c>
      <c r="T648" s="924"/>
      <c r="U648" s="923">
        <f>SUM(U600,U607,U618,U622,U629,U633,U641,U647)</f>
        <v>0</v>
      </c>
      <c r="V648" s="924"/>
      <c r="W648" s="923">
        <f>SUM(W600,W607,W618,W622,W629,W633,W641,W647)</f>
        <v>0</v>
      </c>
      <c r="X648" s="924"/>
      <c r="Y648" s="923">
        <f>SUM(Y600,Y607,Y618,Y622,Y629,Y633,Y641,Y647)</f>
        <v>0</v>
      </c>
      <c r="Z648" s="924"/>
      <c r="AA648" s="923">
        <f>SUM(AA600,AA607,AA618,AA622,AA629,AA633,AA641,AA647)</f>
        <v>0</v>
      </c>
      <c r="AB648" s="924"/>
      <c r="AC648" s="547">
        <f>SUM(S648:AB648)</f>
        <v>0</v>
      </c>
      <c r="AD648" s="923">
        <f>SUM(AD600,AD607,AD618,AD622,AD629,AD633,AD641,AD647)</f>
        <v>0</v>
      </c>
      <c r="AE648" s="924"/>
      <c r="AF648" s="923">
        <f>SUM(AF600,AF607,AF618,AF622,AF629,AF633,AF641,AF647)</f>
        <v>0</v>
      </c>
      <c r="AG648" s="924"/>
      <c r="AH648" s="923">
        <f>SUM(AH600,AH607,AH618,AH622,AH629,AH633,AH641,AH647)</f>
        <v>0</v>
      </c>
      <c r="AI648" s="924"/>
      <c r="AJ648" s="923">
        <f>SUM(AJ600,AJ607,AJ618,AJ622,AJ629,AJ633,AJ641,AJ647)</f>
        <v>0</v>
      </c>
      <c r="AK648" s="924"/>
      <c r="AL648" s="923">
        <f>SUM(AL600,AL607,AL618,AL622,AL629,AL633,AL641,AL647)</f>
        <v>0</v>
      </c>
      <c r="AM648" s="924"/>
      <c r="AN648" s="547">
        <f>SUM(AD648:AM648)</f>
        <v>0</v>
      </c>
      <c r="AO648" s="923">
        <f>SUM(AO600,AO607,AO618,AO622,AO629,AO633,AO641,AO647)</f>
        <v>0</v>
      </c>
      <c r="AP648" s="924"/>
      <c r="AQ648" s="923">
        <f>SUM(AQ600,AQ607,AQ618,AQ622,AQ629,AQ633,AQ641,AQ647)</f>
        <v>0</v>
      </c>
      <c r="AR648" s="924"/>
      <c r="AS648" s="923">
        <f>SUM(AS600,AS607,AS618,AS622,AS629,AS633,AS641,AS647)</f>
        <v>0</v>
      </c>
      <c r="AT648" s="924"/>
      <c r="AU648" s="923">
        <f>SUM(AU600,AU607,AU618,AU622,AU629,AU633,AU641,AU647)</f>
        <v>0</v>
      </c>
      <c r="AV648" s="924"/>
      <c r="AW648" s="923">
        <f>SUM(AW600,AW607,AW618,AW622,AW629,AW633,AW641,AW647)</f>
        <v>0</v>
      </c>
      <c r="AX648" s="924"/>
      <c r="AY648" s="547">
        <f>SUM(AO648:AX648)</f>
        <v>0</v>
      </c>
      <c r="AZ648" s="923">
        <f>SUM(AZ600,AZ607,AZ618,AZ622,AZ629,AZ633,AZ641,AZ647)</f>
        <v>0</v>
      </c>
      <c r="BA648" s="924"/>
      <c r="BB648" s="923">
        <f>SUM(BB600,BB607,BB618,BB622,BB629,BB633,BB641,BB647)</f>
        <v>0</v>
      </c>
      <c r="BC648" s="924"/>
      <c r="BD648" s="923">
        <f>SUM(BD600,BD607,BD618,BD622,BD629,BD633,BD641,BD647)</f>
        <v>0</v>
      </c>
      <c r="BE648" s="924"/>
      <c r="BF648" s="923">
        <f>SUM(BF600,BF607,BF618,BF622,BF629,BF633,BF641,BF647)</f>
        <v>0</v>
      </c>
      <c r="BG648" s="924"/>
      <c r="BH648" s="923">
        <f>SUM(BH600,BH607,BH618,BH622,BH629,BH633,BH641,BH647)</f>
        <v>0</v>
      </c>
      <c r="BI648" s="924"/>
      <c r="BJ648" s="547">
        <f>SUM(AZ648:BI648)</f>
        <v>0</v>
      </c>
      <c r="BK648" s="923">
        <f>SUM(BK600,BK607,BK618,BK622,BK629,BK633,BK641,BK647)</f>
        <v>0</v>
      </c>
      <c r="BL648" s="924"/>
      <c r="BM648" s="923">
        <f>SUM(BM600,BM607,BM618,BM622,BM629,BM633,BM641,BM647)</f>
        <v>0</v>
      </c>
      <c r="BN648" s="924"/>
      <c r="BO648" s="923">
        <f>SUM(BO600,BO607,BO618,BO622,BO629,BO633,BO641,BO647)</f>
        <v>0</v>
      </c>
      <c r="BP648" s="924"/>
      <c r="BQ648" s="923">
        <f>SUM(BQ600,BQ607,BQ618,BQ622,BQ629,BQ633,BQ641,BQ647)</f>
        <v>0</v>
      </c>
      <c r="BR648" s="924"/>
      <c r="BS648" s="923">
        <f>SUM(BS600,BS607,BS618,BS622,BS629,BS633,BS641,BS647)</f>
        <v>0</v>
      </c>
      <c r="BT648" s="924"/>
      <c r="BU648" s="547">
        <f>SUM(BK648:BT648)</f>
        <v>0</v>
      </c>
      <c r="BV648" s="923">
        <f>SUM(BV600,BV607,BV618,BV622,BV629,BV633,BV641,BV647)</f>
        <v>0</v>
      </c>
      <c r="BW648" s="924"/>
      <c r="BX648" s="923">
        <f>SUM(BX600,BX607,BX618,BX622,BX629,BX633,BX641,BX647)</f>
        <v>0</v>
      </c>
      <c r="BY648" s="924"/>
      <c r="BZ648" s="923">
        <f>SUM(BZ600,BZ607,BZ618,BZ622,BZ629,BZ633,BZ641,BZ647)</f>
        <v>0</v>
      </c>
      <c r="CA648" s="924"/>
      <c r="CB648" s="923">
        <f>SUM(CB600,CB607,CB618,CB622,CB629,CB633,CB641,CB647)</f>
        <v>0</v>
      </c>
      <c r="CC648" s="924"/>
      <c r="CD648" s="923">
        <f>SUM(CD600,CD607,CD618,CD622,CD629,CD633,CD641,CD647)</f>
        <v>0</v>
      </c>
      <c r="CE648" s="924"/>
      <c r="CF648" s="547">
        <f>SUM(BV648:CE648)</f>
        <v>0</v>
      </c>
      <c r="CG648" s="923">
        <f>SUM(CG600,CG607,CG618,CG622,CG629,CG633,CG641,CG647)</f>
        <v>0</v>
      </c>
      <c r="CH648" s="924"/>
      <c r="CI648" s="923">
        <f>SUM(CI600,CI607,CI618,CI622,CI629,CI633,CI641,CI647)</f>
        <v>0</v>
      </c>
      <c r="CJ648" s="924"/>
      <c r="CK648" s="923">
        <f>SUM(CK600,CK607,CK618,CK622,CK629,CK633,CK641,CK647)</f>
        <v>0</v>
      </c>
      <c r="CL648" s="924"/>
      <c r="CM648" s="923">
        <f>SUM(CM600,CM607,CM618,CM622,CM629,CM633,CM641,CM647)</f>
        <v>0</v>
      </c>
      <c r="CN648" s="924"/>
      <c r="CO648" s="923">
        <f>SUM(CO600,CO607,CO618,CO622,CO629,CO633,CO641,CO647)</f>
        <v>0</v>
      </c>
      <c r="CP648" s="924"/>
      <c r="CQ648" s="547">
        <f>SUM(CG648:CP648)</f>
        <v>0</v>
      </c>
      <c r="CR648" s="923">
        <f>SUM(CR600,CR607,CR618,CR622,CR629,CR633,CR641,CR647)</f>
        <v>0</v>
      </c>
      <c r="CS648" s="924"/>
      <c r="CT648" s="923">
        <f>SUM(CT600,CT607,CT618,CT622,CT629,CT633,CT641,CT647)</f>
        <v>0</v>
      </c>
      <c r="CU648" s="924"/>
      <c r="CV648" s="923">
        <f>SUM(CV600,CV607,CV618,CV622,CV629,CV633,CV641,CV647)</f>
        <v>0</v>
      </c>
      <c r="CW648" s="924"/>
      <c r="CX648" s="923">
        <f>SUM(CX600,CX607,CX618,CX622,CX629,CX633,CX641,CX647)</f>
        <v>0</v>
      </c>
      <c r="CY648" s="924"/>
      <c r="CZ648" s="923">
        <f>SUM(CZ600,CZ607,CZ618,CZ622,CZ629,CZ633,CZ641,CZ647)</f>
        <v>0</v>
      </c>
      <c r="DA648" s="924"/>
      <c r="DB648" s="547">
        <f>SUM(CR648:DA648)</f>
        <v>0</v>
      </c>
      <c r="DC648" s="923">
        <f>SUM(DC600,DC607,DC618,DC622,DC629,DC633,DC641,DC647)</f>
        <v>0</v>
      </c>
      <c r="DD648" s="924"/>
      <c r="DE648" s="923">
        <f>SUM(DE600,DE607,DE618,DE622,DE629,DE633,DE641,DE647)</f>
        <v>0</v>
      </c>
      <c r="DF648" s="924"/>
      <c r="DG648" s="923">
        <f>SUM(DG600,DG607,DG618,DG622,DG629,DG633,DG641,DG647)</f>
        <v>0</v>
      </c>
      <c r="DH648" s="924"/>
      <c r="DI648" s="923">
        <f>SUM(DI600,DI607,DI618,DI622,DI629,DI633,DI641,DI647)</f>
        <v>0</v>
      </c>
      <c r="DJ648" s="924"/>
      <c r="DK648" s="923">
        <f>SUM(DK600,DK607,DK618,DK622,DK629,DK633,DK641,DK647)</f>
        <v>0</v>
      </c>
      <c r="DL648" s="924"/>
      <c r="DM648" s="547">
        <f>SUM(DC648:DL648)</f>
        <v>0</v>
      </c>
      <c r="DN648" s="923">
        <f>SUM(DN600,DN607,DN618,DN622,DN629,DN633,DN641,DN647)</f>
        <v>0</v>
      </c>
      <c r="DO648" s="924"/>
      <c r="DP648" s="923">
        <f>SUM(DP600,DP607,DP618,DP622,DP629,DP633,DP641,DP647)</f>
        <v>0</v>
      </c>
      <c r="DQ648" s="924"/>
      <c r="DR648" s="923">
        <f>SUM(DR600,DR607,DR618,DR622,DR629,DR633,DR641,DR647)</f>
        <v>0</v>
      </c>
      <c r="DS648" s="924"/>
      <c r="DT648" s="923">
        <f>SUM(DT600,DT607,DT618,DT622,DT629,DT633,DT641,DT647)</f>
        <v>0</v>
      </c>
      <c r="DU648" s="924"/>
      <c r="DV648" s="923">
        <f>SUM(DV600,DV607,DV618,DV622,DV629,DV633,DV641,DV647)</f>
        <v>0</v>
      </c>
      <c r="DW648" s="924"/>
      <c r="DX648" s="547">
        <f>SUM(DN648:DW648)</f>
        <v>0</v>
      </c>
      <c r="DY648" s="382">
        <f t="shared" si="968"/>
        <v>0</v>
      </c>
      <c r="DZ648" s="382">
        <f>U648+AF648+AQ648+BB648+BM648+BX648+CI648+CT648+DE648+DP648</f>
        <v>0</v>
      </c>
      <c r="EA648" s="382">
        <f>W648+AH648+AS648+BD648+BO648+BZ648+CK648+CV648+DG648+DR648</f>
        <v>0</v>
      </c>
      <c r="EB648" s="382">
        <f>Y648+AJ648+AU648+BF648+BQ648+CB648+CM648+CX648+DI648+DT648</f>
        <v>0</v>
      </c>
      <c r="EC648" s="382">
        <f>AA648+AL648+AW648+BH648+BS648+CD648+CO648+CZ648+DK648+DV648</f>
        <v>0</v>
      </c>
      <c r="ED648" s="483">
        <f t="shared" si="969"/>
        <v>0</v>
      </c>
    </row>
    <row r="649" spans="1:135" ht="15" customHeight="1">
      <c r="C649" s="864"/>
      <c r="D649" s="596"/>
      <c r="E649" s="596"/>
      <c r="F649" s="596"/>
      <c r="G649" s="596"/>
      <c r="H649" s="596"/>
      <c r="I649" s="596"/>
      <c r="J649" s="596"/>
      <c r="K649" s="596"/>
      <c r="L649" s="596"/>
      <c r="M649" s="596"/>
      <c r="N649" s="596"/>
      <c r="O649" s="596"/>
      <c r="P649" s="596"/>
      <c r="Q649" s="596"/>
      <c r="R649" s="597"/>
      <c r="S649" s="184"/>
      <c r="T649" s="185"/>
      <c r="U649" s="184"/>
      <c r="V649" s="185"/>
      <c r="W649" s="184"/>
      <c r="X649" s="185"/>
      <c r="Y649" s="184"/>
      <c r="Z649" s="185"/>
      <c r="AA649" s="184"/>
      <c r="AB649" s="185"/>
      <c r="AC649" s="135"/>
      <c r="AD649" s="184"/>
      <c r="AE649" s="185"/>
      <c r="AF649" s="184"/>
      <c r="AG649" s="185"/>
      <c r="AH649" s="184"/>
      <c r="AI649" s="185"/>
      <c r="AJ649" s="184"/>
      <c r="AK649" s="185"/>
      <c r="AL649" s="184"/>
      <c r="AM649" s="185"/>
      <c r="AN649" s="135"/>
      <c r="AO649" s="184"/>
      <c r="AP649" s="185"/>
      <c r="AQ649" s="184"/>
      <c r="AR649" s="185"/>
      <c r="AS649" s="184"/>
      <c r="AT649" s="185"/>
      <c r="AU649" s="184"/>
      <c r="AV649" s="185"/>
      <c r="AW649" s="184"/>
      <c r="AX649" s="185"/>
      <c r="AY649" s="135"/>
      <c r="AZ649" s="184"/>
      <c r="BA649" s="185"/>
      <c r="BB649" s="184"/>
      <c r="BC649" s="185"/>
      <c r="BD649" s="184"/>
      <c r="BE649" s="185"/>
      <c r="BF649" s="184"/>
      <c r="BG649" s="185"/>
      <c r="BH649" s="184"/>
      <c r="BI649" s="185"/>
      <c r="BJ649" s="135"/>
      <c r="BK649" s="184"/>
      <c r="BL649" s="185"/>
      <c r="BM649" s="184"/>
      <c r="BN649" s="185"/>
      <c r="BO649" s="184"/>
      <c r="BP649" s="185"/>
      <c r="BQ649" s="184"/>
      <c r="BR649" s="185"/>
      <c r="BS649" s="184"/>
      <c r="BT649" s="185"/>
      <c r="BU649" s="135"/>
      <c r="BV649" s="184"/>
      <c r="BW649" s="185"/>
      <c r="BX649" s="184"/>
      <c r="BY649" s="185"/>
      <c r="BZ649" s="184"/>
      <c r="CA649" s="185"/>
      <c r="CB649" s="184"/>
      <c r="CC649" s="185"/>
      <c r="CD649" s="184"/>
      <c r="CE649" s="185"/>
      <c r="CF649" s="135"/>
      <c r="CG649" s="184"/>
      <c r="CH649" s="185"/>
      <c r="CI649" s="184"/>
      <c r="CJ649" s="185"/>
      <c r="CK649" s="184"/>
      <c r="CL649" s="185"/>
      <c r="CM649" s="184"/>
      <c r="CN649" s="185"/>
      <c r="CO649" s="184"/>
      <c r="CP649" s="185"/>
      <c r="CQ649" s="135"/>
      <c r="CR649" s="184"/>
      <c r="CS649" s="185"/>
      <c r="CT649" s="184"/>
      <c r="CU649" s="185"/>
      <c r="CV649" s="184"/>
      <c r="CW649" s="185"/>
      <c r="CX649" s="184"/>
      <c r="CY649" s="185"/>
      <c r="CZ649" s="184"/>
      <c r="DA649" s="185"/>
      <c r="DB649" s="135"/>
      <c r="DC649" s="184"/>
      <c r="DD649" s="185"/>
      <c r="DE649" s="184"/>
      <c r="DF649" s="185"/>
      <c r="DG649" s="184"/>
      <c r="DH649" s="185"/>
      <c r="DI649" s="184"/>
      <c r="DJ649" s="185"/>
      <c r="DK649" s="184"/>
      <c r="DL649" s="185"/>
      <c r="DM649" s="135"/>
      <c r="DN649" s="184"/>
      <c r="DO649" s="185"/>
      <c r="DP649" s="184"/>
      <c r="DQ649" s="185"/>
      <c r="DR649" s="184"/>
      <c r="DS649" s="185"/>
      <c r="DT649" s="184"/>
      <c r="DU649" s="185"/>
      <c r="DV649" s="184"/>
      <c r="DW649" s="185"/>
      <c r="DX649" s="135"/>
      <c r="DY649" s="324"/>
      <c r="DZ649" s="324"/>
      <c r="EA649" s="324"/>
      <c r="EB649" s="324"/>
      <c r="EC649" s="324"/>
      <c r="ED649" s="377"/>
      <c r="EE649" s="143"/>
    </row>
    <row r="650" spans="1:135" ht="15" customHeight="1">
      <c r="C650" s="564" t="s">
        <v>128</v>
      </c>
      <c r="D650" s="565"/>
      <c r="E650" s="565"/>
      <c r="F650" s="565"/>
      <c r="G650" s="565"/>
      <c r="H650" s="565"/>
      <c r="I650" s="565"/>
      <c r="J650" s="565"/>
      <c r="K650" s="565"/>
      <c r="L650" s="565"/>
      <c r="M650" s="565"/>
      <c r="N650" s="565"/>
      <c r="O650" s="565"/>
      <c r="P650" s="565"/>
      <c r="Q650" s="565"/>
      <c r="R650" s="566"/>
      <c r="S650" s="906">
        <f>S566+S648</f>
        <v>0</v>
      </c>
      <c r="T650" s="922"/>
      <c r="U650" s="906">
        <f>U566+U648</f>
        <v>0</v>
      </c>
      <c r="V650" s="922"/>
      <c r="W650" s="906">
        <f>W566+W648</f>
        <v>0</v>
      </c>
      <c r="X650" s="922"/>
      <c r="Y650" s="906">
        <f>Y566+Y648</f>
        <v>0</v>
      </c>
      <c r="Z650" s="922"/>
      <c r="AA650" s="906">
        <f>AA566+AA648</f>
        <v>0</v>
      </c>
      <c r="AB650" s="922"/>
      <c r="AC650" s="547">
        <f>SUM(S650:AB650)</f>
        <v>0</v>
      </c>
      <c r="AD650" s="906">
        <f>AD566+AD648</f>
        <v>0</v>
      </c>
      <c r="AE650" s="922"/>
      <c r="AF650" s="906">
        <f>AF566+AF648</f>
        <v>0</v>
      </c>
      <c r="AG650" s="922"/>
      <c r="AH650" s="906">
        <f>AH566+AH648</f>
        <v>0</v>
      </c>
      <c r="AI650" s="922"/>
      <c r="AJ650" s="906">
        <f>AJ566+AJ648</f>
        <v>0</v>
      </c>
      <c r="AK650" s="922"/>
      <c r="AL650" s="906">
        <f>AL566+AL648</f>
        <v>0</v>
      </c>
      <c r="AM650" s="922"/>
      <c r="AN650" s="547">
        <f>SUM(AD650:AM650)</f>
        <v>0</v>
      </c>
      <c r="AO650" s="906">
        <f>AO566+AO648</f>
        <v>0</v>
      </c>
      <c r="AP650" s="922"/>
      <c r="AQ650" s="906">
        <f>AQ566+AQ648</f>
        <v>0</v>
      </c>
      <c r="AR650" s="922"/>
      <c r="AS650" s="906">
        <f>AS566+AS648</f>
        <v>0</v>
      </c>
      <c r="AT650" s="922"/>
      <c r="AU650" s="906">
        <f>AU566+AU648</f>
        <v>0</v>
      </c>
      <c r="AV650" s="922"/>
      <c r="AW650" s="906">
        <f>AW566+AW648</f>
        <v>0</v>
      </c>
      <c r="AX650" s="922"/>
      <c r="AY650" s="547">
        <f>SUM(AO650:AX650)</f>
        <v>0</v>
      </c>
      <c r="AZ650" s="906">
        <f>AZ566+AZ648</f>
        <v>0</v>
      </c>
      <c r="BA650" s="922"/>
      <c r="BB650" s="906">
        <f>BB566+BB648</f>
        <v>0</v>
      </c>
      <c r="BC650" s="922"/>
      <c r="BD650" s="906">
        <f>BD566+BD648</f>
        <v>0</v>
      </c>
      <c r="BE650" s="922"/>
      <c r="BF650" s="906">
        <f>BF566+BF648</f>
        <v>0</v>
      </c>
      <c r="BG650" s="922"/>
      <c r="BH650" s="906">
        <f>BH566+BH648</f>
        <v>0</v>
      </c>
      <c r="BI650" s="922"/>
      <c r="BJ650" s="547">
        <f>SUM(AZ650:BI650)</f>
        <v>0</v>
      </c>
      <c r="BK650" s="906">
        <f>BK566+BK648</f>
        <v>0</v>
      </c>
      <c r="BL650" s="922"/>
      <c r="BM650" s="906">
        <f>BM566+BM648</f>
        <v>0</v>
      </c>
      <c r="BN650" s="922"/>
      <c r="BO650" s="906">
        <f>BO566+BO648</f>
        <v>0</v>
      </c>
      <c r="BP650" s="922"/>
      <c r="BQ650" s="906">
        <f>BQ566+BQ648</f>
        <v>0</v>
      </c>
      <c r="BR650" s="922"/>
      <c r="BS650" s="906">
        <f>BS566+BS648</f>
        <v>0</v>
      </c>
      <c r="BT650" s="922"/>
      <c r="BU650" s="547">
        <f>SUM(BK650:BT650)</f>
        <v>0</v>
      </c>
      <c r="BV650" s="906">
        <f>BV566+BV648</f>
        <v>0</v>
      </c>
      <c r="BW650" s="922"/>
      <c r="BX650" s="906">
        <f>BX566+BX648</f>
        <v>0</v>
      </c>
      <c r="BY650" s="922"/>
      <c r="BZ650" s="906">
        <f>BZ566+BZ648</f>
        <v>0</v>
      </c>
      <c r="CA650" s="922"/>
      <c r="CB650" s="906">
        <f>CB566+CB648</f>
        <v>0</v>
      </c>
      <c r="CC650" s="922"/>
      <c r="CD650" s="906">
        <f>CD566+CD648</f>
        <v>0</v>
      </c>
      <c r="CE650" s="922"/>
      <c r="CF650" s="547">
        <f>SUM(BV650:CE650)</f>
        <v>0</v>
      </c>
      <c r="CG650" s="906">
        <f>CG566+CG648</f>
        <v>0</v>
      </c>
      <c r="CH650" s="922"/>
      <c r="CI650" s="906">
        <f>CI566+CI648</f>
        <v>0</v>
      </c>
      <c r="CJ650" s="922"/>
      <c r="CK650" s="906">
        <f>CK566+CK648</f>
        <v>0</v>
      </c>
      <c r="CL650" s="922"/>
      <c r="CM650" s="906">
        <f>CM566+CM648</f>
        <v>0</v>
      </c>
      <c r="CN650" s="922"/>
      <c r="CO650" s="906">
        <f>CO566+CO648</f>
        <v>0</v>
      </c>
      <c r="CP650" s="922"/>
      <c r="CQ650" s="547">
        <f>SUM(CG650:CP650)</f>
        <v>0</v>
      </c>
      <c r="CR650" s="906">
        <f>CR566+CR648</f>
        <v>0</v>
      </c>
      <c r="CS650" s="922"/>
      <c r="CT650" s="906">
        <f>CT566+CT648</f>
        <v>0</v>
      </c>
      <c r="CU650" s="922"/>
      <c r="CV650" s="906">
        <f>CV566+CV648</f>
        <v>0</v>
      </c>
      <c r="CW650" s="922"/>
      <c r="CX650" s="906">
        <f>CX566+CX648</f>
        <v>0</v>
      </c>
      <c r="CY650" s="922"/>
      <c r="CZ650" s="906">
        <f>CZ566+CZ648</f>
        <v>0</v>
      </c>
      <c r="DA650" s="922"/>
      <c r="DB650" s="547">
        <f>SUM(CR650:DA650)</f>
        <v>0</v>
      </c>
      <c r="DC650" s="906">
        <f>DC566+DC648</f>
        <v>0</v>
      </c>
      <c r="DD650" s="922"/>
      <c r="DE650" s="906">
        <f>DE566+DE648</f>
        <v>0</v>
      </c>
      <c r="DF650" s="922"/>
      <c r="DG650" s="906">
        <f>DG566+DG648</f>
        <v>0</v>
      </c>
      <c r="DH650" s="922"/>
      <c r="DI650" s="906">
        <f>DI566+DI648</f>
        <v>0</v>
      </c>
      <c r="DJ650" s="922"/>
      <c r="DK650" s="906">
        <f>DK566+DK648</f>
        <v>0</v>
      </c>
      <c r="DL650" s="922"/>
      <c r="DM650" s="547">
        <f>SUM(DC650:DL650)</f>
        <v>0</v>
      </c>
      <c r="DN650" s="906">
        <f>DN566+DN648</f>
        <v>0</v>
      </c>
      <c r="DO650" s="922"/>
      <c r="DP650" s="906">
        <f>DP566+DP648</f>
        <v>0</v>
      </c>
      <c r="DQ650" s="922"/>
      <c r="DR650" s="906">
        <f>DR566+DR648</f>
        <v>0</v>
      </c>
      <c r="DS650" s="922"/>
      <c r="DT650" s="906">
        <f>DT566+DT648</f>
        <v>0</v>
      </c>
      <c r="DU650" s="922"/>
      <c r="DV650" s="906">
        <f>DV566+DV648</f>
        <v>0</v>
      </c>
      <c r="DW650" s="922"/>
      <c r="DX650" s="547">
        <f>SUM(DN650:DW650)</f>
        <v>0</v>
      </c>
      <c r="DY650" s="382">
        <f>S650+AD650+AO650+AZ650+BK650+BV650+CG650+CR650+DC650+DN650</f>
        <v>0</v>
      </c>
      <c r="DZ650" s="382">
        <f>U650+AF650+AQ650+BB650+BM650+BX650+CI650+CT650+DE650+DP650</f>
        <v>0</v>
      </c>
      <c r="EA650" s="382">
        <f>W650+AH650+AS650+BD650+BO650+BZ650+CK650+CV650+DG650+DR650</f>
        <v>0</v>
      </c>
      <c r="EB650" s="382">
        <f>Y650+AJ650+AU650+BF650+BQ650+CB650+CM650+CX650+DI650+DT650</f>
        <v>0</v>
      </c>
      <c r="EC650" s="382">
        <f>AA650+AL650+AW650+BH650+BS650+CD650+CO650+CZ650+DK650+DV650</f>
        <v>0</v>
      </c>
      <c r="ED650" s="383">
        <f>SUM(DY650:EC650)</f>
        <v>0</v>
      </c>
      <c r="EE650" s="143"/>
    </row>
    <row r="651" spans="1:135" ht="15" customHeight="1">
      <c r="C651" s="864"/>
      <c r="D651" s="596"/>
      <c r="E651" s="596"/>
      <c r="F651" s="596"/>
      <c r="G651" s="596"/>
      <c r="H651" s="596"/>
      <c r="I651" s="596"/>
      <c r="J651" s="596"/>
      <c r="K651" s="596"/>
      <c r="L651" s="596"/>
      <c r="M651" s="596"/>
      <c r="N651" s="596"/>
      <c r="O651" s="596"/>
      <c r="P651" s="596"/>
      <c r="Q651" s="596"/>
      <c r="R651" s="597"/>
      <c r="S651" s="329"/>
      <c r="T651" s="484"/>
      <c r="U651" s="329"/>
      <c r="V651" s="484"/>
      <c r="W651" s="329"/>
      <c r="X651" s="484"/>
      <c r="Y651" s="329"/>
      <c r="Z651" s="484"/>
      <c r="AA651" s="329"/>
      <c r="AB651" s="484"/>
      <c r="AC651" s="135"/>
      <c r="AD651" s="329"/>
      <c r="AE651" s="484"/>
      <c r="AF651" s="329"/>
      <c r="AG651" s="484"/>
      <c r="AH651" s="329"/>
      <c r="AI651" s="484"/>
      <c r="AJ651" s="329"/>
      <c r="AK651" s="484"/>
      <c r="AL651" s="329"/>
      <c r="AM651" s="484"/>
      <c r="AN651" s="135"/>
      <c r="AO651" s="329"/>
      <c r="AP651" s="484"/>
      <c r="AQ651" s="329"/>
      <c r="AR651" s="484"/>
      <c r="AS651" s="329"/>
      <c r="AT651" s="484"/>
      <c r="AU651" s="329"/>
      <c r="AV651" s="484"/>
      <c r="AW651" s="329"/>
      <c r="AX651" s="484"/>
      <c r="AY651" s="135"/>
      <c r="AZ651" s="329"/>
      <c r="BA651" s="484"/>
      <c r="BB651" s="329"/>
      <c r="BC651" s="484"/>
      <c r="BD651" s="329"/>
      <c r="BE651" s="484"/>
      <c r="BF651" s="329"/>
      <c r="BG651" s="484"/>
      <c r="BH651" s="329"/>
      <c r="BI651" s="484"/>
      <c r="BJ651" s="135"/>
      <c r="BK651" s="329"/>
      <c r="BL651" s="484"/>
      <c r="BM651" s="329"/>
      <c r="BN651" s="484"/>
      <c r="BO651" s="329"/>
      <c r="BP651" s="484"/>
      <c r="BQ651" s="329"/>
      <c r="BR651" s="484"/>
      <c r="BS651" s="329"/>
      <c r="BT651" s="484"/>
      <c r="BU651" s="135"/>
      <c r="BV651" s="329"/>
      <c r="BW651" s="484"/>
      <c r="BX651" s="329"/>
      <c r="BY651" s="484"/>
      <c r="BZ651" s="329"/>
      <c r="CA651" s="484"/>
      <c r="CB651" s="329"/>
      <c r="CC651" s="484"/>
      <c r="CD651" s="329"/>
      <c r="CE651" s="484"/>
      <c r="CF651" s="135"/>
      <c r="CG651" s="329"/>
      <c r="CH651" s="484"/>
      <c r="CI651" s="329"/>
      <c r="CJ651" s="484"/>
      <c r="CK651" s="329"/>
      <c r="CL651" s="484"/>
      <c r="CM651" s="329"/>
      <c r="CN651" s="484"/>
      <c r="CO651" s="329"/>
      <c r="CP651" s="484"/>
      <c r="CQ651" s="135"/>
      <c r="CR651" s="329"/>
      <c r="CS651" s="484"/>
      <c r="CT651" s="329"/>
      <c r="CU651" s="484"/>
      <c r="CV651" s="329"/>
      <c r="CW651" s="484"/>
      <c r="CX651" s="329"/>
      <c r="CY651" s="484"/>
      <c r="CZ651" s="329"/>
      <c r="DA651" s="484"/>
      <c r="DB651" s="135"/>
      <c r="DC651" s="329"/>
      <c r="DD651" s="484"/>
      <c r="DE651" s="329"/>
      <c r="DF651" s="484"/>
      <c r="DG651" s="329"/>
      <c r="DH651" s="484"/>
      <c r="DI651" s="329"/>
      <c r="DJ651" s="484"/>
      <c r="DK651" s="329"/>
      <c r="DL651" s="484"/>
      <c r="DM651" s="135"/>
      <c r="DN651" s="329"/>
      <c r="DO651" s="484"/>
      <c r="DP651" s="329"/>
      <c r="DQ651" s="484"/>
      <c r="DR651" s="329"/>
      <c r="DS651" s="484"/>
      <c r="DT651" s="329"/>
      <c r="DU651" s="484"/>
      <c r="DV651" s="329"/>
      <c r="DW651" s="484"/>
      <c r="DX651" s="135"/>
      <c r="DY651" s="324"/>
      <c r="DZ651" s="324"/>
      <c r="EA651" s="324"/>
      <c r="EB651" s="324"/>
      <c r="EC651" s="324"/>
      <c r="ED651" s="377"/>
      <c r="EE651" s="143"/>
    </row>
    <row r="652" spans="1:135" ht="15" customHeight="1">
      <c r="C652" s="564" t="s">
        <v>129</v>
      </c>
      <c r="D652" s="565"/>
      <c r="E652" s="565"/>
      <c r="F652" s="565"/>
      <c r="G652" s="565"/>
      <c r="H652" s="565"/>
      <c r="I652" s="565"/>
      <c r="J652" s="565"/>
      <c r="K652" s="565"/>
      <c r="L652" s="565"/>
      <c r="M652" s="565"/>
      <c r="N652" s="565"/>
      <c r="O652" s="565"/>
      <c r="P652" s="565"/>
      <c r="Q652" s="565"/>
      <c r="R652" s="566"/>
      <c r="S652" s="906">
        <f>S588+S590+S650</f>
        <v>0</v>
      </c>
      <c r="T652" s="922"/>
      <c r="U652" s="906">
        <f>U588+U590+U650</f>
        <v>0</v>
      </c>
      <c r="V652" s="922"/>
      <c r="W652" s="906">
        <f>W588+W590+W650</f>
        <v>0</v>
      </c>
      <c r="X652" s="922"/>
      <c r="Y652" s="906">
        <f>Y588+Y590+Y650</f>
        <v>0</v>
      </c>
      <c r="Z652" s="922"/>
      <c r="AA652" s="906">
        <f>AA588+AA590+AA650</f>
        <v>0</v>
      </c>
      <c r="AB652" s="922"/>
      <c r="AC652" s="547">
        <f>SUM(S652:AB652)</f>
        <v>0</v>
      </c>
      <c r="AD652" s="906">
        <f>AD588+AD590+AD650</f>
        <v>0</v>
      </c>
      <c r="AE652" s="922"/>
      <c r="AF652" s="906">
        <f>AF588+AF590+AF650</f>
        <v>0</v>
      </c>
      <c r="AG652" s="922"/>
      <c r="AH652" s="906">
        <f>AH588+AH590+AH650</f>
        <v>0</v>
      </c>
      <c r="AI652" s="922"/>
      <c r="AJ652" s="906">
        <f>AJ588+AJ590+AJ650</f>
        <v>0</v>
      </c>
      <c r="AK652" s="922"/>
      <c r="AL652" s="906">
        <f>AL588+AL590+AL650</f>
        <v>0</v>
      </c>
      <c r="AM652" s="922"/>
      <c r="AN652" s="547">
        <f>SUM(AD652:AM652)</f>
        <v>0</v>
      </c>
      <c r="AO652" s="906">
        <f>AO588+AO590+AO650</f>
        <v>0</v>
      </c>
      <c r="AP652" s="922"/>
      <c r="AQ652" s="906">
        <f>AQ588+AQ590+AQ650</f>
        <v>0</v>
      </c>
      <c r="AR652" s="922"/>
      <c r="AS652" s="906">
        <f>AS588+AS590+AS650</f>
        <v>0</v>
      </c>
      <c r="AT652" s="922"/>
      <c r="AU652" s="906">
        <f>AU588+AU590+AU650</f>
        <v>0</v>
      </c>
      <c r="AV652" s="922"/>
      <c r="AW652" s="906">
        <f>AW588+AW590+AW650</f>
        <v>0</v>
      </c>
      <c r="AX652" s="922"/>
      <c r="AY652" s="547">
        <f>SUM(AO652:AX652)</f>
        <v>0</v>
      </c>
      <c r="AZ652" s="906">
        <f>AZ588+AZ590+AZ650</f>
        <v>0</v>
      </c>
      <c r="BA652" s="922"/>
      <c r="BB652" s="906">
        <f>BB588+BB590+BB650</f>
        <v>0</v>
      </c>
      <c r="BC652" s="922"/>
      <c r="BD652" s="906">
        <f>BD588+BD590+BD650</f>
        <v>0</v>
      </c>
      <c r="BE652" s="922"/>
      <c r="BF652" s="906">
        <f>BF588+BF590+BF650</f>
        <v>0</v>
      </c>
      <c r="BG652" s="922"/>
      <c r="BH652" s="906">
        <f>BH588+BH590+BH650</f>
        <v>0</v>
      </c>
      <c r="BI652" s="922"/>
      <c r="BJ652" s="547">
        <f>SUM(AZ652:BI652)</f>
        <v>0</v>
      </c>
      <c r="BK652" s="906">
        <f>BK588+BK590+BK650</f>
        <v>0</v>
      </c>
      <c r="BL652" s="922"/>
      <c r="BM652" s="906">
        <f>BM588+BM590+BM650</f>
        <v>0</v>
      </c>
      <c r="BN652" s="922"/>
      <c r="BO652" s="906">
        <f>BO588+BO590+BO650</f>
        <v>0</v>
      </c>
      <c r="BP652" s="922"/>
      <c r="BQ652" s="906">
        <f>BQ588+BQ590+BQ650</f>
        <v>0</v>
      </c>
      <c r="BR652" s="922"/>
      <c r="BS652" s="906">
        <f>BS588+BS590+BS650</f>
        <v>0</v>
      </c>
      <c r="BT652" s="922"/>
      <c r="BU652" s="547">
        <f>SUM(BK652:BT652)</f>
        <v>0</v>
      </c>
      <c r="BV652" s="906">
        <f>BV588+BV590+BV650</f>
        <v>0</v>
      </c>
      <c r="BW652" s="922"/>
      <c r="BX652" s="906">
        <f>BX588+BX590+BX650</f>
        <v>0</v>
      </c>
      <c r="BY652" s="922"/>
      <c r="BZ652" s="906">
        <f>BZ588+BZ590+BZ650</f>
        <v>0</v>
      </c>
      <c r="CA652" s="922"/>
      <c r="CB652" s="906">
        <f>CB588+CB590+CB650</f>
        <v>0</v>
      </c>
      <c r="CC652" s="922"/>
      <c r="CD652" s="906">
        <f>CD588+CD590+CD650</f>
        <v>0</v>
      </c>
      <c r="CE652" s="922"/>
      <c r="CF652" s="547">
        <f>SUM(BV652:CE652)</f>
        <v>0</v>
      </c>
      <c r="CG652" s="906">
        <f>CG588+CG590+CG650</f>
        <v>0</v>
      </c>
      <c r="CH652" s="922"/>
      <c r="CI652" s="906">
        <f>CI588+CI590+CI650</f>
        <v>0</v>
      </c>
      <c r="CJ652" s="922"/>
      <c r="CK652" s="906">
        <f>CK588+CK590+CK650</f>
        <v>0</v>
      </c>
      <c r="CL652" s="922"/>
      <c r="CM652" s="906">
        <f>CM588+CM590+CM650</f>
        <v>0</v>
      </c>
      <c r="CN652" s="922"/>
      <c r="CO652" s="906">
        <f>CO588+CO590+CO650</f>
        <v>0</v>
      </c>
      <c r="CP652" s="922"/>
      <c r="CQ652" s="547">
        <f>SUM(CG652:CP652)</f>
        <v>0</v>
      </c>
      <c r="CR652" s="906">
        <f>CR588+CR590+CR650</f>
        <v>0</v>
      </c>
      <c r="CS652" s="922"/>
      <c r="CT652" s="670">
        <f>CT588+CT590+CT650</f>
        <v>0</v>
      </c>
      <c r="CU652" s="650"/>
      <c r="CV652" s="670">
        <f>CV588+CV590+CV650</f>
        <v>0</v>
      </c>
      <c r="CW652" s="650"/>
      <c r="CX652" s="670">
        <f>CX588+CX590+CX650</f>
        <v>0</v>
      </c>
      <c r="CY652" s="650"/>
      <c r="CZ652" s="670">
        <f>CZ588+CZ590+CZ650</f>
        <v>0</v>
      </c>
      <c r="DA652" s="650"/>
      <c r="DB652" s="186">
        <f>SUM(CR652:DA652)</f>
        <v>0</v>
      </c>
      <c r="DC652" s="670">
        <f>DC588+DC590+DC650</f>
        <v>0</v>
      </c>
      <c r="DD652" s="650"/>
      <c r="DE652" s="670">
        <f>DE588+DE590+DE650</f>
        <v>0</v>
      </c>
      <c r="DF652" s="650"/>
      <c r="DG652" s="670">
        <f>DG588+DG590+DG650</f>
        <v>0</v>
      </c>
      <c r="DH652" s="650"/>
      <c r="DI652" s="670">
        <f>DI588+DI590+DI650</f>
        <v>0</v>
      </c>
      <c r="DJ652" s="650"/>
      <c r="DK652" s="670">
        <f>DK588+DK590+DK650</f>
        <v>0</v>
      </c>
      <c r="DL652" s="650"/>
      <c r="DM652" s="186">
        <f>SUM(DC652:DL652)</f>
        <v>0</v>
      </c>
      <c r="DN652" s="670">
        <f>DN588+DN590+DN650</f>
        <v>0</v>
      </c>
      <c r="DO652" s="650"/>
      <c r="DP652" s="670">
        <f>DP588+DP590+DP650</f>
        <v>0</v>
      </c>
      <c r="DQ652" s="650"/>
      <c r="DR652" s="670">
        <f>DR588+DR590+DR650</f>
        <v>0</v>
      </c>
      <c r="DS652" s="650"/>
      <c r="DT652" s="670">
        <f>DT588+DT590+DT650</f>
        <v>0</v>
      </c>
      <c r="DU652" s="650"/>
      <c r="DV652" s="670">
        <f>DV588+DV590+DV650</f>
        <v>0</v>
      </c>
      <c r="DW652" s="650"/>
      <c r="DX652" s="186">
        <f>SUM(DN652:DW652)</f>
        <v>0</v>
      </c>
      <c r="DY652" s="382">
        <f>S652+AD652+AO652+AZ652+BK652+BV652+CG652+CR652+DC652+DN652</f>
        <v>0</v>
      </c>
      <c r="DZ652" s="382">
        <f>U652+AF652+AQ652+BB652+BM652+BX652+CI652+CT652+DE652+DP652</f>
        <v>0</v>
      </c>
      <c r="EA652" s="382">
        <f>W652+AH652+AS652+BD652+BO652+BZ652+CK652+CV652+DG652+DR652</f>
        <v>0</v>
      </c>
      <c r="EB652" s="382">
        <f>Y652+AJ652+AU652+BF652+BQ652+CB652+CM652+CX652+DI652+DT652</f>
        <v>0</v>
      </c>
      <c r="EC652" s="382">
        <f>AA652+AL652+AW652+BH652+BS652+CD652+CO652+CZ652+DK652+DV652</f>
        <v>0</v>
      </c>
      <c r="ED652" s="383">
        <f>SUM(DY652:EC652)</f>
        <v>0</v>
      </c>
      <c r="EE652" s="143"/>
    </row>
    <row r="653" spans="1:135" ht="17.100000000000001" customHeight="1">
      <c r="C653" s="143"/>
      <c r="D653" s="143"/>
      <c r="R653" s="48"/>
      <c r="S653" s="70"/>
      <c r="T653" s="70"/>
      <c r="V653" s="70"/>
      <c r="X653" s="70"/>
      <c r="Z653" s="70"/>
      <c r="AB653" s="70"/>
      <c r="AD653" s="70"/>
      <c r="AE653" s="70"/>
      <c r="AG653" s="70"/>
      <c r="AI653" s="70"/>
      <c r="AK653" s="70"/>
      <c r="AM653" s="70"/>
      <c r="AO653" s="70"/>
      <c r="AP653" s="70"/>
      <c r="AR653" s="70"/>
      <c r="AT653" s="70"/>
      <c r="AV653" s="70"/>
      <c r="AX653" s="70"/>
      <c r="AZ653" s="70"/>
      <c r="BA653" s="70"/>
      <c r="BC653" s="70"/>
      <c r="BE653" s="70"/>
      <c r="BG653" s="70"/>
      <c r="BI653" s="70"/>
      <c r="BK653" s="70"/>
      <c r="BL653" s="70"/>
      <c r="BN653" s="70"/>
      <c r="BP653" s="70"/>
      <c r="BR653" s="70"/>
      <c r="BT653" s="70"/>
      <c r="BV653" s="70"/>
      <c r="BW653" s="70"/>
      <c r="BY653" s="70"/>
      <c r="CA653" s="70"/>
      <c r="CC653" s="70"/>
      <c r="CE653" s="70"/>
      <c r="CG653" s="70"/>
      <c r="CH653" s="70"/>
      <c r="CJ653" s="70"/>
      <c r="CL653" s="70"/>
      <c r="CN653" s="70"/>
      <c r="CP653" s="70"/>
      <c r="CR653" s="70"/>
      <c r="CS653" s="70"/>
      <c r="CU653" s="70"/>
      <c r="CW653" s="70"/>
      <c r="CY653" s="70"/>
      <c r="DA653" s="70"/>
      <c r="DC653" s="70"/>
      <c r="DD653" s="70"/>
      <c r="DF653" s="70"/>
      <c r="DH653" s="70"/>
      <c r="DJ653" s="70"/>
      <c r="DL653" s="70"/>
      <c r="DN653" s="70"/>
      <c r="DO653" s="70"/>
      <c r="DQ653" s="70"/>
      <c r="DS653" s="70"/>
      <c r="DU653" s="70"/>
      <c r="DW653" s="70"/>
      <c r="EE653" s="46"/>
    </row>
    <row r="654" spans="1:135" ht="17.100000000000001" customHeight="1">
      <c r="C654" s="491"/>
      <c r="D654" s="491"/>
      <c r="E654" s="491"/>
      <c r="F654" s="491"/>
      <c r="G654" s="491"/>
      <c r="H654" s="491"/>
      <c r="I654" s="491"/>
      <c r="J654" s="491"/>
      <c r="K654" s="491"/>
      <c r="L654" s="491"/>
      <c r="M654" s="491"/>
      <c r="N654" s="491"/>
      <c r="O654" s="491"/>
      <c r="P654" s="491"/>
      <c r="Q654" s="491"/>
      <c r="R654" s="492"/>
      <c r="S654" s="492"/>
      <c r="T654" s="492"/>
      <c r="U654" s="492"/>
      <c r="V654" s="492"/>
      <c r="W654" s="492"/>
      <c r="X654" s="492"/>
      <c r="Y654" s="492"/>
      <c r="Z654" s="492"/>
      <c r="AA654" s="492"/>
      <c r="AB654" s="492"/>
      <c r="AC654" s="492"/>
      <c r="AD654" s="492"/>
      <c r="AE654" s="492"/>
      <c r="AF654" s="492"/>
      <c r="AG654" s="492"/>
      <c r="AH654" s="492"/>
      <c r="AI654" s="492"/>
      <c r="AJ654" s="492"/>
      <c r="AK654" s="492"/>
      <c r="AL654" s="492"/>
      <c r="AM654" s="492"/>
      <c r="AN654" s="492"/>
      <c r="AO654" s="492"/>
      <c r="AP654" s="492"/>
      <c r="AQ654" s="492"/>
      <c r="AR654" s="492"/>
      <c r="AS654" s="492"/>
      <c r="AT654" s="492"/>
      <c r="AU654" s="492"/>
      <c r="AV654" s="492"/>
      <c r="AW654" s="492"/>
      <c r="AX654" s="492"/>
      <c r="AY654" s="492"/>
      <c r="AZ654" s="492"/>
      <c r="BA654" s="492"/>
      <c r="BB654" s="492"/>
      <c r="BC654" s="492"/>
      <c r="BD654" s="492"/>
      <c r="BE654" s="492"/>
      <c r="BF654" s="492"/>
      <c r="BG654" s="492"/>
      <c r="BH654" s="492"/>
      <c r="BI654" s="492"/>
      <c r="BJ654" s="492"/>
      <c r="BK654" s="492"/>
      <c r="BL654" s="492"/>
      <c r="BM654" s="492"/>
      <c r="BN654" s="492"/>
      <c r="BO654" s="492"/>
      <c r="BP654" s="492"/>
      <c r="BQ654" s="492"/>
      <c r="BR654" s="492"/>
      <c r="BS654" s="492"/>
      <c r="BT654" s="492"/>
      <c r="BU654" s="492"/>
      <c r="BV654" s="492"/>
      <c r="BW654" s="492"/>
      <c r="BX654" s="492"/>
      <c r="BY654" s="492"/>
      <c r="BZ654" s="492"/>
      <c r="CA654" s="492"/>
      <c r="CB654" s="492"/>
      <c r="CC654" s="492"/>
      <c r="CD654" s="492"/>
      <c r="CE654" s="492"/>
      <c r="CF654" s="492"/>
      <c r="CG654" s="492"/>
      <c r="CH654" s="492"/>
      <c r="CI654" s="492"/>
      <c r="CJ654" s="492"/>
      <c r="CK654" s="492"/>
      <c r="CL654" s="492"/>
      <c r="CM654" s="492"/>
      <c r="CN654" s="492"/>
      <c r="CO654" s="492"/>
      <c r="CP654" s="492"/>
      <c r="CQ654" s="492"/>
      <c r="CR654" s="492"/>
      <c r="CS654" s="492"/>
      <c r="CT654" s="492"/>
      <c r="CU654" s="492"/>
      <c r="CV654" s="492"/>
      <c r="CW654" s="492"/>
      <c r="CX654" s="492"/>
      <c r="CY654" s="492"/>
      <c r="CZ654" s="492"/>
      <c r="DA654" s="492"/>
      <c r="DB654" s="492"/>
      <c r="DC654" s="492"/>
      <c r="DD654" s="492"/>
      <c r="DE654" s="492"/>
      <c r="DF654" s="492"/>
      <c r="DG654" s="492"/>
      <c r="DH654" s="492"/>
      <c r="DI654" s="492"/>
      <c r="DJ654" s="492"/>
      <c r="DK654" s="492"/>
      <c r="DL654" s="492"/>
      <c r="DM654" s="492"/>
      <c r="DN654" s="492"/>
      <c r="DO654" s="492"/>
      <c r="DP654" s="492"/>
      <c r="DQ654" s="492"/>
      <c r="DR654" s="492"/>
      <c r="DS654" s="492"/>
      <c r="DT654" s="492"/>
      <c r="DU654" s="492"/>
      <c r="DV654" s="492"/>
      <c r="DW654" s="492"/>
      <c r="DX654" s="492"/>
      <c r="DY654" s="493"/>
      <c r="DZ654" s="493"/>
      <c r="EA654" s="493"/>
      <c r="EB654" s="493"/>
      <c r="EC654" s="493"/>
      <c r="ED654" s="494"/>
      <c r="EE654" s="46"/>
    </row>
    <row r="655" spans="1:135" ht="17.100000000000001" customHeight="1">
      <c r="C655" s="491"/>
      <c r="D655" s="491"/>
      <c r="E655" s="491"/>
      <c r="F655" s="491"/>
      <c r="G655" s="491"/>
      <c r="H655" s="491"/>
      <c r="I655" s="491"/>
      <c r="J655" s="491"/>
      <c r="K655" s="491"/>
      <c r="L655" s="491"/>
      <c r="M655" s="491"/>
      <c r="N655" s="491"/>
      <c r="O655" s="491"/>
      <c r="P655" s="491"/>
      <c r="Q655" s="491"/>
      <c r="R655" s="492"/>
      <c r="S655" s="492"/>
      <c r="T655" s="492"/>
      <c r="U655" s="492"/>
      <c r="V655" s="492"/>
      <c r="W655" s="492"/>
      <c r="X655" s="492"/>
      <c r="Y655" s="492"/>
      <c r="Z655" s="492"/>
      <c r="AA655" s="492"/>
      <c r="AB655" s="492"/>
      <c r="AC655" s="492"/>
      <c r="AD655" s="492"/>
      <c r="AE655" s="492"/>
      <c r="AF655" s="492"/>
      <c r="AG655" s="492"/>
      <c r="AH655" s="492"/>
      <c r="AI655" s="492"/>
      <c r="AJ655" s="492"/>
      <c r="AK655" s="492"/>
      <c r="AL655" s="492"/>
      <c r="AM655" s="492"/>
      <c r="AN655" s="492"/>
      <c r="AO655" s="492"/>
      <c r="AP655" s="492"/>
      <c r="AQ655" s="492"/>
      <c r="AR655" s="492"/>
      <c r="AS655" s="492"/>
      <c r="AT655" s="492"/>
      <c r="AU655" s="492"/>
      <c r="AV655" s="492"/>
      <c r="AW655" s="492"/>
      <c r="AX655" s="492"/>
      <c r="AY655" s="492"/>
      <c r="AZ655" s="492"/>
      <c r="BA655" s="492"/>
      <c r="BB655" s="492"/>
      <c r="BC655" s="492"/>
      <c r="BD655" s="492"/>
      <c r="BE655" s="492"/>
      <c r="BF655" s="492"/>
      <c r="BG655" s="492"/>
      <c r="BH655" s="492"/>
      <c r="BI655" s="492"/>
      <c r="BJ655" s="492"/>
      <c r="BK655" s="492"/>
      <c r="BL655" s="492"/>
      <c r="BM655" s="492"/>
      <c r="BN655" s="492"/>
      <c r="BO655" s="492"/>
      <c r="BP655" s="492"/>
      <c r="BQ655" s="492"/>
      <c r="BR655" s="492"/>
      <c r="BS655" s="492"/>
      <c r="BT655" s="492"/>
      <c r="BU655" s="492"/>
      <c r="BV655" s="492"/>
      <c r="BW655" s="492"/>
      <c r="BX655" s="492"/>
      <c r="BY655" s="492"/>
      <c r="BZ655" s="492"/>
      <c r="CA655" s="492"/>
      <c r="CB655" s="492"/>
      <c r="CC655" s="492"/>
      <c r="CD655" s="492"/>
      <c r="CE655" s="492"/>
      <c r="CF655" s="492"/>
      <c r="CG655" s="492"/>
      <c r="CH655" s="492"/>
      <c r="CI655" s="492"/>
      <c r="CJ655" s="492"/>
      <c r="CK655" s="492"/>
      <c r="CL655" s="492"/>
      <c r="CM655" s="492"/>
      <c r="CN655" s="492"/>
      <c r="CO655" s="492"/>
      <c r="CP655" s="492"/>
      <c r="CQ655" s="492"/>
      <c r="CR655" s="492"/>
      <c r="CS655" s="492"/>
      <c r="CT655" s="492"/>
      <c r="CU655" s="492"/>
      <c r="CV655" s="492"/>
      <c r="CW655" s="492"/>
      <c r="CX655" s="492"/>
      <c r="CY655" s="492"/>
      <c r="CZ655" s="492"/>
      <c r="DA655" s="492"/>
      <c r="DB655" s="492"/>
      <c r="DC655" s="492"/>
      <c r="DD655" s="492"/>
      <c r="DE655" s="492"/>
      <c r="DF655" s="492"/>
      <c r="DG655" s="492"/>
      <c r="DH655" s="492"/>
      <c r="DI655" s="492"/>
      <c r="DJ655" s="492"/>
      <c r="DK655" s="492"/>
      <c r="DL655" s="492"/>
      <c r="DM655" s="492"/>
      <c r="DN655" s="492"/>
      <c r="DO655" s="492"/>
      <c r="DP655" s="492"/>
      <c r="DQ655" s="492"/>
      <c r="DR655" s="492"/>
      <c r="DS655" s="492"/>
      <c r="DT655" s="492"/>
      <c r="DU655" s="492"/>
      <c r="DV655" s="492"/>
      <c r="DW655" s="492"/>
      <c r="DX655" s="492"/>
      <c r="DY655" s="493"/>
      <c r="DZ655" s="493"/>
      <c r="EA655" s="493"/>
      <c r="EB655" s="493"/>
      <c r="EC655" s="493"/>
      <c r="ED655" s="494"/>
      <c r="EE655" s="46"/>
    </row>
    <row r="656" spans="1:135" ht="17.100000000000001" customHeight="1">
      <c r="R656" s="48"/>
      <c r="S656" s="70"/>
      <c r="T656" s="70"/>
      <c r="V656" s="70"/>
      <c r="X656" s="70"/>
      <c r="Z656" s="70"/>
      <c r="AB656" s="70"/>
      <c r="AD656" s="70"/>
      <c r="AE656" s="70"/>
      <c r="AG656" s="70"/>
      <c r="AI656" s="70"/>
      <c r="AK656" s="70"/>
      <c r="AM656" s="70"/>
      <c r="AO656" s="70"/>
      <c r="AP656" s="70"/>
      <c r="AR656" s="70"/>
      <c r="AT656" s="70"/>
      <c r="AV656" s="70"/>
      <c r="AX656" s="70"/>
      <c r="AZ656" s="70"/>
      <c r="BA656" s="70"/>
      <c r="BC656" s="70"/>
      <c r="BE656" s="70"/>
      <c r="BG656" s="70"/>
      <c r="BI656" s="70"/>
      <c r="BK656" s="70"/>
      <c r="BL656" s="70"/>
      <c r="BN656" s="70"/>
      <c r="BP656" s="70"/>
      <c r="BR656" s="70"/>
      <c r="BT656" s="70"/>
      <c r="BV656" s="70"/>
      <c r="BW656" s="70"/>
      <c r="BY656" s="70"/>
      <c r="CA656" s="70"/>
      <c r="CC656" s="70"/>
      <c r="CE656" s="70"/>
      <c r="CG656" s="70"/>
      <c r="CH656" s="70"/>
      <c r="CJ656" s="70"/>
      <c r="CL656" s="70"/>
      <c r="CN656" s="70"/>
      <c r="CP656" s="70"/>
      <c r="CR656" s="70"/>
      <c r="CS656" s="70"/>
      <c r="CU656" s="70"/>
      <c r="CW656" s="70"/>
      <c r="CY656" s="70"/>
      <c r="DA656" s="70"/>
      <c r="DC656" s="70"/>
      <c r="DD656" s="70"/>
      <c r="DF656" s="70"/>
      <c r="DH656" s="70"/>
      <c r="DJ656" s="70"/>
      <c r="DL656" s="70"/>
      <c r="DN656" s="70"/>
      <c r="DO656" s="70"/>
      <c r="DQ656" s="70"/>
      <c r="DS656" s="70"/>
      <c r="DU656" s="70"/>
      <c r="DW656" s="70"/>
      <c r="EE656" s="46"/>
    </row>
    <row r="657" spans="3:135" ht="17.100000000000001" customHeight="1">
      <c r="C657" s="51" t="s">
        <v>401</v>
      </c>
      <c r="R657" s="48"/>
      <c r="S657" s="70"/>
      <c r="T657" s="70"/>
      <c r="V657" s="70"/>
      <c r="X657" s="70"/>
      <c r="Z657" s="70"/>
      <c r="AB657" s="70"/>
      <c r="AD657" s="70"/>
      <c r="AE657" s="70"/>
      <c r="AG657" s="70"/>
      <c r="AI657" s="70"/>
      <c r="AK657" s="70"/>
      <c r="AM657" s="70"/>
      <c r="AO657" s="70"/>
      <c r="AP657" s="70"/>
      <c r="AR657" s="70"/>
      <c r="AT657" s="70"/>
      <c r="AV657" s="70"/>
      <c r="AX657" s="70"/>
      <c r="AZ657" s="70"/>
      <c r="BA657" s="70"/>
      <c r="BC657" s="70"/>
      <c r="BE657" s="70"/>
      <c r="BG657" s="70"/>
      <c r="BI657" s="70"/>
      <c r="BK657" s="70"/>
      <c r="BL657" s="70"/>
      <c r="BN657" s="70"/>
      <c r="BP657" s="70"/>
      <c r="BR657" s="70"/>
      <c r="BT657" s="70"/>
      <c r="BV657" s="70"/>
      <c r="BW657" s="70"/>
      <c r="BY657" s="70"/>
      <c r="CA657" s="70"/>
      <c r="CC657" s="70"/>
      <c r="CE657" s="70"/>
      <c r="CG657" s="70"/>
      <c r="CH657" s="70"/>
      <c r="CJ657" s="70"/>
      <c r="CL657" s="70"/>
      <c r="CN657" s="70"/>
      <c r="CP657" s="70"/>
      <c r="CR657" s="70"/>
      <c r="CS657" s="70"/>
      <c r="CU657" s="70"/>
      <c r="CW657" s="70"/>
      <c r="CY657" s="70"/>
      <c r="DA657" s="70"/>
      <c r="DC657" s="70"/>
      <c r="DD657" s="70"/>
      <c r="DF657" s="70"/>
      <c r="DH657" s="70"/>
      <c r="DJ657" s="70"/>
      <c r="DL657" s="70"/>
      <c r="DN657" s="70"/>
      <c r="DO657" s="70"/>
      <c r="DQ657" s="70"/>
      <c r="DS657" s="70"/>
      <c r="DU657" s="70"/>
      <c r="DW657" s="70"/>
      <c r="EE657" s="46"/>
    </row>
    <row r="658" spans="3:135" ht="17.100000000000001" customHeight="1">
      <c r="C658" s="998"/>
      <c r="D658" s="998"/>
      <c r="E658" s="998"/>
      <c r="F658" s="998"/>
      <c r="G658" s="998"/>
      <c r="H658" s="998"/>
      <c r="I658" s="998"/>
      <c r="J658" s="998"/>
      <c r="K658" s="998"/>
      <c r="L658" s="998"/>
      <c r="M658" s="998"/>
      <c r="N658" s="998"/>
      <c r="O658" s="998"/>
      <c r="P658" s="998"/>
      <c r="Q658" s="998"/>
      <c r="R658" s="998"/>
      <c r="S658" s="519"/>
      <c r="T658" s="519"/>
      <c r="U658" s="519"/>
      <c r="V658" s="519"/>
      <c r="W658" s="519"/>
      <c r="X658" s="519"/>
      <c r="Z658" s="70"/>
      <c r="AB658" s="70"/>
      <c r="AD658" s="70"/>
      <c r="AE658" s="70"/>
      <c r="AG658" s="70"/>
      <c r="AI658" s="70"/>
      <c r="AK658" s="70"/>
      <c r="AM658" s="70"/>
      <c r="AO658" s="70"/>
      <c r="AP658" s="70"/>
      <c r="AR658" s="70"/>
      <c r="AT658" s="70"/>
      <c r="AV658" s="70"/>
      <c r="AX658" s="70"/>
      <c r="AZ658" s="70"/>
      <c r="BA658" s="70"/>
      <c r="BC658" s="70"/>
      <c r="BE658" s="70"/>
      <c r="BG658" s="70"/>
      <c r="BI658" s="70"/>
      <c r="BK658" s="70"/>
      <c r="BL658" s="70"/>
      <c r="BN658" s="70"/>
      <c r="BP658" s="70"/>
      <c r="BR658" s="70"/>
      <c r="BT658" s="70"/>
      <c r="BV658" s="70"/>
      <c r="BW658" s="70"/>
      <c r="BY658" s="70"/>
      <c r="CA658" s="70"/>
      <c r="CC658" s="70"/>
      <c r="CE658" s="70"/>
      <c r="CG658" s="70"/>
      <c r="CH658" s="70"/>
      <c r="CJ658" s="70"/>
      <c r="CL658" s="70"/>
      <c r="CN658" s="70"/>
      <c r="CP658" s="70"/>
      <c r="CR658" s="70"/>
      <c r="CS658" s="70"/>
      <c r="CU658" s="70"/>
      <c r="CW658" s="70"/>
      <c r="CY658" s="70"/>
      <c r="DA658" s="70"/>
      <c r="DC658" s="70"/>
      <c r="DD658" s="70"/>
      <c r="DF658" s="70"/>
      <c r="DH658" s="70"/>
      <c r="DJ658" s="70"/>
      <c r="DL658" s="70"/>
      <c r="DN658" s="70"/>
      <c r="DO658" s="70"/>
      <c r="DQ658" s="70"/>
      <c r="DS658" s="70"/>
      <c r="DU658" s="70"/>
      <c r="DW658" s="70"/>
      <c r="EE658" s="46"/>
    </row>
    <row r="659" spans="3:135" ht="17.100000000000001" customHeight="1">
      <c r="C659" s="921" t="s">
        <v>402</v>
      </c>
      <c r="D659" s="921"/>
      <c r="E659" s="921"/>
      <c r="F659" s="921"/>
      <c r="G659" s="921"/>
      <c r="R659" s="48"/>
      <c r="S659" s="48"/>
      <c r="T659" s="48"/>
      <c r="U659" s="48"/>
      <c r="V659" s="48"/>
      <c r="W659" s="48"/>
      <c r="X659" s="48"/>
      <c r="Z659" s="70"/>
      <c r="AB659" s="70"/>
      <c r="AD659" s="70"/>
      <c r="AE659" s="70"/>
      <c r="AG659" s="70"/>
      <c r="AI659" s="70"/>
      <c r="AK659" s="70"/>
      <c r="AM659" s="70"/>
      <c r="AO659" s="70"/>
      <c r="AP659" s="70"/>
      <c r="AR659" s="70"/>
      <c r="AT659" s="70"/>
      <c r="AV659" s="70"/>
      <c r="AX659" s="70"/>
      <c r="AZ659" s="70"/>
      <c r="BA659" s="70"/>
      <c r="BC659" s="70"/>
      <c r="BE659" s="70"/>
      <c r="BG659" s="70"/>
      <c r="BI659" s="70"/>
      <c r="BK659" s="70"/>
      <c r="BL659" s="70"/>
      <c r="BN659" s="70"/>
      <c r="BP659" s="70"/>
      <c r="BR659" s="70"/>
      <c r="BT659" s="70"/>
      <c r="BV659" s="70"/>
      <c r="BW659" s="70"/>
      <c r="BY659" s="70"/>
      <c r="CA659" s="70"/>
      <c r="CC659" s="70"/>
      <c r="CE659" s="70"/>
      <c r="CG659" s="70"/>
      <c r="CH659" s="70"/>
      <c r="CJ659" s="70"/>
      <c r="CL659" s="70"/>
      <c r="CN659" s="70"/>
      <c r="CP659" s="70"/>
      <c r="CR659" s="70"/>
      <c r="CS659" s="70"/>
      <c r="CU659" s="70"/>
      <c r="CW659" s="70"/>
      <c r="CY659" s="70"/>
      <c r="DA659" s="70"/>
      <c r="DC659" s="70"/>
      <c r="DD659" s="70"/>
      <c r="DF659" s="70"/>
      <c r="DH659" s="70"/>
      <c r="DJ659" s="70"/>
      <c r="DL659" s="70"/>
      <c r="DN659" s="70"/>
      <c r="DO659" s="70"/>
      <c r="DQ659" s="70"/>
      <c r="DS659" s="70"/>
      <c r="DU659" s="70"/>
      <c r="DW659" s="70"/>
      <c r="EE659" s="46"/>
    </row>
    <row r="660" spans="3:135" ht="17.100000000000001" customHeight="1">
      <c r="C660" s="51"/>
      <c r="D660" s="93" t="s">
        <v>171</v>
      </c>
      <c r="E660" s="914" t="s">
        <v>172</v>
      </c>
      <c r="F660" s="914"/>
      <c r="G660" s="914"/>
      <c r="H660" s="914" t="s">
        <v>173</v>
      </c>
      <c r="I660" s="914"/>
      <c r="J660" s="914"/>
      <c r="K660" s="914" t="s">
        <v>123</v>
      </c>
      <c r="L660" s="914"/>
      <c r="M660" s="914"/>
      <c r="N660" s="914" t="s">
        <v>124</v>
      </c>
      <c r="O660" s="914"/>
      <c r="P660" s="655" t="s">
        <v>170</v>
      </c>
      <c r="Q660" s="655"/>
      <c r="R660" s="54"/>
      <c r="S660" s="913"/>
      <c r="T660" s="913"/>
      <c r="U660" s="913"/>
      <c r="V660" s="913"/>
      <c r="W660" s="48"/>
      <c r="X660" s="48"/>
      <c r="Z660" s="70"/>
      <c r="AB660" s="70"/>
      <c r="AD660" s="70"/>
      <c r="AE660" s="70"/>
      <c r="AG660" s="70"/>
      <c r="AI660" s="70"/>
      <c r="AK660" s="70"/>
      <c r="AM660" s="70"/>
      <c r="AO660" s="70"/>
      <c r="AP660" s="70"/>
      <c r="AR660" s="70"/>
      <c r="AT660" s="70"/>
      <c r="AV660" s="70"/>
      <c r="AX660" s="70"/>
      <c r="AZ660" s="70"/>
      <c r="BA660" s="70"/>
      <c r="BC660" s="70"/>
      <c r="BE660" s="70"/>
      <c r="BG660" s="70"/>
      <c r="BI660" s="70"/>
      <c r="BK660" s="70"/>
      <c r="BL660" s="70"/>
      <c r="BN660" s="70"/>
      <c r="BP660" s="70"/>
      <c r="BR660" s="70"/>
      <c r="BT660" s="70"/>
      <c r="BV660" s="70"/>
      <c r="BW660" s="70"/>
      <c r="BY660" s="70"/>
      <c r="CA660" s="70"/>
      <c r="CC660" s="70"/>
      <c r="CE660" s="70"/>
      <c r="CG660" s="70"/>
      <c r="CH660" s="70"/>
      <c r="CJ660" s="70"/>
      <c r="CL660" s="70"/>
      <c r="CN660" s="70"/>
      <c r="CP660" s="70"/>
      <c r="CR660" s="70"/>
      <c r="CS660" s="70"/>
      <c r="CU660" s="70"/>
      <c r="CW660" s="70"/>
      <c r="CY660" s="70"/>
      <c r="DA660" s="70"/>
      <c r="DC660" s="70"/>
      <c r="DD660" s="70"/>
      <c r="DF660" s="70"/>
      <c r="DH660" s="70"/>
      <c r="DJ660" s="70"/>
      <c r="DL660" s="70"/>
      <c r="DN660" s="70"/>
      <c r="DO660" s="70"/>
      <c r="DQ660" s="70"/>
      <c r="DS660" s="70"/>
      <c r="DU660" s="70"/>
      <c r="DW660" s="70"/>
      <c r="EE660" s="46"/>
    </row>
    <row r="661" spans="3:135" ht="17.100000000000001" customHeight="1">
      <c r="C661" s="52" t="str">
        <f>BV8</f>
        <v>Dept #1 Match Budget</v>
      </c>
      <c r="D661" s="92">
        <f>BV652</f>
        <v>0</v>
      </c>
      <c r="E661" s="910">
        <f>BX652</f>
        <v>0</v>
      </c>
      <c r="F661" s="909"/>
      <c r="G661" s="909"/>
      <c r="H661" s="910">
        <f>BZ652</f>
        <v>0</v>
      </c>
      <c r="I661" s="909"/>
      <c r="J661" s="909"/>
      <c r="K661" s="910">
        <f>CB652</f>
        <v>0</v>
      </c>
      <c r="L661" s="909"/>
      <c r="M661" s="909"/>
      <c r="N661" s="910">
        <f>CD652</f>
        <v>0</v>
      </c>
      <c r="O661" s="909"/>
      <c r="P661" s="915">
        <f>SUM(D661:O661)</f>
        <v>0</v>
      </c>
      <c r="Q661" s="908"/>
      <c r="R661" s="55"/>
      <c r="S661" s="911"/>
      <c r="T661" s="912"/>
      <c r="U661" s="911"/>
      <c r="V661" s="912"/>
      <c r="W661" s="48"/>
      <c r="X661" s="48"/>
      <c r="Z661" s="70"/>
      <c r="AB661" s="70"/>
      <c r="AD661" s="70"/>
      <c r="AE661" s="70"/>
      <c r="AG661" s="70"/>
      <c r="AI661" s="70"/>
      <c r="AK661" s="70"/>
      <c r="AM661" s="70"/>
      <c r="AO661" s="70"/>
      <c r="AP661" s="70"/>
      <c r="AR661" s="70"/>
      <c r="AT661" s="70"/>
      <c r="AV661" s="70"/>
      <c r="AX661" s="70"/>
      <c r="AZ661" s="70"/>
      <c r="BA661" s="70"/>
      <c r="BC661" s="70"/>
      <c r="BE661" s="70"/>
      <c r="BG661" s="70"/>
      <c r="BI661" s="70"/>
      <c r="BK661" s="70"/>
      <c r="BL661" s="70"/>
      <c r="BN661" s="70"/>
      <c r="BP661" s="70"/>
      <c r="BR661" s="70"/>
      <c r="BT661" s="70"/>
      <c r="BV661" s="70"/>
      <c r="BW661" s="70"/>
      <c r="BY661" s="70"/>
      <c r="CA661" s="70"/>
      <c r="CC661" s="70"/>
      <c r="CE661" s="70"/>
      <c r="CG661" s="70"/>
      <c r="CH661" s="70"/>
      <c r="CJ661" s="70"/>
      <c r="CL661" s="70"/>
      <c r="CN661" s="70"/>
      <c r="CP661" s="70"/>
      <c r="CR661" s="70"/>
      <c r="CS661" s="70"/>
      <c r="CU661" s="70"/>
      <c r="CW661" s="70"/>
      <c r="CY661" s="70"/>
      <c r="DA661" s="70"/>
      <c r="DC661" s="70"/>
      <c r="DD661" s="70"/>
      <c r="DF661" s="70"/>
      <c r="DH661" s="70"/>
      <c r="DJ661" s="70"/>
      <c r="DL661" s="70"/>
      <c r="DN661" s="70"/>
      <c r="DO661" s="70"/>
      <c r="DQ661" s="70"/>
      <c r="DS661" s="70"/>
      <c r="DU661" s="70"/>
      <c r="DW661" s="70"/>
      <c r="EE661" s="46"/>
    </row>
    <row r="662" spans="3:135" ht="17.100000000000001" customHeight="1">
      <c r="C662" s="52" t="str">
        <f>CG8</f>
        <v>Dept #2 Match Budget</v>
      </c>
      <c r="D662" s="92">
        <f>CG652</f>
        <v>0</v>
      </c>
      <c r="E662" s="910">
        <f>CI652</f>
        <v>0</v>
      </c>
      <c r="F662" s="909"/>
      <c r="G662" s="909"/>
      <c r="H662" s="910">
        <f>CK652</f>
        <v>0</v>
      </c>
      <c r="I662" s="909"/>
      <c r="J662" s="909"/>
      <c r="K662" s="910">
        <f>CM652</f>
        <v>0</v>
      </c>
      <c r="L662" s="909"/>
      <c r="M662" s="909"/>
      <c r="N662" s="910">
        <f>CO652</f>
        <v>0</v>
      </c>
      <c r="O662" s="909"/>
      <c r="P662" s="915">
        <f t="shared" ref="P662:P665" si="1017">SUM(D662:O662)</f>
        <v>0</v>
      </c>
      <c r="Q662" s="908"/>
      <c r="R662" s="55"/>
      <c r="S662" s="911"/>
      <c r="T662" s="912"/>
      <c r="U662" s="911"/>
      <c r="V662" s="912"/>
      <c r="W662" s="48"/>
      <c r="X662" s="48"/>
      <c r="Z662" s="70"/>
      <c r="AB662" s="70"/>
      <c r="AD662" s="70"/>
      <c r="AE662" s="70"/>
      <c r="AG662" s="70"/>
      <c r="AI662" s="70"/>
      <c r="AK662" s="70"/>
      <c r="AM662" s="70"/>
      <c r="AO662" s="70"/>
      <c r="AP662" s="70"/>
      <c r="AR662" s="70"/>
      <c r="AT662" s="70"/>
      <c r="AV662" s="70"/>
      <c r="AX662" s="70"/>
      <c r="AZ662" s="70"/>
      <c r="BA662" s="70"/>
      <c r="BC662" s="70"/>
      <c r="BE662" s="70"/>
      <c r="BG662" s="70"/>
      <c r="BI662" s="70"/>
      <c r="BK662" s="70"/>
      <c r="BL662" s="70"/>
      <c r="BN662" s="70"/>
      <c r="BP662" s="70"/>
      <c r="BR662" s="70"/>
      <c r="BT662" s="70"/>
      <c r="BV662" s="70"/>
      <c r="BW662" s="70"/>
      <c r="BY662" s="70"/>
      <c r="CA662" s="70"/>
      <c r="CC662" s="70"/>
      <c r="CE662" s="70"/>
      <c r="CG662" s="70"/>
      <c r="CH662" s="70"/>
      <c r="CJ662" s="70"/>
      <c r="CL662" s="70"/>
      <c r="CN662" s="70"/>
      <c r="CP662" s="70"/>
      <c r="CR662" s="70"/>
      <c r="CS662" s="70"/>
      <c r="CU662" s="70"/>
      <c r="CW662" s="70"/>
      <c r="CY662" s="70"/>
      <c r="DA662" s="70"/>
      <c r="DC662" s="70"/>
      <c r="DD662" s="70"/>
      <c r="DF662" s="70"/>
      <c r="DH662" s="70"/>
      <c r="DJ662" s="70"/>
      <c r="DL662" s="70"/>
      <c r="DN662" s="70"/>
      <c r="DO662" s="70"/>
      <c r="DQ662" s="70"/>
      <c r="DS662" s="70"/>
      <c r="DU662" s="70"/>
      <c r="DW662" s="70"/>
      <c r="EE662" s="46"/>
    </row>
    <row r="663" spans="3:135" ht="17.100000000000001" customHeight="1">
      <c r="C663" s="52" t="str">
        <f>CR8</f>
        <v>Dept #3 Match Budget</v>
      </c>
      <c r="D663" s="92">
        <f>CR652</f>
        <v>0</v>
      </c>
      <c r="E663" s="910">
        <f>CT652</f>
        <v>0</v>
      </c>
      <c r="F663" s="909"/>
      <c r="G663" s="909"/>
      <c r="H663" s="910">
        <f>CV652</f>
        <v>0</v>
      </c>
      <c r="I663" s="909"/>
      <c r="J663" s="909"/>
      <c r="K663" s="918">
        <f>CX652</f>
        <v>0</v>
      </c>
      <c r="L663" s="919"/>
      <c r="M663" s="919"/>
      <c r="N663" s="910">
        <f>CZ652</f>
        <v>0</v>
      </c>
      <c r="O663" s="909"/>
      <c r="P663" s="915">
        <f t="shared" si="1017"/>
        <v>0</v>
      </c>
      <c r="Q663" s="908"/>
      <c r="R663" s="55"/>
      <c r="S663" s="911"/>
      <c r="T663" s="912"/>
      <c r="U663" s="911"/>
      <c r="V663" s="912"/>
      <c r="W663" s="48"/>
      <c r="X663" s="48"/>
      <c r="Z663" s="70"/>
      <c r="AB663" s="70"/>
      <c r="AD663" s="70"/>
      <c r="AE663" s="70"/>
      <c r="AG663" s="70"/>
      <c r="AI663" s="70"/>
      <c r="AK663" s="70"/>
      <c r="AM663" s="70"/>
      <c r="AO663" s="70"/>
      <c r="AP663" s="70"/>
      <c r="AR663" s="70"/>
      <c r="AT663" s="70"/>
      <c r="AV663" s="70"/>
      <c r="AX663" s="70"/>
      <c r="AZ663" s="70"/>
      <c r="BA663" s="70"/>
      <c r="BC663" s="70"/>
      <c r="BE663" s="70"/>
      <c r="BG663" s="70"/>
      <c r="BI663" s="70"/>
      <c r="BK663" s="70"/>
      <c r="BL663" s="70"/>
      <c r="BN663" s="70"/>
      <c r="BP663" s="70"/>
      <c r="BR663" s="70"/>
      <c r="BT663" s="70"/>
      <c r="BV663" s="70"/>
      <c r="BW663" s="70"/>
      <c r="BY663" s="70"/>
      <c r="CA663" s="70"/>
      <c r="CC663" s="70"/>
      <c r="CE663" s="70"/>
      <c r="CG663" s="70"/>
      <c r="CH663" s="70"/>
      <c r="CJ663" s="70"/>
      <c r="CL663" s="70"/>
      <c r="CN663" s="70"/>
      <c r="CP663" s="70"/>
      <c r="CR663" s="70"/>
      <c r="CS663" s="70"/>
      <c r="CU663" s="70"/>
      <c r="CW663" s="70"/>
      <c r="CY663" s="70"/>
      <c r="DA663" s="70"/>
      <c r="DC663" s="70"/>
      <c r="DD663" s="70"/>
      <c r="DF663" s="70"/>
      <c r="DH663" s="70"/>
      <c r="DJ663" s="70"/>
      <c r="DL663" s="70"/>
      <c r="DN663" s="70"/>
      <c r="DO663" s="70"/>
      <c r="DQ663" s="70"/>
      <c r="DS663" s="70"/>
      <c r="DU663" s="70"/>
      <c r="DW663" s="70"/>
      <c r="EE663" s="46"/>
    </row>
    <row r="664" spans="3:135" ht="17.100000000000001" customHeight="1">
      <c r="C664" s="52" t="str">
        <f>DC8</f>
        <v>Dept #4 Match Budget</v>
      </c>
      <c r="D664" s="92">
        <f>DC652</f>
        <v>0</v>
      </c>
      <c r="E664" s="910">
        <f>DE652</f>
        <v>0</v>
      </c>
      <c r="F664" s="909"/>
      <c r="G664" s="909"/>
      <c r="H664" s="910">
        <f>DG652</f>
        <v>0</v>
      </c>
      <c r="I664" s="909"/>
      <c r="J664" s="909"/>
      <c r="K664" s="910">
        <f>DI652</f>
        <v>0</v>
      </c>
      <c r="L664" s="909"/>
      <c r="M664" s="909"/>
      <c r="N664" s="910">
        <f>DK652</f>
        <v>0</v>
      </c>
      <c r="O664" s="909"/>
      <c r="P664" s="915">
        <f t="shared" si="1017"/>
        <v>0</v>
      </c>
      <c r="Q664" s="908"/>
      <c r="R664" s="55"/>
      <c r="S664" s="911"/>
      <c r="T664" s="912"/>
      <c r="U664" s="911"/>
      <c r="V664" s="912"/>
      <c r="W664" s="48"/>
      <c r="X664" s="48"/>
      <c r="Z664" s="70"/>
      <c r="AB664" s="70"/>
      <c r="AD664" s="70"/>
      <c r="AE664" s="70"/>
      <c r="AG664" s="70"/>
      <c r="AI664" s="70"/>
      <c r="AK664" s="70"/>
      <c r="AM664" s="70"/>
      <c r="AO664" s="70"/>
      <c r="AP664" s="70"/>
      <c r="AR664" s="70"/>
      <c r="AT664" s="70"/>
      <c r="AV664" s="70"/>
      <c r="AX664" s="70"/>
      <c r="AZ664" s="70"/>
      <c r="BA664" s="70"/>
      <c r="BC664" s="70"/>
      <c r="BE664" s="70"/>
      <c r="BG664" s="70"/>
      <c r="BI664" s="70"/>
      <c r="BK664" s="70"/>
      <c r="BL664" s="70"/>
      <c r="BN664" s="70"/>
      <c r="BP664" s="70"/>
      <c r="BR664" s="70"/>
      <c r="BT664" s="70"/>
      <c r="BV664" s="70"/>
      <c r="BW664" s="70"/>
      <c r="BY664" s="70"/>
      <c r="CA664" s="70"/>
      <c r="CC664" s="70"/>
      <c r="CE664" s="70"/>
      <c r="CG664" s="70"/>
      <c r="CH664" s="70"/>
      <c r="CJ664" s="70"/>
      <c r="CL664" s="70"/>
      <c r="CN664" s="70"/>
      <c r="CP664" s="70"/>
      <c r="CR664" s="70"/>
      <c r="CS664" s="70"/>
      <c r="CU664" s="70"/>
      <c r="CW664" s="70"/>
      <c r="CY664" s="70"/>
      <c r="DA664" s="70"/>
      <c r="DC664" s="70"/>
      <c r="DD664" s="70"/>
      <c r="DF664" s="70"/>
      <c r="DH664" s="70"/>
      <c r="DJ664" s="70"/>
      <c r="DL664" s="70"/>
      <c r="DN664" s="70"/>
      <c r="DO664" s="70"/>
      <c r="DQ664" s="70"/>
      <c r="DS664" s="70"/>
      <c r="DU664" s="70"/>
      <c r="DW664" s="70"/>
      <c r="EE664" s="46"/>
    </row>
    <row r="665" spans="3:135" ht="17.100000000000001" customHeight="1" thickBot="1">
      <c r="C665" s="56" t="str">
        <f>DN8</f>
        <v>Dept #5 Match Budget</v>
      </c>
      <c r="D665" s="91">
        <f>DN652</f>
        <v>0</v>
      </c>
      <c r="E665" s="916">
        <f>DP652</f>
        <v>0</v>
      </c>
      <c r="F665" s="917"/>
      <c r="G665" s="917"/>
      <c r="H665" s="916">
        <f>DR652</f>
        <v>0</v>
      </c>
      <c r="I665" s="917"/>
      <c r="J665" s="917"/>
      <c r="K665" s="916">
        <f>DT652</f>
        <v>0</v>
      </c>
      <c r="L665" s="917"/>
      <c r="M665" s="917"/>
      <c r="N665" s="916">
        <f>DV652</f>
        <v>0</v>
      </c>
      <c r="O665" s="917"/>
      <c r="P665" s="916">
        <f t="shared" si="1017"/>
        <v>0</v>
      </c>
      <c r="Q665" s="917"/>
      <c r="R665" s="57"/>
      <c r="S665" s="911"/>
      <c r="T665" s="912"/>
      <c r="U665" s="911"/>
      <c r="V665" s="912"/>
      <c r="W665" s="48"/>
      <c r="X665" s="48"/>
      <c r="Z665" s="70"/>
      <c r="AB665" s="70"/>
      <c r="AD665" s="70"/>
      <c r="AE665" s="70"/>
      <c r="AG665" s="70"/>
      <c r="AI665" s="70"/>
      <c r="AK665" s="70"/>
      <c r="AM665" s="70"/>
      <c r="AO665" s="70"/>
      <c r="AP665" s="70"/>
      <c r="AR665" s="70"/>
      <c r="AT665" s="70"/>
      <c r="AV665" s="70"/>
      <c r="AX665" s="70"/>
      <c r="AZ665" s="70"/>
      <c r="BA665" s="70"/>
      <c r="BC665" s="70"/>
      <c r="BE665" s="70"/>
      <c r="BG665" s="70"/>
      <c r="BI665" s="70"/>
      <c r="BK665" s="70"/>
      <c r="BL665" s="70"/>
      <c r="BN665" s="70"/>
      <c r="BP665" s="70"/>
      <c r="BR665" s="70"/>
      <c r="BT665" s="70"/>
      <c r="BV665" s="70"/>
      <c r="BW665" s="70"/>
      <c r="BY665" s="70"/>
      <c r="CA665" s="70"/>
      <c r="CC665" s="70"/>
      <c r="CE665" s="70"/>
      <c r="CG665" s="70"/>
      <c r="CH665" s="70"/>
      <c r="CJ665" s="70"/>
      <c r="CL665" s="70"/>
      <c r="CN665" s="70"/>
      <c r="CP665" s="70"/>
      <c r="CR665" s="70"/>
      <c r="CS665" s="70"/>
      <c r="CU665" s="70"/>
      <c r="CW665" s="70"/>
      <c r="CY665" s="70"/>
      <c r="DA665" s="70"/>
      <c r="DC665" s="70"/>
      <c r="DD665" s="70"/>
      <c r="DF665" s="70"/>
      <c r="DH665" s="70"/>
      <c r="DJ665" s="70"/>
      <c r="DL665" s="70"/>
      <c r="DN665" s="70"/>
      <c r="DO665" s="70"/>
      <c r="DQ665" s="70"/>
      <c r="DS665" s="70"/>
      <c r="DU665" s="70"/>
      <c r="DW665" s="70"/>
      <c r="EE665" s="46"/>
    </row>
    <row r="666" spans="3:135" ht="17.100000000000001" customHeight="1" thickTop="1">
      <c r="C666" s="51" t="s">
        <v>403</v>
      </c>
      <c r="D666" s="92">
        <f>SUM(D661:D665)</f>
        <v>0</v>
      </c>
      <c r="E666" s="910">
        <f>SUM(E661:G665)</f>
        <v>0</v>
      </c>
      <c r="F666" s="909"/>
      <c r="G666" s="909"/>
      <c r="H666" s="910">
        <f>SUM(H661:J665)</f>
        <v>0</v>
      </c>
      <c r="I666" s="909"/>
      <c r="J666" s="909"/>
      <c r="K666" s="910">
        <f>SUM(K661:M665)</f>
        <v>0</v>
      </c>
      <c r="L666" s="909"/>
      <c r="M666" s="909"/>
      <c r="N666" s="910">
        <f>SUM(N661:O665)</f>
        <v>0</v>
      </c>
      <c r="O666" s="909"/>
      <c r="P666" s="915">
        <f>SUM(D666:O666)</f>
        <v>0</v>
      </c>
      <c r="Q666" s="908"/>
      <c r="R666" s="55"/>
      <c r="S666" s="911"/>
      <c r="T666" s="912"/>
      <c r="U666" s="911"/>
      <c r="V666" s="912"/>
      <c r="W666" s="48"/>
      <c r="X666" s="48"/>
      <c r="Z666" s="70"/>
      <c r="AB666" s="70"/>
      <c r="AD666" s="70"/>
      <c r="AE666" s="70"/>
      <c r="AG666" s="70"/>
      <c r="AI666" s="70"/>
      <c r="AK666" s="70"/>
      <c r="AM666" s="70"/>
      <c r="AO666" s="70"/>
      <c r="AP666" s="70"/>
      <c r="AR666" s="70"/>
      <c r="AT666" s="70"/>
      <c r="AV666" s="70"/>
      <c r="AX666" s="70"/>
      <c r="AZ666" s="70"/>
      <c r="BA666" s="70"/>
      <c r="BC666" s="70"/>
      <c r="BE666" s="70"/>
      <c r="BG666" s="70"/>
      <c r="BI666" s="70"/>
      <c r="BK666" s="70"/>
      <c r="BL666" s="70"/>
      <c r="BN666" s="70"/>
      <c r="BP666" s="70"/>
      <c r="BR666" s="70"/>
      <c r="BT666" s="70"/>
      <c r="BV666" s="70"/>
      <c r="BW666" s="70"/>
      <c r="BY666" s="70"/>
      <c r="CA666" s="70"/>
      <c r="CC666" s="70"/>
      <c r="CE666" s="70"/>
      <c r="CG666" s="70"/>
      <c r="CH666" s="70"/>
      <c r="CJ666" s="70"/>
      <c r="CL666" s="70"/>
      <c r="CN666" s="70"/>
      <c r="CP666" s="70"/>
      <c r="CR666" s="70"/>
      <c r="CS666" s="70"/>
      <c r="CU666" s="70"/>
      <c r="CW666" s="70"/>
      <c r="CY666" s="70"/>
      <c r="DA666" s="70"/>
      <c r="DC666" s="70"/>
      <c r="DD666" s="70"/>
      <c r="DF666" s="70"/>
      <c r="DH666" s="70"/>
      <c r="DJ666" s="70"/>
      <c r="DL666" s="70"/>
      <c r="DN666" s="70"/>
      <c r="DO666" s="70"/>
      <c r="DQ666" s="70"/>
      <c r="DS666" s="70"/>
      <c r="DU666" s="70"/>
      <c r="DW666" s="70"/>
      <c r="EE666" s="46"/>
    </row>
    <row r="667" spans="3:135" ht="17.100000000000001" customHeight="1">
      <c r="C667" s="526"/>
      <c r="D667" s="526"/>
      <c r="E667" s="526"/>
      <c r="F667" s="526"/>
      <c r="G667" s="526"/>
      <c r="H667" s="526"/>
      <c r="I667" s="526"/>
      <c r="J667" s="526"/>
      <c r="K667" s="526"/>
      <c r="L667" s="526"/>
      <c r="M667" s="526"/>
      <c r="N667" s="526"/>
      <c r="O667" s="526"/>
      <c r="P667" s="526"/>
      <c r="Q667" s="526"/>
      <c r="R667" s="526"/>
      <c r="S667" s="101"/>
      <c r="T667" s="101"/>
      <c r="U667" s="101"/>
      <c r="V667" s="101"/>
      <c r="W667" s="101"/>
      <c r="X667" s="101"/>
      <c r="Z667" s="70"/>
      <c r="AB667" s="70"/>
      <c r="AD667" s="70"/>
      <c r="AE667" s="70"/>
      <c r="AG667" s="70"/>
      <c r="AI667" s="70"/>
      <c r="AK667" s="70"/>
      <c r="AM667" s="70"/>
      <c r="AO667" s="70"/>
      <c r="AP667" s="70"/>
      <c r="AR667" s="70"/>
      <c r="AT667" s="70"/>
      <c r="AV667" s="70"/>
      <c r="AX667" s="70"/>
      <c r="AZ667" s="70"/>
      <c r="BA667" s="70"/>
      <c r="BC667" s="70"/>
      <c r="BE667" s="70"/>
      <c r="BG667" s="70"/>
      <c r="BI667" s="70"/>
      <c r="BK667" s="70"/>
      <c r="BL667" s="70"/>
      <c r="BN667" s="70"/>
      <c r="BP667" s="70"/>
      <c r="BR667" s="70"/>
      <c r="BT667" s="70"/>
      <c r="BV667" s="70"/>
      <c r="BW667" s="70"/>
      <c r="BY667" s="70"/>
      <c r="CA667" s="70"/>
      <c r="CC667" s="70"/>
      <c r="CE667" s="70"/>
      <c r="CG667" s="70"/>
      <c r="CH667" s="70"/>
      <c r="CJ667" s="70"/>
      <c r="CL667" s="70"/>
      <c r="CN667" s="70"/>
      <c r="CP667" s="70"/>
      <c r="CR667" s="70"/>
      <c r="CS667" s="70"/>
      <c r="CU667" s="70"/>
      <c r="CW667" s="70"/>
      <c r="CY667" s="70"/>
      <c r="DA667" s="70"/>
      <c r="DC667" s="70"/>
      <c r="DD667" s="70"/>
      <c r="DF667" s="70"/>
      <c r="DH667" s="70"/>
      <c r="DJ667" s="70"/>
      <c r="DL667" s="70"/>
      <c r="DN667" s="70"/>
      <c r="DO667" s="70"/>
      <c r="DQ667" s="70"/>
      <c r="DS667" s="70"/>
      <c r="DU667" s="70"/>
      <c r="DW667" s="70"/>
      <c r="EE667" s="46"/>
    </row>
    <row r="668" spans="3:135" ht="17.100000000000001" customHeight="1">
      <c r="C668" s="53" t="str">
        <f>DY8</f>
        <v>Total Project Budget</v>
      </c>
      <c r="D668" s="92">
        <f>DY652</f>
        <v>0</v>
      </c>
      <c r="E668" s="910">
        <f>DZ652</f>
        <v>0</v>
      </c>
      <c r="F668" s="909"/>
      <c r="G668" s="909"/>
      <c r="H668" s="910">
        <f>EA652</f>
        <v>0</v>
      </c>
      <c r="I668" s="909"/>
      <c r="J668" s="909"/>
      <c r="K668" s="910">
        <f>EB652</f>
        <v>0</v>
      </c>
      <c r="L668" s="909"/>
      <c r="M668" s="909"/>
      <c r="N668" s="910">
        <f>EC652</f>
        <v>0</v>
      </c>
      <c r="O668" s="909"/>
      <c r="P668" s="915">
        <f>SUM(D668:O668)</f>
        <v>0</v>
      </c>
      <c r="Q668" s="908"/>
      <c r="R668" s="55"/>
      <c r="S668" s="911"/>
      <c r="T668" s="912"/>
      <c r="U668" s="911"/>
      <c r="V668" s="912"/>
      <c r="W668" s="143"/>
      <c r="X668" s="143"/>
      <c r="Z668" s="70"/>
      <c r="AB668" s="70"/>
      <c r="AD668" s="70"/>
      <c r="AE668" s="70"/>
      <c r="AG668" s="70"/>
      <c r="AI668" s="70"/>
      <c r="AK668" s="70"/>
      <c r="AM668" s="70"/>
      <c r="AO668" s="70"/>
      <c r="AP668" s="70"/>
      <c r="AR668" s="70"/>
      <c r="AT668" s="70"/>
      <c r="AV668" s="70"/>
      <c r="AX668" s="70"/>
      <c r="AZ668" s="70"/>
      <c r="BA668" s="70"/>
      <c r="BC668" s="70"/>
      <c r="BE668" s="70"/>
      <c r="BG668" s="70"/>
      <c r="BI668" s="70"/>
      <c r="BK668" s="70"/>
      <c r="BL668" s="70"/>
      <c r="BN668" s="70"/>
      <c r="BP668" s="70"/>
      <c r="BR668" s="70"/>
      <c r="BT668" s="70"/>
      <c r="BV668" s="70"/>
      <c r="BW668" s="70"/>
      <c r="BY668" s="70"/>
      <c r="CA668" s="70"/>
      <c r="CC668" s="70"/>
      <c r="CE668" s="70"/>
      <c r="CG668" s="70"/>
      <c r="CH668" s="70"/>
      <c r="CJ668" s="70"/>
      <c r="CL668" s="70"/>
      <c r="CN668" s="70"/>
      <c r="CP668" s="70"/>
      <c r="CR668" s="70"/>
      <c r="CS668" s="70"/>
      <c r="CU668" s="70"/>
      <c r="CW668" s="70"/>
      <c r="CY668" s="70"/>
      <c r="DA668" s="70"/>
      <c r="DC668" s="70"/>
      <c r="DD668" s="70"/>
      <c r="DF668" s="70"/>
      <c r="DH668" s="70"/>
      <c r="DJ668" s="70"/>
      <c r="DL668" s="70"/>
      <c r="DN668" s="70"/>
      <c r="DO668" s="70"/>
      <c r="DQ668" s="70"/>
      <c r="DS668" s="70"/>
      <c r="DU668" s="70"/>
      <c r="DW668" s="70"/>
      <c r="EE668" s="46"/>
    </row>
    <row r="669" spans="3:135" ht="17.100000000000001" customHeight="1">
      <c r="C669" s="920"/>
      <c r="D669" s="920"/>
      <c r="E669" s="920"/>
      <c r="F669" s="920"/>
      <c r="G669" s="920"/>
      <c r="H669" s="920"/>
      <c r="I669" s="920"/>
      <c r="J669" s="920"/>
      <c r="K669" s="920"/>
      <c r="L669" s="920"/>
      <c r="M669" s="920"/>
      <c r="N669" s="920"/>
      <c r="O669" s="920"/>
      <c r="P669" s="920"/>
      <c r="Q669" s="920"/>
      <c r="R669" s="920"/>
      <c r="S669" s="48"/>
      <c r="T669" s="48"/>
      <c r="U669" s="48"/>
      <c r="V669" s="48"/>
      <c r="W669" s="48"/>
      <c r="X669" s="48"/>
      <c r="Z669" s="70"/>
      <c r="AB669" s="70"/>
      <c r="AD669" s="70"/>
      <c r="AE669" s="70"/>
      <c r="AG669" s="70"/>
      <c r="AI669" s="70"/>
      <c r="AK669" s="70"/>
      <c r="AM669" s="70"/>
      <c r="AO669" s="70"/>
      <c r="AP669" s="70"/>
      <c r="AR669" s="70"/>
      <c r="AT669" s="70"/>
      <c r="AV669" s="70"/>
      <c r="AX669" s="70"/>
      <c r="AZ669" s="70"/>
      <c r="BA669" s="70"/>
      <c r="BC669" s="70"/>
      <c r="BE669" s="70"/>
      <c r="BG669" s="70"/>
      <c r="BI669" s="70"/>
      <c r="BK669" s="70"/>
      <c r="BL669" s="70"/>
      <c r="BN669" s="70"/>
      <c r="BP669" s="70"/>
      <c r="BR669" s="70"/>
      <c r="BT669" s="70"/>
      <c r="BV669" s="70"/>
      <c r="BW669" s="70"/>
      <c r="BY669" s="70"/>
      <c r="CA669" s="70"/>
      <c r="CC669" s="70"/>
      <c r="CE669" s="70"/>
      <c r="CG669" s="70"/>
      <c r="CH669" s="70"/>
      <c r="CJ669" s="70"/>
      <c r="CL669" s="70"/>
      <c r="CN669" s="70"/>
      <c r="CP669" s="70"/>
      <c r="CR669" s="70"/>
      <c r="CS669" s="70"/>
      <c r="CU669" s="70"/>
      <c r="CW669" s="70"/>
      <c r="CY669" s="70"/>
      <c r="DA669" s="70"/>
      <c r="DC669" s="70"/>
      <c r="DD669" s="70"/>
      <c r="DF669" s="70"/>
      <c r="DH669" s="70"/>
      <c r="DJ669" s="70"/>
      <c r="DL669" s="70"/>
      <c r="DN669" s="70"/>
      <c r="DO669" s="70"/>
      <c r="DQ669" s="70"/>
      <c r="DS669" s="70"/>
      <c r="DU669" s="70"/>
      <c r="DW669" s="70"/>
      <c r="EE669" s="46"/>
    </row>
    <row r="670" spans="3:135" ht="17.100000000000001" customHeight="1">
      <c r="C670" s="51" t="s">
        <v>404</v>
      </c>
      <c r="D670" s="38" t="e">
        <f>D666/D668</f>
        <v>#DIV/0!</v>
      </c>
      <c r="E670" s="909" t="e">
        <f>E666/E668</f>
        <v>#DIV/0!</v>
      </c>
      <c r="F670" s="909"/>
      <c r="G670" s="909"/>
      <c r="H670" s="909" t="e">
        <f>H666/H668</f>
        <v>#DIV/0!</v>
      </c>
      <c r="I670" s="909"/>
      <c r="J670" s="909"/>
      <c r="K670" s="909" t="e">
        <f>K666/K668</f>
        <v>#DIV/0!</v>
      </c>
      <c r="L670" s="909"/>
      <c r="M670" s="909"/>
      <c r="N670" s="909" t="e">
        <f>N666/N668</f>
        <v>#DIV/0!</v>
      </c>
      <c r="O670" s="909"/>
      <c r="R670" s="48"/>
      <c r="S670" s="908"/>
      <c r="T670" s="908"/>
      <c r="U670" s="908"/>
      <c r="V670" s="908"/>
      <c r="W670" s="908"/>
      <c r="X670" s="908"/>
      <c r="Z670" s="70"/>
      <c r="AB670" s="70"/>
      <c r="AD670" s="70"/>
      <c r="AE670" s="70"/>
      <c r="AG670" s="70"/>
      <c r="AI670" s="70"/>
      <c r="AK670" s="70"/>
      <c r="AM670" s="70"/>
      <c r="AO670" s="70"/>
      <c r="AP670" s="70"/>
      <c r="AR670" s="70"/>
      <c r="AT670" s="70"/>
      <c r="AV670" s="70"/>
      <c r="AX670" s="70"/>
      <c r="AZ670" s="70"/>
      <c r="BA670" s="70"/>
      <c r="BC670" s="70"/>
      <c r="BE670" s="70"/>
      <c r="BG670" s="70"/>
      <c r="BI670" s="70"/>
      <c r="BK670" s="70"/>
      <c r="BL670" s="70"/>
      <c r="BN670" s="70"/>
      <c r="BP670" s="70"/>
      <c r="BR670" s="70"/>
      <c r="BT670" s="70"/>
      <c r="BV670" s="70"/>
      <c r="BW670" s="70"/>
      <c r="BY670" s="70"/>
      <c r="CA670" s="70"/>
      <c r="CC670" s="70"/>
      <c r="CE670" s="70"/>
      <c r="CG670" s="70"/>
      <c r="CH670" s="70"/>
      <c r="CJ670" s="70"/>
      <c r="CL670" s="70"/>
      <c r="CN670" s="70"/>
      <c r="CP670" s="70"/>
      <c r="CR670" s="70"/>
      <c r="CS670" s="70"/>
      <c r="CU670" s="70"/>
      <c r="CW670" s="70"/>
      <c r="CY670" s="70"/>
      <c r="DA670" s="70"/>
      <c r="DC670" s="70"/>
      <c r="DD670" s="70"/>
      <c r="DF670" s="70"/>
      <c r="DH670" s="70"/>
      <c r="DJ670" s="70"/>
      <c r="DL670" s="70"/>
      <c r="DN670" s="70"/>
      <c r="DO670" s="70"/>
      <c r="DQ670" s="70"/>
      <c r="DS670" s="70"/>
      <c r="DU670" s="70"/>
      <c r="DW670" s="70"/>
      <c r="EE670" s="46"/>
    </row>
    <row r="671" spans="3:135" ht="17.100000000000001" customHeight="1">
      <c r="C671" s="524"/>
      <c r="D671" s="524"/>
      <c r="E671" s="524"/>
      <c r="F671" s="524"/>
      <c r="G671" s="524"/>
      <c r="H671" s="524"/>
      <c r="I671" s="524"/>
      <c r="J671" s="524"/>
      <c r="K671" s="524"/>
      <c r="L671" s="524"/>
      <c r="M671" s="524"/>
      <c r="N671" s="524"/>
      <c r="O671" s="524"/>
      <c r="P671" s="524"/>
      <c r="Q671" s="524"/>
      <c r="R671" s="524"/>
      <c r="S671" s="519"/>
      <c r="T671" s="519"/>
      <c r="U671" s="519"/>
      <c r="V671" s="519"/>
      <c r="W671" s="519"/>
      <c r="X671" s="519"/>
      <c r="Y671" s="48"/>
      <c r="Z671" s="70"/>
      <c r="AB671" s="70"/>
      <c r="AD671" s="70"/>
      <c r="AE671" s="70"/>
      <c r="AG671" s="70"/>
      <c r="AI671" s="70"/>
      <c r="AK671" s="70"/>
      <c r="AM671" s="70"/>
      <c r="AO671" s="70"/>
      <c r="AP671" s="70"/>
      <c r="AR671" s="70"/>
      <c r="AT671" s="70"/>
      <c r="AV671" s="70"/>
      <c r="AX671" s="70"/>
      <c r="AZ671" s="70"/>
      <c r="BA671" s="70"/>
      <c r="BC671" s="70"/>
      <c r="BE671" s="70"/>
      <c r="BG671" s="70"/>
      <c r="BI671" s="70"/>
      <c r="BK671" s="70"/>
      <c r="BL671" s="70"/>
      <c r="BN671" s="70"/>
      <c r="BP671" s="70"/>
      <c r="BR671" s="70"/>
      <c r="BT671" s="70"/>
      <c r="BV671" s="70"/>
      <c r="BW671" s="70"/>
      <c r="BY671" s="70"/>
      <c r="CA671" s="70"/>
      <c r="CC671" s="70"/>
      <c r="CE671" s="70"/>
      <c r="CG671" s="70"/>
      <c r="CH671" s="70"/>
      <c r="CJ671" s="70"/>
      <c r="CL671" s="70"/>
      <c r="CN671" s="70"/>
      <c r="CP671" s="70"/>
      <c r="CR671" s="70"/>
      <c r="CS671" s="70"/>
      <c r="CU671" s="70"/>
      <c r="CW671" s="70"/>
      <c r="CY671" s="70"/>
      <c r="DA671" s="70"/>
      <c r="DC671" s="70"/>
      <c r="DD671" s="70"/>
      <c r="DF671" s="70"/>
      <c r="DH671" s="70"/>
      <c r="DJ671" s="70"/>
      <c r="DL671" s="70"/>
      <c r="DN671" s="70"/>
      <c r="DO671" s="70"/>
      <c r="DQ671" s="70"/>
      <c r="DS671" s="70"/>
      <c r="DU671" s="70"/>
      <c r="DW671" s="70"/>
      <c r="EE671" s="46"/>
    </row>
    <row r="672" spans="3:135" ht="17.100000000000001" customHeight="1">
      <c r="R672" s="48"/>
      <c r="S672" s="70"/>
      <c r="T672" s="70"/>
      <c r="V672" s="70"/>
      <c r="X672" s="70"/>
      <c r="Z672" s="70"/>
      <c r="AB672" s="70"/>
      <c r="AD672" s="70"/>
      <c r="AE672" s="70"/>
      <c r="AG672" s="70"/>
      <c r="AI672" s="70"/>
      <c r="AK672" s="70"/>
      <c r="AM672" s="70"/>
      <c r="AO672" s="70"/>
      <c r="AP672" s="70"/>
      <c r="AR672" s="70"/>
      <c r="AT672" s="70"/>
      <c r="AV672" s="70"/>
      <c r="AX672" s="70"/>
      <c r="AZ672" s="70"/>
      <c r="BA672" s="70"/>
      <c r="BC672" s="70"/>
      <c r="BE672" s="70"/>
      <c r="BG672" s="70"/>
      <c r="BI672" s="70"/>
      <c r="BK672" s="70"/>
      <c r="BL672" s="70"/>
      <c r="BN672" s="70"/>
      <c r="BP672" s="70"/>
      <c r="BR672" s="70"/>
      <c r="BT672" s="70"/>
      <c r="BV672" s="70"/>
      <c r="BW672" s="70"/>
      <c r="BY672" s="70"/>
      <c r="CA672" s="70"/>
      <c r="CC672" s="70"/>
      <c r="CE672" s="70"/>
      <c r="CG672" s="70"/>
      <c r="CH672" s="70"/>
      <c r="CJ672" s="70"/>
      <c r="CL672" s="70"/>
      <c r="CN672" s="70"/>
      <c r="CP672" s="70"/>
      <c r="CR672" s="70"/>
      <c r="CS672" s="70"/>
      <c r="CU672" s="70"/>
      <c r="CW672" s="70"/>
      <c r="CY672" s="70"/>
      <c r="DA672" s="70"/>
      <c r="DC672" s="70"/>
      <c r="DD672" s="70"/>
      <c r="DF672" s="70"/>
      <c r="DH672" s="70"/>
      <c r="DJ672" s="70"/>
      <c r="DL672" s="70"/>
      <c r="DN672" s="70"/>
      <c r="DO672" s="70"/>
      <c r="DQ672" s="70"/>
      <c r="DS672" s="70"/>
      <c r="DU672" s="70"/>
      <c r="DW672" s="70"/>
      <c r="EE672" s="46"/>
    </row>
    <row r="673" spans="1:135" ht="17.100000000000001" customHeight="1">
      <c r="R673" s="48"/>
      <c r="S673" s="70"/>
      <c r="T673" s="70"/>
      <c r="V673" s="70"/>
      <c r="X673" s="70"/>
      <c r="Z673" s="70"/>
      <c r="AB673" s="70"/>
      <c r="AD673" s="70"/>
      <c r="AE673" s="70"/>
      <c r="AG673" s="70"/>
      <c r="AI673" s="70"/>
      <c r="AK673" s="70"/>
      <c r="AM673" s="70"/>
      <c r="AO673" s="70"/>
      <c r="AP673" s="70"/>
      <c r="AR673" s="70"/>
      <c r="AT673" s="70"/>
      <c r="AV673" s="70"/>
      <c r="AX673" s="70"/>
      <c r="AZ673" s="70"/>
      <c r="BA673" s="70"/>
      <c r="BC673" s="70"/>
      <c r="BE673" s="70"/>
      <c r="BG673" s="70"/>
      <c r="BI673" s="70"/>
      <c r="BK673" s="70"/>
      <c r="BL673" s="70"/>
      <c r="BN673" s="70"/>
      <c r="BP673" s="70"/>
      <c r="BR673" s="70"/>
      <c r="BT673" s="70"/>
      <c r="BV673" s="70"/>
      <c r="BW673" s="70"/>
      <c r="BY673" s="70"/>
      <c r="CA673" s="70"/>
      <c r="CC673" s="70"/>
      <c r="CE673" s="70"/>
      <c r="CG673" s="70"/>
      <c r="CH673" s="70"/>
      <c r="CJ673" s="70"/>
      <c r="CL673" s="70"/>
      <c r="CN673" s="70"/>
      <c r="CP673" s="70"/>
      <c r="CR673" s="70"/>
      <c r="CS673" s="70"/>
      <c r="CU673" s="70"/>
      <c r="CW673" s="70"/>
      <c r="CY673" s="70"/>
      <c r="DA673" s="70"/>
      <c r="DC673" s="70"/>
      <c r="DD673" s="70"/>
      <c r="DF673" s="70"/>
      <c r="DH673" s="70"/>
      <c r="DJ673" s="70"/>
      <c r="DL673" s="70"/>
      <c r="DN673" s="70"/>
      <c r="DO673" s="70"/>
      <c r="DQ673" s="70"/>
      <c r="DS673" s="70"/>
      <c r="DU673" s="70"/>
      <c r="DW673" s="70"/>
      <c r="EE673" s="46"/>
    </row>
    <row r="674" spans="1:135" ht="17.100000000000001" customHeight="1">
      <c r="R674" s="48"/>
      <c r="S674" s="70"/>
      <c r="T674" s="70"/>
      <c r="V674" s="70"/>
      <c r="X674" s="70"/>
      <c r="Z674" s="70"/>
      <c r="AB674" s="70"/>
      <c r="AD674" s="70"/>
      <c r="AE674" s="70"/>
      <c r="AG674" s="70"/>
      <c r="AI674" s="70"/>
      <c r="AK674" s="70"/>
      <c r="AM674" s="70"/>
      <c r="AO674" s="70"/>
      <c r="AP674" s="70"/>
      <c r="AR674" s="70"/>
      <c r="AT674" s="70"/>
      <c r="AV674" s="70"/>
      <c r="AX674" s="70"/>
      <c r="AZ674" s="70"/>
      <c r="BA674" s="70"/>
      <c r="BC674" s="70"/>
      <c r="BE674" s="70"/>
      <c r="BG674" s="70"/>
      <c r="BI674" s="70"/>
      <c r="BK674" s="70"/>
      <c r="BL674" s="70"/>
      <c r="BN674" s="70"/>
      <c r="BP674" s="70"/>
      <c r="BR674" s="70"/>
      <c r="BT674" s="70"/>
      <c r="BV674" s="70"/>
      <c r="BW674" s="70"/>
      <c r="BY674" s="70"/>
      <c r="CA674" s="70"/>
      <c r="CC674" s="70"/>
      <c r="CE674" s="70"/>
      <c r="CG674" s="70"/>
      <c r="CH674" s="70"/>
      <c r="CJ674" s="70"/>
      <c r="CL674" s="70"/>
      <c r="CN674" s="70"/>
      <c r="CP674" s="70"/>
      <c r="CR674" s="70"/>
      <c r="CS674" s="70"/>
      <c r="CU674" s="70"/>
      <c r="CW674" s="70"/>
      <c r="CY674" s="70"/>
      <c r="DA674" s="70"/>
      <c r="DC674" s="70"/>
      <c r="DD674" s="70"/>
      <c r="DF674" s="70"/>
      <c r="DH674" s="70"/>
      <c r="DJ674" s="70"/>
      <c r="DL674" s="70"/>
      <c r="DN674" s="70"/>
      <c r="DO674" s="70"/>
      <c r="DQ674" s="70"/>
      <c r="DS674" s="70"/>
      <c r="DU674" s="70"/>
      <c r="DW674" s="70"/>
      <c r="EE674" s="46"/>
    </row>
    <row r="675" spans="1:135" ht="17.100000000000001" customHeight="1">
      <c r="C675" s="79"/>
      <c r="D675" s="79"/>
      <c r="E675" s="79"/>
      <c r="F675" s="79"/>
      <c r="G675" s="79"/>
      <c r="H675" s="79"/>
      <c r="I675" s="79"/>
      <c r="J675" s="79"/>
      <c r="K675" s="79"/>
      <c r="L675" s="79"/>
      <c r="M675" s="79"/>
      <c r="N675" s="79"/>
      <c r="O675" s="79"/>
      <c r="P675" s="79"/>
      <c r="Q675" s="79"/>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c r="CY675" s="38"/>
      <c r="CZ675" s="38"/>
      <c r="DA675" s="38"/>
      <c r="DB675" s="38"/>
      <c r="DC675" s="38"/>
      <c r="DD675" s="38"/>
      <c r="DE675" s="38"/>
      <c r="DF675" s="38"/>
      <c r="DG675" s="38"/>
      <c r="DH675" s="38"/>
      <c r="DI675" s="38"/>
      <c r="DJ675" s="38"/>
      <c r="DK675" s="38"/>
      <c r="DL675" s="38"/>
      <c r="DM675" s="38"/>
      <c r="DN675" s="38"/>
      <c r="DO675" s="38"/>
      <c r="DP675" s="38"/>
      <c r="DQ675" s="38"/>
      <c r="DR675" s="38"/>
      <c r="DS675" s="38"/>
      <c r="DT675" s="38"/>
      <c r="DU675" s="38"/>
      <c r="DV675" s="38"/>
      <c r="DW675" s="38"/>
      <c r="DX675" s="38"/>
    </row>
    <row r="676" spans="1:135" ht="17.100000000000001" customHeight="1">
      <c r="C676" s="79"/>
      <c r="D676" s="79"/>
      <c r="E676" s="79"/>
      <c r="F676" s="79"/>
      <c r="G676" s="79"/>
      <c r="H676" s="79"/>
      <c r="I676" s="79"/>
      <c r="J676" s="79"/>
      <c r="K676" s="79"/>
      <c r="L676" s="79"/>
      <c r="M676" s="79"/>
      <c r="N676" s="79"/>
      <c r="O676" s="79"/>
      <c r="P676" s="79"/>
      <c r="Q676" s="79"/>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c r="CY676" s="38"/>
      <c r="CZ676" s="38"/>
      <c r="DA676" s="38"/>
      <c r="DB676" s="38"/>
      <c r="DC676" s="38"/>
      <c r="DD676" s="38"/>
      <c r="DE676" s="38"/>
      <c r="DF676" s="38"/>
      <c r="DG676" s="38"/>
      <c r="DH676" s="38"/>
      <c r="DI676" s="38"/>
      <c r="DJ676" s="38"/>
      <c r="DK676" s="38"/>
      <c r="DL676" s="38"/>
      <c r="DM676" s="38"/>
      <c r="DN676" s="38"/>
      <c r="DO676" s="38"/>
      <c r="DP676" s="38"/>
      <c r="DQ676" s="38"/>
      <c r="DR676" s="38"/>
      <c r="DS676" s="38"/>
      <c r="DT676" s="38"/>
      <c r="DU676" s="38"/>
      <c r="DV676" s="38"/>
      <c r="DW676" s="38"/>
      <c r="DX676" s="38"/>
    </row>
    <row r="677" spans="1:135" ht="17.100000000000001" customHeight="1">
      <c r="C677" s="79"/>
      <c r="D677" s="79"/>
      <c r="E677" s="79"/>
      <c r="F677" s="79"/>
      <c r="G677" s="79"/>
      <c r="H677" s="79"/>
      <c r="I677" s="79"/>
      <c r="J677" s="79"/>
      <c r="K677" s="79"/>
      <c r="L677" s="79"/>
      <c r="M677" s="79"/>
      <c r="N677" s="79"/>
      <c r="O677" s="79"/>
      <c r="P677" s="79"/>
      <c r="Q677" s="79"/>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c r="CY677" s="38"/>
      <c r="CZ677" s="38"/>
      <c r="DA677" s="38"/>
      <c r="DB677" s="38"/>
      <c r="DC677" s="38"/>
      <c r="DD677" s="38"/>
      <c r="DE677" s="38"/>
      <c r="DF677" s="38"/>
      <c r="DG677" s="38"/>
      <c r="DH677" s="38"/>
      <c r="DI677" s="38"/>
      <c r="DJ677" s="38"/>
      <c r="DK677" s="38"/>
      <c r="DL677" s="38"/>
      <c r="DM677" s="38"/>
      <c r="DN677" s="38"/>
      <c r="DO677" s="38"/>
      <c r="DP677" s="38"/>
      <c r="DQ677" s="38"/>
      <c r="DR677" s="38"/>
      <c r="DS677" s="38"/>
      <c r="DT677" s="38"/>
      <c r="DU677" s="38"/>
      <c r="DV677" s="38"/>
      <c r="DW677" s="38"/>
      <c r="DX677" s="38"/>
    </row>
    <row r="679" spans="1:135" ht="17.100000000000001" customHeight="1">
      <c r="C679" s="15" t="s">
        <v>122</v>
      </c>
      <c r="D679" s="15"/>
      <c r="E679" s="15"/>
      <c r="F679" s="15"/>
      <c r="G679" s="15"/>
      <c r="H679" s="15"/>
      <c r="I679" s="15"/>
      <c r="J679" s="15"/>
      <c r="K679" s="15"/>
      <c r="L679" s="15"/>
      <c r="M679" s="15"/>
      <c r="N679" s="15"/>
      <c r="O679" s="15"/>
      <c r="P679" s="15"/>
      <c r="Q679" s="15"/>
      <c r="R679" s="267"/>
      <c r="S679" s="267"/>
      <c r="T679" s="267"/>
      <c r="U679" s="267"/>
      <c r="V679" s="267"/>
      <c r="W679" s="267"/>
      <c r="X679" s="267"/>
      <c r="Z679" s="267"/>
      <c r="AB679" s="267"/>
      <c r="AD679" s="267"/>
      <c r="AE679" s="267"/>
      <c r="AF679" s="267"/>
      <c r="AG679" s="267"/>
      <c r="AH679" s="267"/>
      <c r="AI679" s="267"/>
      <c r="AK679" s="267"/>
      <c r="AM679" s="267"/>
      <c r="AO679" s="267"/>
      <c r="AP679" s="267"/>
      <c r="AQ679" s="267"/>
      <c r="AR679" s="267"/>
      <c r="AS679" s="267"/>
      <c r="AT679" s="267"/>
      <c r="AV679" s="267"/>
      <c r="AX679" s="267"/>
      <c r="AZ679" s="267"/>
      <c r="BA679" s="267"/>
      <c r="BB679" s="267"/>
      <c r="BC679" s="267"/>
      <c r="BD679" s="267"/>
      <c r="BE679" s="267"/>
      <c r="BG679" s="267"/>
      <c r="BI679" s="267"/>
      <c r="BK679" s="267"/>
      <c r="BL679" s="267"/>
      <c r="BM679" s="267"/>
      <c r="BN679" s="267"/>
      <c r="BO679" s="267"/>
      <c r="BP679" s="267"/>
      <c r="BR679" s="267"/>
      <c r="BT679" s="267"/>
      <c r="BV679" s="267"/>
      <c r="BW679" s="267"/>
      <c r="BX679" s="267"/>
      <c r="BY679" s="267"/>
      <c r="BZ679" s="267"/>
      <c r="CA679" s="267"/>
      <c r="CC679" s="267"/>
      <c r="CE679" s="267"/>
      <c r="CG679" s="267"/>
      <c r="CH679" s="267"/>
      <c r="CI679" s="267"/>
      <c r="CJ679" s="267"/>
      <c r="CK679" s="267"/>
      <c r="CL679" s="267"/>
      <c r="CN679" s="267"/>
      <c r="CP679" s="267"/>
      <c r="CR679" s="267"/>
      <c r="CS679" s="267"/>
      <c r="CT679" s="267"/>
      <c r="CU679" s="267"/>
      <c r="CV679" s="267"/>
      <c r="CW679" s="267"/>
      <c r="CY679" s="267"/>
      <c r="DA679" s="267"/>
      <c r="DC679" s="267"/>
      <c r="DD679" s="267"/>
      <c r="DE679" s="267"/>
      <c r="DF679" s="267"/>
      <c r="DG679" s="267"/>
      <c r="DH679" s="267"/>
      <c r="DJ679" s="267"/>
      <c r="DL679" s="267"/>
      <c r="DN679" s="267"/>
      <c r="DO679" s="267"/>
      <c r="DP679" s="267"/>
      <c r="DQ679" s="267"/>
      <c r="DR679" s="267"/>
      <c r="DS679" s="267"/>
      <c r="DU679" s="267"/>
      <c r="DW679" s="267"/>
    </row>
    <row r="680" spans="1:135" ht="17.100000000000001" customHeight="1">
      <c r="C680" s="70" t="s">
        <v>122</v>
      </c>
      <c r="D680" s="70"/>
      <c r="E680" s="70"/>
      <c r="F680" s="70"/>
      <c r="G680" s="70"/>
      <c r="H680" s="70"/>
      <c r="I680" s="70"/>
      <c r="J680" s="70"/>
      <c r="K680" s="70"/>
      <c r="L680" s="70"/>
      <c r="M680" s="70"/>
      <c r="N680" s="70"/>
      <c r="O680" s="70"/>
      <c r="P680" s="70"/>
      <c r="Q680" s="70"/>
      <c r="R680" s="267" t="s">
        <v>122</v>
      </c>
      <c r="S680" s="267" t="s">
        <v>122</v>
      </c>
      <c r="T680" s="267"/>
      <c r="U680" s="267" t="s">
        <v>122</v>
      </c>
      <c r="V680" s="267"/>
      <c r="W680" s="267" t="s">
        <v>122</v>
      </c>
      <c r="X680" s="267"/>
      <c r="Z680" s="267"/>
      <c r="AB680" s="267"/>
      <c r="AD680" s="267" t="s">
        <v>122</v>
      </c>
      <c r="AE680" s="267"/>
      <c r="AF680" s="267" t="s">
        <v>122</v>
      </c>
      <c r="AG680" s="267"/>
      <c r="AH680" s="267" t="s">
        <v>122</v>
      </c>
      <c r="AI680" s="267"/>
      <c r="AK680" s="267"/>
      <c r="AM680" s="267"/>
      <c r="AO680" s="267" t="s">
        <v>122</v>
      </c>
      <c r="AP680" s="267"/>
      <c r="AQ680" s="267" t="s">
        <v>122</v>
      </c>
      <c r="AR680" s="267"/>
      <c r="AS680" s="267" t="s">
        <v>122</v>
      </c>
      <c r="AT680" s="267"/>
      <c r="AV680" s="267"/>
      <c r="AX680" s="267"/>
      <c r="AZ680" s="267" t="s">
        <v>122</v>
      </c>
      <c r="BA680" s="267"/>
      <c r="BB680" s="267" t="s">
        <v>122</v>
      </c>
      <c r="BC680" s="267"/>
      <c r="BD680" s="267" t="s">
        <v>122</v>
      </c>
      <c r="BE680" s="267"/>
      <c r="BG680" s="267"/>
      <c r="BI680" s="267"/>
      <c r="BK680" s="267" t="s">
        <v>122</v>
      </c>
      <c r="BL680" s="267"/>
      <c r="BM680" s="267" t="s">
        <v>122</v>
      </c>
      <c r="BN680" s="267"/>
      <c r="BO680" s="267" t="s">
        <v>122</v>
      </c>
      <c r="BP680" s="267"/>
      <c r="BR680" s="267"/>
      <c r="BT680" s="267"/>
      <c r="BV680" s="267" t="s">
        <v>122</v>
      </c>
      <c r="BW680" s="267"/>
      <c r="BX680" s="267" t="s">
        <v>122</v>
      </c>
      <c r="BY680" s="267"/>
      <c r="BZ680" s="267" t="s">
        <v>122</v>
      </c>
      <c r="CA680" s="267"/>
      <c r="CC680" s="267"/>
      <c r="CE680" s="267"/>
      <c r="CG680" s="267" t="s">
        <v>122</v>
      </c>
      <c r="CH680" s="267"/>
      <c r="CI680" s="267" t="s">
        <v>122</v>
      </c>
      <c r="CJ680" s="267"/>
      <c r="CK680" s="267" t="s">
        <v>122</v>
      </c>
      <c r="CL680" s="267"/>
      <c r="CN680" s="267"/>
      <c r="CP680" s="267"/>
      <c r="CR680" s="267" t="s">
        <v>122</v>
      </c>
      <c r="CS680" s="267"/>
      <c r="CT680" s="267" t="s">
        <v>122</v>
      </c>
      <c r="CU680" s="267"/>
      <c r="CV680" s="267" t="s">
        <v>122</v>
      </c>
      <c r="CW680" s="267"/>
      <c r="CY680" s="267"/>
      <c r="DA680" s="267"/>
      <c r="DC680" s="267" t="s">
        <v>122</v>
      </c>
      <c r="DD680" s="267"/>
      <c r="DE680" s="267" t="s">
        <v>122</v>
      </c>
      <c r="DF680" s="267"/>
      <c r="DG680" s="267" t="s">
        <v>122</v>
      </c>
      <c r="DH680" s="267"/>
      <c r="DJ680" s="267"/>
      <c r="DL680" s="267"/>
      <c r="DN680" s="267" t="s">
        <v>122</v>
      </c>
      <c r="DO680" s="267"/>
      <c r="DP680" s="267" t="s">
        <v>122</v>
      </c>
      <c r="DQ680" s="267"/>
      <c r="DR680" s="267" t="s">
        <v>122</v>
      </c>
      <c r="DS680" s="267"/>
      <c r="DU680" s="267"/>
      <c r="DW680" s="267"/>
    </row>
    <row r="681" spans="1:135" s="70" customFormat="1" ht="17.100000000000001" customHeight="1">
      <c r="A681" s="49"/>
      <c r="B681" s="49"/>
      <c r="C681" s="70" t="s">
        <v>122</v>
      </c>
      <c r="R681" s="267" t="s">
        <v>122</v>
      </c>
      <c r="S681" s="267" t="s">
        <v>122</v>
      </c>
      <c r="T681" s="267"/>
      <c r="U681" s="267" t="s">
        <v>122</v>
      </c>
      <c r="V681" s="267"/>
      <c r="W681" s="267" t="s">
        <v>122</v>
      </c>
      <c r="X681" s="267"/>
      <c r="Z681" s="267"/>
      <c r="AB681" s="267"/>
      <c r="AD681" s="267" t="s">
        <v>122</v>
      </c>
      <c r="AE681" s="267"/>
      <c r="AF681" s="267" t="s">
        <v>122</v>
      </c>
      <c r="AG681" s="267"/>
      <c r="AH681" s="267" t="s">
        <v>122</v>
      </c>
      <c r="AI681" s="267"/>
      <c r="AK681" s="267"/>
      <c r="AM681" s="267"/>
      <c r="AO681" s="267" t="s">
        <v>122</v>
      </c>
      <c r="AP681" s="267"/>
      <c r="AQ681" s="267" t="s">
        <v>122</v>
      </c>
      <c r="AR681" s="267"/>
      <c r="AS681" s="267" t="s">
        <v>122</v>
      </c>
      <c r="AT681" s="267"/>
      <c r="AV681" s="267"/>
      <c r="AX681" s="267"/>
      <c r="AZ681" s="267" t="s">
        <v>122</v>
      </c>
      <c r="BA681" s="267"/>
      <c r="BB681" s="267" t="s">
        <v>122</v>
      </c>
      <c r="BC681" s="267"/>
      <c r="BD681" s="267" t="s">
        <v>122</v>
      </c>
      <c r="BE681" s="267"/>
      <c r="BG681" s="267"/>
      <c r="BI681" s="267"/>
      <c r="BK681" s="267" t="s">
        <v>122</v>
      </c>
      <c r="BL681" s="267"/>
      <c r="BM681" s="267" t="s">
        <v>122</v>
      </c>
      <c r="BN681" s="267"/>
      <c r="BO681" s="267" t="s">
        <v>122</v>
      </c>
      <c r="BP681" s="267"/>
      <c r="BR681" s="267"/>
      <c r="BT681" s="267"/>
      <c r="BV681" s="267" t="s">
        <v>122</v>
      </c>
      <c r="BW681" s="267"/>
      <c r="BX681" s="267" t="s">
        <v>122</v>
      </c>
      <c r="BY681" s="267"/>
      <c r="BZ681" s="267" t="s">
        <v>122</v>
      </c>
      <c r="CA681" s="267"/>
      <c r="CC681" s="267"/>
      <c r="CE681" s="267"/>
      <c r="CG681" s="267" t="s">
        <v>122</v>
      </c>
      <c r="CH681" s="267"/>
      <c r="CI681" s="267" t="s">
        <v>122</v>
      </c>
      <c r="CJ681" s="267"/>
      <c r="CK681" s="267" t="s">
        <v>122</v>
      </c>
      <c r="CL681" s="267"/>
      <c r="CN681" s="267"/>
      <c r="CP681" s="267"/>
      <c r="CR681" s="267" t="s">
        <v>122</v>
      </c>
      <c r="CS681" s="267"/>
      <c r="CT681" s="267" t="s">
        <v>122</v>
      </c>
      <c r="CU681" s="267"/>
      <c r="CV681" s="267" t="s">
        <v>122</v>
      </c>
      <c r="CW681" s="267"/>
      <c r="CY681" s="267"/>
      <c r="DA681" s="267"/>
      <c r="DC681" s="267" t="s">
        <v>122</v>
      </c>
      <c r="DD681" s="267"/>
      <c r="DE681" s="267" t="s">
        <v>122</v>
      </c>
      <c r="DF681" s="267"/>
      <c r="DG681" s="267" t="s">
        <v>122</v>
      </c>
      <c r="DH681" s="267"/>
      <c r="DJ681" s="267"/>
      <c r="DL681" s="267"/>
      <c r="DN681" s="267" t="s">
        <v>122</v>
      </c>
      <c r="DO681" s="267"/>
      <c r="DP681" s="267" t="s">
        <v>122</v>
      </c>
      <c r="DQ681" s="267"/>
      <c r="DR681" s="267" t="s">
        <v>122</v>
      </c>
      <c r="DS681" s="267"/>
      <c r="DU681" s="267"/>
      <c r="DW681" s="267"/>
      <c r="DY681" s="30"/>
      <c r="DZ681" s="30"/>
      <c r="EA681" s="30"/>
      <c r="EB681" s="30"/>
      <c r="EC681" s="30"/>
      <c r="ED681" s="50"/>
      <c r="EE681" s="30"/>
    </row>
    <row r="682" spans="1:135" s="70" customFormat="1" ht="17.100000000000001" customHeight="1">
      <c r="A682" s="49"/>
      <c r="B682" s="49"/>
      <c r="C682" s="70" t="s">
        <v>122</v>
      </c>
      <c r="R682" s="267"/>
      <c r="S682" s="267"/>
      <c r="T682" s="267"/>
      <c r="U682" s="267"/>
      <c r="V682" s="267"/>
      <c r="W682" s="267" t="s">
        <v>122</v>
      </c>
      <c r="X682" s="267"/>
      <c r="Z682" s="267"/>
      <c r="AB682" s="267"/>
      <c r="AD682" s="267"/>
      <c r="AE682" s="267"/>
      <c r="AF682" s="267"/>
      <c r="AG682" s="267"/>
      <c r="AH682" s="267" t="s">
        <v>122</v>
      </c>
      <c r="AI682" s="267"/>
      <c r="AK682" s="267"/>
      <c r="AM682" s="267"/>
      <c r="AO682" s="267"/>
      <c r="AP682" s="267"/>
      <c r="AQ682" s="267"/>
      <c r="AR682" s="267"/>
      <c r="AS682" s="267" t="s">
        <v>122</v>
      </c>
      <c r="AT682" s="267"/>
      <c r="AV682" s="267"/>
      <c r="AX682" s="267"/>
      <c r="AZ682" s="267"/>
      <c r="BA682" s="267"/>
      <c r="BB682" s="267"/>
      <c r="BC682" s="267"/>
      <c r="BD682" s="267" t="s">
        <v>122</v>
      </c>
      <c r="BE682" s="267"/>
      <c r="BG682" s="267"/>
      <c r="BI682" s="267"/>
      <c r="BK682" s="267"/>
      <c r="BL682" s="267"/>
      <c r="BM682" s="267"/>
      <c r="BN682" s="267"/>
      <c r="BO682" s="267" t="s">
        <v>122</v>
      </c>
      <c r="BP682" s="267"/>
      <c r="BR682" s="267"/>
      <c r="BT682" s="267"/>
      <c r="BV682" s="267"/>
      <c r="BW682" s="267"/>
      <c r="BX682" s="267"/>
      <c r="BY682" s="267"/>
      <c r="BZ682" s="267" t="s">
        <v>122</v>
      </c>
      <c r="CA682" s="267"/>
      <c r="CC682" s="267"/>
      <c r="CE682" s="267"/>
      <c r="CG682" s="267"/>
      <c r="CH682" s="267"/>
      <c r="CI682" s="267"/>
      <c r="CJ682" s="267"/>
      <c r="CK682" s="267" t="s">
        <v>122</v>
      </c>
      <c r="CL682" s="267"/>
      <c r="CN682" s="267"/>
      <c r="CP682" s="267"/>
      <c r="CR682" s="267"/>
      <c r="CS682" s="267"/>
      <c r="CT682" s="267"/>
      <c r="CU682" s="267"/>
      <c r="CV682" s="267" t="s">
        <v>122</v>
      </c>
      <c r="CW682" s="267"/>
      <c r="CY682" s="267"/>
      <c r="DA682" s="267"/>
      <c r="DC682" s="267"/>
      <c r="DD682" s="267"/>
      <c r="DE682" s="267"/>
      <c r="DF682" s="267"/>
      <c r="DG682" s="267" t="s">
        <v>122</v>
      </c>
      <c r="DH682" s="267"/>
      <c r="DJ682" s="267"/>
      <c r="DL682" s="267"/>
      <c r="DN682" s="267"/>
      <c r="DO682" s="267"/>
      <c r="DP682" s="267"/>
      <c r="DQ682" s="267"/>
      <c r="DR682" s="267" t="s">
        <v>122</v>
      </c>
      <c r="DS682" s="267"/>
      <c r="DU682" s="267"/>
      <c r="DW682" s="267"/>
      <c r="DY682" s="30"/>
      <c r="DZ682" s="30"/>
      <c r="EA682" s="30"/>
      <c r="EB682" s="30"/>
      <c r="EC682" s="30"/>
      <c r="ED682" s="50"/>
      <c r="EE682" s="30"/>
    </row>
    <row r="683" spans="1:135" s="70" customFormat="1" ht="17.100000000000001" customHeight="1">
      <c r="A683" s="49"/>
      <c r="B683" s="49"/>
      <c r="R683" s="267" t="s">
        <v>122</v>
      </c>
      <c r="S683" s="267" t="s">
        <v>122</v>
      </c>
      <c r="T683" s="267"/>
      <c r="U683" s="267" t="s">
        <v>122</v>
      </c>
      <c r="V683" s="267"/>
      <c r="W683" s="267" t="s">
        <v>122</v>
      </c>
      <c r="X683" s="267"/>
      <c r="Z683" s="267"/>
      <c r="AB683" s="267"/>
      <c r="AD683" s="267" t="s">
        <v>122</v>
      </c>
      <c r="AE683" s="267"/>
      <c r="AF683" s="267" t="s">
        <v>122</v>
      </c>
      <c r="AG683" s="267"/>
      <c r="AH683" s="267" t="s">
        <v>122</v>
      </c>
      <c r="AI683" s="267"/>
      <c r="AK683" s="267"/>
      <c r="AM683" s="267"/>
      <c r="AO683" s="267" t="s">
        <v>122</v>
      </c>
      <c r="AP683" s="267"/>
      <c r="AQ683" s="267" t="s">
        <v>122</v>
      </c>
      <c r="AR683" s="267"/>
      <c r="AS683" s="267" t="s">
        <v>122</v>
      </c>
      <c r="AT683" s="267"/>
      <c r="AV683" s="267"/>
      <c r="AX683" s="267"/>
      <c r="AZ683" s="267" t="s">
        <v>122</v>
      </c>
      <c r="BA683" s="267"/>
      <c r="BB683" s="267" t="s">
        <v>122</v>
      </c>
      <c r="BC683" s="267"/>
      <c r="BD683" s="267" t="s">
        <v>122</v>
      </c>
      <c r="BE683" s="267"/>
      <c r="BG683" s="267"/>
      <c r="BI683" s="267"/>
      <c r="BK683" s="267" t="s">
        <v>122</v>
      </c>
      <c r="BL683" s="267"/>
      <c r="BM683" s="267" t="s">
        <v>122</v>
      </c>
      <c r="BN683" s="267"/>
      <c r="BO683" s="267" t="s">
        <v>122</v>
      </c>
      <c r="BP683" s="267"/>
      <c r="BR683" s="267"/>
      <c r="BT683" s="267"/>
      <c r="BV683" s="267" t="s">
        <v>122</v>
      </c>
      <c r="BW683" s="267"/>
      <c r="BX683" s="267" t="s">
        <v>122</v>
      </c>
      <c r="BY683" s="267"/>
      <c r="BZ683" s="267" t="s">
        <v>122</v>
      </c>
      <c r="CA683" s="267"/>
      <c r="CC683" s="267"/>
      <c r="CE683" s="267"/>
      <c r="CG683" s="267" t="s">
        <v>122</v>
      </c>
      <c r="CH683" s="267"/>
      <c r="CI683" s="267" t="s">
        <v>122</v>
      </c>
      <c r="CJ683" s="267"/>
      <c r="CK683" s="267" t="s">
        <v>122</v>
      </c>
      <c r="CL683" s="267"/>
      <c r="CN683" s="267"/>
      <c r="CP683" s="267"/>
      <c r="CR683" s="267" t="s">
        <v>122</v>
      </c>
      <c r="CS683" s="267"/>
      <c r="CT683" s="267" t="s">
        <v>122</v>
      </c>
      <c r="CU683" s="267"/>
      <c r="CV683" s="267" t="s">
        <v>122</v>
      </c>
      <c r="CW683" s="267"/>
      <c r="CY683" s="267"/>
      <c r="DA683" s="267"/>
      <c r="DC683" s="267" t="s">
        <v>122</v>
      </c>
      <c r="DD683" s="267"/>
      <c r="DE683" s="267" t="s">
        <v>122</v>
      </c>
      <c r="DF683" s="267"/>
      <c r="DG683" s="267" t="s">
        <v>122</v>
      </c>
      <c r="DH683" s="267"/>
      <c r="DJ683" s="267"/>
      <c r="DL683" s="267"/>
      <c r="DN683" s="267" t="s">
        <v>122</v>
      </c>
      <c r="DO683" s="267"/>
      <c r="DP683" s="267" t="s">
        <v>122</v>
      </c>
      <c r="DQ683" s="267"/>
      <c r="DR683" s="267" t="s">
        <v>122</v>
      </c>
      <c r="DS683" s="267"/>
      <c r="DU683" s="267"/>
      <c r="DW683" s="267"/>
      <c r="DY683" s="30"/>
      <c r="DZ683" s="30"/>
      <c r="EA683" s="30"/>
      <c r="EB683" s="30"/>
      <c r="EC683" s="30"/>
      <c r="ED683" s="50"/>
      <c r="EE683" s="30"/>
    </row>
  </sheetData>
  <mergeCells count="26513">
    <mergeCell ref="D1:R1"/>
    <mergeCell ref="DE647:DF647"/>
    <mergeCell ref="DG647:DH647"/>
    <mergeCell ref="DI647:DJ647"/>
    <mergeCell ref="DK647:DL647"/>
    <mergeCell ref="DN647:DO647"/>
    <mergeCell ref="DP647:DQ647"/>
    <mergeCell ref="DR647:DS647"/>
    <mergeCell ref="DT647:DU647"/>
    <mergeCell ref="DV647:DW647"/>
    <mergeCell ref="BV647:BW647"/>
    <mergeCell ref="BX647:BY647"/>
    <mergeCell ref="BZ647:CA647"/>
    <mergeCell ref="CB647:CC647"/>
    <mergeCell ref="CD647:CE647"/>
    <mergeCell ref="CG647:CH647"/>
    <mergeCell ref="CI647:CJ647"/>
    <mergeCell ref="CK647:CL647"/>
    <mergeCell ref="CM647:CN647"/>
    <mergeCell ref="CO647:CP647"/>
    <mergeCell ref="CR647:CS647"/>
    <mergeCell ref="CT647:CU647"/>
    <mergeCell ref="CV647:CW647"/>
    <mergeCell ref="CX647:CY647"/>
    <mergeCell ref="CZ647:DA647"/>
    <mergeCell ref="DC647:DD647"/>
    <mergeCell ref="C649:R649"/>
    <mergeCell ref="DN648:DO648"/>
    <mergeCell ref="DP648:DQ648"/>
    <mergeCell ref="DR648:DS648"/>
    <mergeCell ref="DT648:DU648"/>
    <mergeCell ref="DV648:DW648"/>
    <mergeCell ref="DI648:DJ648"/>
    <mergeCell ref="DK648:DL648"/>
    <mergeCell ref="DN646:DO646"/>
    <mergeCell ref="DP646:DQ646"/>
    <mergeCell ref="DR646:DS646"/>
    <mergeCell ref="DT646:DU646"/>
    <mergeCell ref="DV646:DW646"/>
    <mergeCell ref="C647:R647"/>
    <mergeCell ref="S647:T647"/>
    <mergeCell ref="U647:V647"/>
    <mergeCell ref="W647:X647"/>
    <mergeCell ref="Y647:Z647"/>
    <mergeCell ref="AA647:AB647"/>
    <mergeCell ref="AD647:AE647"/>
    <mergeCell ref="AF647:AG647"/>
    <mergeCell ref="AH647:AI647"/>
    <mergeCell ref="AJ647:AK647"/>
    <mergeCell ref="AL647:AM647"/>
    <mergeCell ref="AO647:AP647"/>
    <mergeCell ref="AQ647:AR647"/>
    <mergeCell ref="AS647:AT647"/>
    <mergeCell ref="AU647:AV647"/>
    <mergeCell ref="AW647:AX647"/>
    <mergeCell ref="AZ647:BA647"/>
    <mergeCell ref="BB647:BC647"/>
    <mergeCell ref="BD647:BE647"/>
    <mergeCell ref="BF647:BG647"/>
    <mergeCell ref="BH647:BI647"/>
    <mergeCell ref="BK647:BL647"/>
    <mergeCell ref="BM647:BN647"/>
    <mergeCell ref="BO647:BP647"/>
    <mergeCell ref="DE646:DF646"/>
    <mergeCell ref="DG646:DH646"/>
    <mergeCell ref="DI646:DJ646"/>
    <mergeCell ref="DK646:DL646"/>
    <mergeCell ref="DN645:DO645"/>
    <mergeCell ref="DP645:DQ645"/>
    <mergeCell ref="DR645:DS645"/>
    <mergeCell ref="DT645:DU645"/>
    <mergeCell ref="DV645:DW645"/>
    <mergeCell ref="C646:R646"/>
    <mergeCell ref="S646:T646"/>
    <mergeCell ref="U646:V646"/>
    <mergeCell ref="W646:X646"/>
    <mergeCell ref="Y646:Z646"/>
    <mergeCell ref="AA646:AB646"/>
    <mergeCell ref="AD646:AE646"/>
    <mergeCell ref="AF646:AG646"/>
    <mergeCell ref="AH646:AI646"/>
    <mergeCell ref="AJ646:AK646"/>
    <mergeCell ref="AL646:AM646"/>
    <mergeCell ref="AO646:AP646"/>
    <mergeCell ref="AQ646:AR646"/>
    <mergeCell ref="AS646:AT646"/>
    <mergeCell ref="AU646:AV646"/>
    <mergeCell ref="AW646:AX646"/>
    <mergeCell ref="AZ646:BA646"/>
    <mergeCell ref="BB646:BC646"/>
    <mergeCell ref="BD646:BE646"/>
    <mergeCell ref="BF646:BG646"/>
    <mergeCell ref="BH646:BI646"/>
    <mergeCell ref="BK646:BL646"/>
    <mergeCell ref="CG645:CH645"/>
    <mergeCell ref="CI645:CJ645"/>
    <mergeCell ref="CK645:CL645"/>
    <mergeCell ref="CM645:CN645"/>
    <mergeCell ref="CO645:CP645"/>
    <mergeCell ref="CR645:CS645"/>
    <mergeCell ref="CT645:CU645"/>
    <mergeCell ref="CV645:CW645"/>
    <mergeCell ref="CX645:CY645"/>
    <mergeCell ref="CZ645:DA645"/>
    <mergeCell ref="DC645:DD645"/>
    <mergeCell ref="C645:R645"/>
    <mergeCell ref="S645:T645"/>
    <mergeCell ref="U645:V645"/>
    <mergeCell ref="W645:X645"/>
    <mergeCell ref="Y645:Z645"/>
    <mergeCell ref="AA645:AB645"/>
    <mergeCell ref="AD645:AE645"/>
    <mergeCell ref="AF645:AG645"/>
    <mergeCell ref="AH645:AI645"/>
    <mergeCell ref="AJ645:AK645"/>
    <mergeCell ref="AL645:AM645"/>
    <mergeCell ref="AO645:AP645"/>
    <mergeCell ref="AQ645:AR645"/>
    <mergeCell ref="AS645:AT645"/>
    <mergeCell ref="AU645:AV645"/>
    <mergeCell ref="AW645:AX645"/>
    <mergeCell ref="AZ645:BA645"/>
    <mergeCell ref="BB645:BC645"/>
    <mergeCell ref="BD645:BE645"/>
    <mergeCell ref="BF645:BG645"/>
    <mergeCell ref="BH645:BI645"/>
    <mergeCell ref="BK645:BL645"/>
    <mergeCell ref="BM645:BN645"/>
    <mergeCell ref="BO645:BP645"/>
    <mergeCell ref="BQ645:BR645"/>
    <mergeCell ref="BS645:BT645"/>
    <mergeCell ref="BV645:BW645"/>
    <mergeCell ref="BX645:BY645"/>
    <mergeCell ref="BZ645:CA645"/>
    <mergeCell ref="CB645:CC645"/>
    <mergeCell ref="CD645:CE645"/>
    <mergeCell ref="CG644:CH644"/>
    <mergeCell ref="CI644:CJ644"/>
    <mergeCell ref="C644:R644"/>
    <mergeCell ref="S644:T644"/>
    <mergeCell ref="U644:V644"/>
    <mergeCell ref="W644:X644"/>
    <mergeCell ref="Y644:Z644"/>
    <mergeCell ref="AA644:AB644"/>
    <mergeCell ref="AD644:AE644"/>
    <mergeCell ref="AF644:AG644"/>
    <mergeCell ref="AH644:AI644"/>
    <mergeCell ref="AJ644:AK644"/>
    <mergeCell ref="AL644:AM644"/>
    <mergeCell ref="AO644:AP644"/>
    <mergeCell ref="AQ644:AR644"/>
    <mergeCell ref="AS644:AT644"/>
    <mergeCell ref="AU644:AV644"/>
    <mergeCell ref="AW644:AX644"/>
    <mergeCell ref="AZ644:BA644"/>
    <mergeCell ref="BB644:BC644"/>
    <mergeCell ref="BD644:BE644"/>
    <mergeCell ref="BF644:BG644"/>
    <mergeCell ref="BH644:BI644"/>
    <mergeCell ref="BK644:BL644"/>
    <mergeCell ref="BM644:BN644"/>
    <mergeCell ref="BO644:BP644"/>
    <mergeCell ref="BQ644:BR644"/>
    <mergeCell ref="BS644:BT644"/>
    <mergeCell ref="BV644:BW644"/>
    <mergeCell ref="BX644:BY644"/>
    <mergeCell ref="BZ644:CA644"/>
    <mergeCell ref="CB644:CC644"/>
    <mergeCell ref="CD644:CE644"/>
    <mergeCell ref="CK644:CL644"/>
    <mergeCell ref="CM644:CN644"/>
    <mergeCell ref="CO644:CP644"/>
    <mergeCell ref="CR644:CS644"/>
    <mergeCell ref="CT644:CU644"/>
    <mergeCell ref="CV644:CW644"/>
    <mergeCell ref="CX644:CY644"/>
    <mergeCell ref="CZ644:DA644"/>
    <mergeCell ref="DC644:DD644"/>
    <mergeCell ref="DE644:DF644"/>
    <mergeCell ref="DG644:DH644"/>
    <mergeCell ref="DI644:DJ644"/>
    <mergeCell ref="DK644:DL644"/>
    <mergeCell ref="D484:D487"/>
    <mergeCell ref="D488:D491"/>
    <mergeCell ref="D492:D495"/>
    <mergeCell ref="D499:D502"/>
    <mergeCell ref="D503:D506"/>
    <mergeCell ref="D507:D510"/>
    <mergeCell ref="D511:D514"/>
    <mergeCell ref="D515:D518"/>
    <mergeCell ref="D522:D525"/>
    <mergeCell ref="D526:D529"/>
    <mergeCell ref="D530:D533"/>
    <mergeCell ref="S484:T484"/>
    <mergeCell ref="U484:V484"/>
    <mergeCell ref="W484:X484"/>
    <mergeCell ref="Y484:Z484"/>
    <mergeCell ref="AA484:AB484"/>
    <mergeCell ref="CG484:CH484"/>
    <mergeCell ref="CI484:CJ484"/>
    <mergeCell ref="CK484:CL484"/>
    <mergeCell ref="CM484:CN484"/>
    <mergeCell ref="CO484:CP484"/>
    <mergeCell ref="CD484:CE484"/>
    <mergeCell ref="BV484:BW484"/>
    <mergeCell ref="BX484:BY484"/>
    <mergeCell ref="BZ484:CA484"/>
    <mergeCell ref="CB484:CC484"/>
    <mergeCell ref="BO484:BP484"/>
    <mergeCell ref="BQ484:BR484"/>
    <mergeCell ref="BS484:BT484"/>
    <mergeCell ref="BK484:BL484"/>
    <mergeCell ref="BM484:BN484"/>
    <mergeCell ref="AZ484:BA484"/>
    <mergeCell ref="BB484:BC484"/>
    <mergeCell ref="BD484:BE484"/>
    <mergeCell ref="BF484:BG484"/>
    <mergeCell ref="BH484:BI484"/>
    <mergeCell ref="AW486:AX486"/>
    <mergeCell ref="AO486:AP486"/>
    <mergeCell ref="AQ486:AR486"/>
    <mergeCell ref="AS486:AT486"/>
    <mergeCell ref="AU486:AV486"/>
    <mergeCell ref="AH486:AI486"/>
    <mergeCell ref="AJ486:AK486"/>
    <mergeCell ref="AL486:AM486"/>
    <mergeCell ref="AD486:AE486"/>
    <mergeCell ref="AF486:AG486"/>
    <mergeCell ref="S486:T486"/>
    <mergeCell ref="U486:V486"/>
    <mergeCell ref="W486:X486"/>
    <mergeCell ref="Y486:Z486"/>
    <mergeCell ref="AA486:AB486"/>
    <mergeCell ref="DN643:DO643"/>
    <mergeCell ref="DP643:DQ643"/>
    <mergeCell ref="DR643:DS643"/>
    <mergeCell ref="DT643:DU643"/>
    <mergeCell ref="DV643:DW643"/>
    <mergeCell ref="BB643:BC643"/>
    <mergeCell ref="BD643:BE643"/>
    <mergeCell ref="BF643:BG643"/>
    <mergeCell ref="BH643:BI643"/>
    <mergeCell ref="BK643:BL643"/>
    <mergeCell ref="BM643:BN643"/>
    <mergeCell ref="BO643:BP643"/>
    <mergeCell ref="BQ643:BR643"/>
    <mergeCell ref="BS643:BT643"/>
    <mergeCell ref="BV643:BW643"/>
    <mergeCell ref="BX643:BY643"/>
    <mergeCell ref="BZ643:CA643"/>
    <mergeCell ref="CB643:CC643"/>
    <mergeCell ref="CD643:CE643"/>
    <mergeCell ref="CG643:CH643"/>
    <mergeCell ref="CI643:CJ643"/>
    <mergeCell ref="CK643:CL643"/>
    <mergeCell ref="CM643:CN643"/>
    <mergeCell ref="C643:R643"/>
    <mergeCell ref="S643:T643"/>
    <mergeCell ref="U643:V643"/>
    <mergeCell ref="W643:X643"/>
    <mergeCell ref="Y643:Z643"/>
    <mergeCell ref="AA643:AB643"/>
    <mergeCell ref="AD643:AE643"/>
    <mergeCell ref="AF643:AG643"/>
    <mergeCell ref="AH643:AI643"/>
    <mergeCell ref="AJ643:AK643"/>
    <mergeCell ref="AL643:AM643"/>
    <mergeCell ref="AO643:AP643"/>
    <mergeCell ref="AQ643:AR643"/>
    <mergeCell ref="AS643:AT643"/>
    <mergeCell ref="AU643:AV643"/>
    <mergeCell ref="AW643:AX643"/>
    <mergeCell ref="AZ643:BA643"/>
    <mergeCell ref="CO643:CP643"/>
    <mergeCell ref="CR643:CS643"/>
    <mergeCell ref="CT643:CU643"/>
    <mergeCell ref="CV643:CW643"/>
    <mergeCell ref="CX643:CY643"/>
    <mergeCell ref="CZ643:DA643"/>
    <mergeCell ref="DC643:DD643"/>
    <mergeCell ref="DE643:DF643"/>
    <mergeCell ref="DG643:DH643"/>
    <mergeCell ref="DI643:DJ643"/>
    <mergeCell ref="DK643:DL643"/>
    <mergeCell ref="O284:O287"/>
    <mergeCell ref="O288:O291"/>
    <mergeCell ref="O292:O295"/>
    <mergeCell ref="O296:O299"/>
    <mergeCell ref="O300:O303"/>
    <mergeCell ref="O135:O138"/>
    <mergeCell ref="O165:O168"/>
    <mergeCell ref="O169:O172"/>
    <mergeCell ref="O173:O176"/>
    <mergeCell ref="O177:O180"/>
    <mergeCell ref="O181:O184"/>
    <mergeCell ref="C642:R642"/>
    <mergeCell ref="O434:O437"/>
    <mergeCell ref="O438:O441"/>
    <mergeCell ref="O442:O445"/>
    <mergeCell ref="O446:O449"/>
    <mergeCell ref="O476:O479"/>
    <mergeCell ref="O480:O483"/>
    <mergeCell ref="O484:O487"/>
    <mergeCell ref="O488:O491"/>
    <mergeCell ref="O492:O495"/>
    <mergeCell ref="O522:O525"/>
    <mergeCell ref="O526:O529"/>
    <mergeCell ref="O530:O533"/>
    <mergeCell ref="O534:O537"/>
    <mergeCell ref="O538:O541"/>
    <mergeCell ref="O453:O456"/>
    <mergeCell ref="O457:O460"/>
    <mergeCell ref="O461:O464"/>
    <mergeCell ref="O465:O468"/>
    <mergeCell ref="O469:O472"/>
    <mergeCell ref="O499:O502"/>
    <mergeCell ref="O503:O506"/>
    <mergeCell ref="O507:O510"/>
    <mergeCell ref="O511:O514"/>
    <mergeCell ref="O515:O518"/>
    <mergeCell ref="O330:O333"/>
    <mergeCell ref="O334:O337"/>
    <mergeCell ref="O338:O341"/>
    <mergeCell ref="O311:O314"/>
    <mergeCell ref="O315:O318"/>
    <mergeCell ref="O319:O322"/>
    <mergeCell ref="O323:O326"/>
    <mergeCell ref="O430:O433"/>
    <mergeCell ref="O357:O360"/>
    <mergeCell ref="O361:O364"/>
    <mergeCell ref="O365:O368"/>
    <mergeCell ref="O369:O372"/>
    <mergeCell ref="O373:O376"/>
    <mergeCell ref="O407:O410"/>
    <mergeCell ref="O411:O414"/>
    <mergeCell ref="O415:O418"/>
    <mergeCell ref="O419:O422"/>
    <mergeCell ref="O423:O426"/>
    <mergeCell ref="O342:O345"/>
    <mergeCell ref="O346:O349"/>
    <mergeCell ref="O350:O353"/>
    <mergeCell ref="O380:O383"/>
    <mergeCell ref="O384:O387"/>
    <mergeCell ref="O388:O391"/>
    <mergeCell ref="O392:O395"/>
    <mergeCell ref="O396:O399"/>
    <mergeCell ref="O400:O403"/>
    <mergeCell ref="D480:D483"/>
    <mergeCell ref="O146:O149"/>
    <mergeCell ref="O150:O153"/>
    <mergeCell ref="O154:O157"/>
    <mergeCell ref="O158:O161"/>
    <mergeCell ref="D400:D403"/>
    <mergeCell ref="D407:D410"/>
    <mergeCell ref="D411:D414"/>
    <mergeCell ref="D415:D418"/>
    <mergeCell ref="D419:D422"/>
    <mergeCell ref="D423:D426"/>
    <mergeCell ref="D430:D433"/>
    <mergeCell ref="D434:D437"/>
    <mergeCell ref="D438:D441"/>
    <mergeCell ref="D442:D445"/>
    <mergeCell ref="D446:D449"/>
    <mergeCell ref="D453:D456"/>
    <mergeCell ref="D457:D460"/>
    <mergeCell ref="D461:D464"/>
    <mergeCell ref="D465:D468"/>
    <mergeCell ref="D469:D472"/>
    <mergeCell ref="D380:D383"/>
    <mergeCell ref="D384:D387"/>
    <mergeCell ref="D388:D391"/>
    <mergeCell ref="D392:D395"/>
    <mergeCell ref="D396:D399"/>
    <mergeCell ref="D476:D479"/>
    <mergeCell ref="D135:D138"/>
    <mergeCell ref="D142:D145"/>
    <mergeCell ref="D146:D149"/>
    <mergeCell ref="D150:D153"/>
    <mergeCell ref="D154:D157"/>
    <mergeCell ref="D158:D161"/>
    <mergeCell ref="D165:D168"/>
    <mergeCell ref="D169:D172"/>
    <mergeCell ref="D173:D176"/>
    <mergeCell ref="D177:D180"/>
    <mergeCell ref="D181:D184"/>
    <mergeCell ref="D188:D191"/>
    <mergeCell ref="D192:D195"/>
    <mergeCell ref="D196:D199"/>
    <mergeCell ref="D200:D203"/>
    <mergeCell ref="D204:D207"/>
    <mergeCell ref="O211:O214"/>
    <mergeCell ref="O215:O218"/>
    <mergeCell ref="O219:O222"/>
    <mergeCell ref="O223:O226"/>
    <mergeCell ref="O227:O230"/>
    <mergeCell ref="O261:O264"/>
    <mergeCell ref="O265:O268"/>
    <mergeCell ref="O269:O272"/>
    <mergeCell ref="O273:O276"/>
    <mergeCell ref="O277:O280"/>
    <mergeCell ref="O307:O310"/>
    <mergeCell ref="O188:O191"/>
    <mergeCell ref="O192:O195"/>
    <mergeCell ref="O196:O199"/>
    <mergeCell ref="O200:O203"/>
    <mergeCell ref="O204:O207"/>
    <mergeCell ref="O234:O237"/>
    <mergeCell ref="O238:O241"/>
    <mergeCell ref="O242:O245"/>
    <mergeCell ref="O246:O249"/>
    <mergeCell ref="O250:O253"/>
    <mergeCell ref="O254:O257"/>
    <mergeCell ref="E8:I8"/>
    <mergeCell ref="AA10:AB10"/>
    <mergeCell ref="AJ10:AK10"/>
    <mergeCell ref="AH37:AI37"/>
    <mergeCell ref="AJ37:AK37"/>
    <mergeCell ref="AL37:AM37"/>
    <mergeCell ref="AD37:AE37"/>
    <mergeCell ref="AF37:AG37"/>
    <mergeCell ref="S37:T37"/>
    <mergeCell ref="U37:V37"/>
    <mergeCell ref="W37:X37"/>
    <mergeCell ref="Y37:Z37"/>
    <mergeCell ref="AA37:AB37"/>
    <mergeCell ref="D534:D537"/>
    <mergeCell ref="D538:D541"/>
    <mergeCell ref="C658:R658"/>
    <mergeCell ref="D288:D291"/>
    <mergeCell ref="D292:D295"/>
    <mergeCell ref="D296:D299"/>
    <mergeCell ref="D300:D303"/>
    <mergeCell ref="D307:D310"/>
    <mergeCell ref="D311:D314"/>
    <mergeCell ref="D315:D318"/>
    <mergeCell ref="D319:D322"/>
    <mergeCell ref="D323:D326"/>
    <mergeCell ref="D330:D333"/>
    <mergeCell ref="D334:D337"/>
    <mergeCell ref="D338:D341"/>
    <mergeCell ref="D342:D345"/>
    <mergeCell ref="D346:D349"/>
    <mergeCell ref="D350:D353"/>
    <mergeCell ref="D357:D360"/>
    <mergeCell ref="D361:D364"/>
    <mergeCell ref="D365:D368"/>
    <mergeCell ref="D369:D372"/>
    <mergeCell ref="D373:D376"/>
    <mergeCell ref="D211:D214"/>
    <mergeCell ref="D215:D218"/>
    <mergeCell ref="D219:D222"/>
    <mergeCell ref="D223:D226"/>
    <mergeCell ref="D227:D230"/>
    <mergeCell ref="D234:D237"/>
    <mergeCell ref="D238:D241"/>
    <mergeCell ref="D242:D245"/>
    <mergeCell ref="D246:D249"/>
    <mergeCell ref="D250:D253"/>
    <mergeCell ref="D254:D257"/>
    <mergeCell ref="D261:D264"/>
    <mergeCell ref="D265:D268"/>
    <mergeCell ref="D269:D272"/>
    <mergeCell ref="D273:D276"/>
    <mergeCell ref="D277:D280"/>
    <mergeCell ref="D284:D287"/>
    <mergeCell ref="C560:D560"/>
    <mergeCell ref="E560:R560"/>
    <mergeCell ref="C567:R567"/>
    <mergeCell ref="C651:R651"/>
    <mergeCell ref="O88:O91"/>
    <mergeCell ref="O92:O95"/>
    <mergeCell ref="O96:O99"/>
    <mergeCell ref="O100:O103"/>
    <mergeCell ref="O104:O107"/>
    <mergeCell ref="O108:O111"/>
    <mergeCell ref="O142:O145"/>
    <mergeCell ref="D69:D72"/>
    <mergeCell ref="D73:D76"/>
    <mergeCell ref="D77:D80"/>
    <mergeCell ref="D81:D84"/>
    <mergeCell ref="D88:D91"/>
    <mergeCell ref="D92:D95"/>
    <mergeCell ref="D96:D99"/>
    <mergeCell ref="D100:D103"/>
    <mergeCell ref="D104:D107"/>
    <mergeCell ref="D108:D111"/>
    <mergeCell ref="D115:D118"/>
    <mergeCell ref="D119:D122"/>
    <mergeCell ref="D123:D126"/>
    <mergeCell ref="D127:D130"/>
    <mergeCell ref="D131:D134"/>
    <mergeCell ref="O65:O68"/>
    <mergeCell ref="O69:O72"/>
    <mergeCell ref="O73:O76"/>
    <mergeCell ref="O77:O80"/>
    <mergeCell ref="O81:O84"/>
    <mergeCell ref="O115:O118"/>
    <mergeCell ref="O119:O122"/>
    <mergeCell ref="O123:O126"/>
    <mergeCell ref="O127:O130"/>
    <mergeCell ref="O131:O134"/>
    <mergeCell ref="AJ9:AK9"/>
    <mergeCell ref="AL9:AM9"/>
    <mergeCell ref="AL10:AM10"/>
    <mergeCell ref="AD18:AE18"/>
    <mergeCell ref="AF18:AG18"/>
    <mergeCell ref="AH18:AI18"/>
    <mergeCell ref="AJ18:AK18"/>
    <mergeCell ref="W18:X18"/>
    <mergeCell ref="Y18:Z18"/>
    <mergeCell ref="AC9:AC10"/>
    <mergeCell ref="AD9:AE9"/>
    <mergeCell ref="AF9:AG9"/>
    <mergeCell ref="AH9:AI9"/>
    <mergeCell ref="AD10:AE10"/>
    <mergeCell ref="AF10:AG10"/>
    <mergeCell ref="AH10:AI10"/>
    <mergeCell ref="E9:I9"/>
    <mergeCell ref="S9:T9"/>
    <mergeCell ref="U9:V9"/>
    <mergeCell ref="W9:X9"/>
    <mergeCell ref="Y9:Z9"/>
    <mergeCell ref="AA9:AB9"/>
    <mergeCell ref="E40:O40"/>
    <mergeCell ref="E41:O41"/>
    <mergeCell ref="E42:O42"/>
    <mergeCell ref="E43:O43"/>
    <mergeCell ref="E38:O38"/>
    <mergeCell ref="E39:O39"/>
    <mergeCell ref="E44:N44"/>
    <mergeCell ref="O44:R44"/>
    <mergeCell ref="S44:T44"/>
    <mergeCell ref="E48:O48"/>
    <mergeCell ref="E49:O49"/>
    <mergeCell ref="E50:O50"/>
    <mergeCell ref="E45:O45"/>
    <mergeCell ref="E46:O46"/>
    <mergeCell ref="E47:O47"/>
    <mergeCell ref="AJ67:AK67"/>
    <mergeCell ref="AL67:AM67"/>
    <mergeCell ref="Q2:R2"/>
    <mergeCell ref="Q3:R3"/>
    <mergeCell ref="Q4:R4"/>
    <mergeCell ref="Q5:R5"/>
    <mergeCell ref="E2:P2"/>
    <mergeCell ref="E3:P3"/>
    <mergeCell ref="E4:P4"/>
    <mergeCell ref="E5:P5"/>
    <mergeCell ref="CG6:CH6"/>
    <mergeCell ref="CI6:CJ6"/>
    <mergeCell ref="CK6:CL6"/>
    <mergeCell ref="CM6:CN6"/>
    <mergeCell ref="BZ6:CA6"/>
    <mergeCell ref="CB6:CC6"/>
    <mergeCell ref="CD6:CE6"/>
    <mergeCell ref="BV6:BW6"/>
    <mergeCell ref="BX6:BY6"/>
    <mergeCell ref="BK6:BL6"/>
    <mergeCell ref="BM6:BN6"/>
    <mergeCell ref="BO6:BP6"/>
    <mergeCell ref="BQ6:BR6"/>
    <mergeCell ref="BS6:BT6"/>
    <mergeCell ref="BH6:BI6"/>
    <mergeCell ref="S6:T6"/>
    <mergeCell ref="U6:V6"/>
    <mergeCell ref="W6:X6"/>
    <mergeCell ref="Y6:Z6"/>
    <mergeCell ref="AZ6:BA6"/>
    <mergeCell ref="BB6:BC6"/>
    <mergeCell ref="BD6:BE6"/>
    <mergeCell ref="BF6:BG6"/>
    <mergeCell ref="AS6:AT6"/>
    <mergeCell ref="AU6:AV6"/>
    <mergeCell ref="AW6:AX6"/>
    <mergeCell ref="AO6:AP6"/>
    <mergeCell ref="AQ6:AR6"/>
    <mergeCell ref="AD6:AE6"/>
    <mergeCell ref="AF6:AG6"/>
    <mergeCell ref="AH6:AI6"/>
    <mergeCell ref="AY2:AY3"/>
    <mergeCell ref="AN2:AN3"/>
    <mergeCell ref="AC2:AC3"/>
    <mergeCell ref="CF2:CF3"/>
    <mergeCell ref="BU2:BU3"/>
    <mergeCell ref="BJ2:BJ3"/>
    <mergeCell ref="AJ6:AK6"/>
    <mergeCell ref="AL6:AM6"/>
    <mergeCell ref="AA6:AB6"/>
    <mergeCell ref="DV6:DW6"/>
    <mergeCell ref="DN6:DO6"/>
    <mergeCell ref="DP6:DQ6"/>
    <mergeCell ref="DR6:DS6"/>
    <mergeCell ref="DT6:DU6"/>
    <mergeCell ref="DG6:DH6"/>
    <mergeCell ref="DI6:DJ6"/>
    <mergeCell ref="DK6:DL6"/>
    <mergeCell ref="DC6:DD6"/>
    <mergeCell ref="DE6:DF6"/>
    <mergeCell ref="CR6:CS6"/>
    <mergeCell ref="CT6:CU6"/>
    <mergeCell ref="CV6:CW6"/>
    <mergeCell ref="CX6:CY6"/>
    <mergeCell ref="CZ6:DA6"/>
    <mergeCell ref="CO6:CP6"/>
    <mergeCell ref="AZ7:BA7"/>
    <mergeCell ref="BB7:BC7"/>
    <mergeCell ref="BD7:BE7"/>
    <mergeCell ref="BF7:BG7"/>
    <mergeCell ref="BH7:BI7"/>
    <mergeCell ref="AU7:AV7"/>
    <mergeCell ref="AW7:AX7"/>
    <mergeCell ref="AO7:AP7"/>
    <mergeCell ref="AQ7:AR7"/>
    <mergeCell ref="AS7:AT7"/>
    <mergeCell ref="AF7:AG7"/>
    <mergeCell ref="AH7:AI7"/>
    <mergeCell ref="AJ7:AK7"/>
    <mergeCell ref="AL7:AM7"/>
    <mergeCell ref="AD7:AE7"/>
    <mergeCell ref="S7:T7"/>
    <mergeCell ref="U7:V7"/>
    <mergeCell ref="W7:X7"/>
    <mergeCell ref="Y7:Z7"/>
    <mergeCell ref="AA7:AB7"/>
    <mergeCell ref="CR7:CS7"/>
    <mergeCell ref="CG7:CH7"/>
    <mergeCell ref="CI7:CJ7"/>
    <mergeCell ref="CK7:CL7"/>
    <mergeCell ref="CM7:CN7"/>
    <mergeCell ref="CO7:CP7"/>
    <mergeCell ref="CB7:CC7"/>
    <mergeCell ref="CD7:CE7"/>
    <mergeCell ref="BV7:BW7"/>
    <mergeCell ref="BX7:BY7"/>
    <mergeCell ref="BZ7:CA7"/>
    <mergeCell ref="BM7:BN7"/>
    <mergeCell ref="BO7:BP7"/>
    <mergeCell ref="BQ7:BR7"/>
    <mergeCell ref="BS7:BT7"/>
    <mergeCell ref="BK7:BL7"/>
    <mergeCell ref="DN7:DO7"/>
    <mergeCell ref="DP7:DQ7"/>
    <mergeCell ref="DR7:DS7"/>
    <mergeCell ref="DT7:DU7"/>
    <mergeCell ref="DV7:DW7"/>
    <mergeCell ref="DI7:DJ7"/>
    <mergeCell ref="DK7:DL7"/>
    <mergeCell ref="DC7:DD7"/>
    <mergeCell ref="DE7:DF7"/>
    <mergeCell ref="DG7:DH7"/>
    <mergeCell ref="CT7:CU7"/>
    <mergeCell ref="CV7:CW7"/>
    <mergeCell ref="CX7:CY7"/>
    <mergeCell ref="CZ7:DA7"/>
    <mergeCell ref="BK9:BL9"/>
    <mergeCell ref="BM9:BN9"/>
    <mergeCell ref="BO9:BP9"/>
    <mergeCell ref="BQ9:BR9"/>
    <mergeCell ref="BS9:BT9"/>
    <mergeCell ref="BJ9:BJ10"/>
    <mergeCell ref="AY9:AY10"/>
    <mergeCell ref="AZ9:BA9"/>
    <mergeCell ref="BB9:BC9"/>
    <mergeCell ref="BD9:BE9"/>
    <mergeCell ref="BF9:BG9"/>
    <mergeCell ref="BH9:BI9"/>
    <mergeCell ref="AW9:AX9"/>
    <mergeCell ref="AN9:AN10"/>
    <mergeCell ref="AO9:AP9"/>
    <mergeCell ref="AQ9:AR9"/>
    <mergeCell ref="AS9:AT9"/>
    <mergeCell ref="AU9:AV9"/>
    <mergeCell ref="AO10:AP10"/>
    <mergeCell ref="AQ10:AR10"/>
    <mergeCell ref="AS10:AT10"/>
    <mergeCell ref="AZ10:BA10"/>
    <mergeCell ref="BB10:BC10"/>
    <mergeCell ref="BD10:BE10"/>
    <mergeCell ref="BF10:BG10"/>
    <mergeCell ref="BH10:BI10"/>
    <mergeCell ref="AU10:AV10"/>
    <mergeCell ref="AW10:AX10"/>
    <mergeCell ref="CQ9:CQ10"/>
    <mergeCell ref="CR9:CS9"/>
    <mergeCell ref="CT9:CU9"/>
    <mergeCell ref="CV9:CW9"/>
    <mergeCell ref="CK9:CL9"/>
    <mergeCell ref="CM9:CN9"/>
    <mergeCell ref="CO9:CP9"/>
    <mergeCell ref="CF9:CF10"/>
    <mergeCell ref="CG9:CH9"/>
    <mergeCell ref="CI9:CJ9"/>
    <mergeCell ref="CG10:CH10"/>
    <mergeCell ref="BX9:BY9"/>
    <mergeCell ref="BZ9:CA9"/>
    <mergeCell ref="CB9:CC9"/>
    <mergeCell ref="CD9:CE9"/>
    <mergeCell ref="BU9:BU10"/>
    <mergeCell ref="BV9:BW9"/>
    <mergeCell ref="BS10:BT10"/>
    <mergeCell ref="CR8:DB8"/>
    <mergeCell ref="ED9:ED10"/>
    <mergeCell ref="E10:I10"/>
    <mergeCell ref="S10:T10"/>
    <mergeCell ref="U10:V10"/>
    <mergeCell ref="W10:X10"/>
    <mergeCell ref="Y10:Z10"/>
    <mergeCell ref="DY9:DY10"/>
    <mergeCell ref="DZ9:DZ10"/>
    <mergeCell ref="EA9:EA10"/>
    <mergeCell ref="EB9:EB10"/>
    <mergeCell ref="EC9:EC10"/>
    <mergeCell ref="DX9:DX10"/>
    <mergeCell ref="DM9:DM10"/>
    <mergeCell ref="DN9:DO9"/>
    <mergeCell ref="DP9:DQ9"/>
    <mergeCell ref="DR9:DS9"/>
    <mergeCell ref="DT9:DU9"/>
    <mergeCell ref="DV9:DW9"/>
    <mergeCell ref="DK9:DL9"/>
    <mergeCell ref="DB9:DB10"/>
    <mergeCell ref="DC9:DD9"/>
    <mergeCell ref="DE9:DF9"/>
    <mergeCell ref="DG9:DH9"/>
    <mergeCell ref="DI9:DJ9"/>
    <mergeCell ref="DC10:DD10"/>
    <mergeCell ref="DE10:DF10"/>
    <mergeCell ref="DG10:DH10"/>
    <mergeCell ref="CX9:CY9"/>
    <mergeCell ref="CZ9:DA9"/>
    <mergeCell ref="AO18:AP18"/>
    <mergeCell ref="AQ18:AR18"/>
    <mergeCell ref="AS18:AT18"/>
    <mergeCell ref="AU18:AV18"/>
    <mergeCell ref="AW18:AX18"/>
    <mergeCell ref="AL18:AM18"/>
    <mergeCell ref="E11:O11"/>
    <mergeCell ref="E12:O12"/>
    <mergeCell ref="E13:O13"/>
    <mergeCell ref="E14:O14"/>
    <mergeCell ref="DN10:DO10"/>
    <mergeCell ref="DP10:DQ10"/>
    <mergeCell ref="DR10:DS10"/>
    <mergeCell ref="DT10:DU10"/>
    <mergeCell ref="DV10:DW10"/>
    <mergeCell ref="DI10:DJ10"/>
    <mergeCell ref="DK10:DL10"/>
    <mergeCell ref="CX10:CY10"/>
    <mergeCell ref="CZ10:DA10"/>
    <mergeCell ref="CR10:CS10"/>
    <mergeCell ref="CT10:CU10"/>
    <mergeCell ref="CV10:CW10"/>
    <mergeCell ref="CI10:CJ10"/>
    <mergeCell ref="CK10:CL10"/>
    <mergeCell ref="CM10:CN10"/>
    <mergeCell ref="CO10:CP10"/>
    <mergeCell ref="BX10:BY10"/>
    <mergeCell ref="BZ10:CA10"/>
    <mergeCell ref="CB10:CC10"/>
    <mergeCell ref="CD10:CE10"/>
    <mergeCell ref="BV10:BW10"/>
    <mergeCell ref="BK10:BL10"/>
    <mergeCell ref="BM10:BN10"/>
    <mergeCell ref="BO10:BP10"/>
    <mergeCell ref="BQ10:BR10"/>
    <mergeCell ref="CG18:CH18"/>
    <mergeCell ref="CI18:CJ18"/>
    <mergeCell ref="BV18:BW18"/>
    <mergeCell ref="BX18:BY18"/>
    <mergeCell ref="AA18:AB18"/>
    <mergeCell ref="BZ18:CA18"/>
    <mergeCell ref="CB18:CC18"/>
    <mergeCell ref="E18:N18"/>
    <mergeCell ref="O18:R18"/>
    <mergeCell ref="S18:T18"/>
    <mergeCell ref="U18:V18"/>
    <mergeCell ref="E15:O15"/>
    <mergeCell ref="E16:O16"/>
    <mergeCell ref="E17:O17"/>
    <mergeCell ref="CD18:CE18"/>
    <mergeCell ref="BS18:BT18"/>
    <mergeCell ref="BK18:BL18"/>
    <mergeCell ref="BM18:BN18"/>
    <mergeCell ref="BO18:BP18"/>
    <mergeCell ref="BQ18:BR18"/>
    <mergeCell ref="BD18:BE18"/>
    <mergeCell ref="BF18:BG18"/>
    <mergeCell ref="BH18:BI18"/>
    <mergeCell ref="AZ18:BA18"/>
    <mergeCell ref="BB18:BC18"/>
    <mergeCell ref="E26:O26"/>
    <mergeCell ref="E27:O27"/>
    <mergeCell ref="E19:R19"/>
    <mergeCell ref="E20:O20"/>
    <mergeCell ref="E21:O21"/>
    <mergeCell ref="E22:O22"/>
    <mergeCell ref="DR18:DS18"/>
    <mergeCell ref="DT18:DU18"/>
    <mergeCell ref="DV18:DW18"/>
    <mergeCell ref="DN18:DO18"/>
    <mergeCell ref="DP18:DQ18"/>
    <mergeCell ref="DC18:DD18"/>
    <mergeCell ref="DE18:DF18"/>
    <mergeCell ref="DG18:DH18"/>
    <mergeCell ref="DI18:DJ18"/>
    <mergeCell ref="DK18:DL18"/>
    <mergeCell ref="CZ18:DA18"/>
    <mergeCell ref="CR18:CS18"/>
    <mergeCell ref="CT18:CU18"/>
    <mergeCell ref="CV18:CW18"/>
    <mergeCell ref="CX18:CY18"/>
    <mergeCell ref="CK18:CL18"/>
    <mergeCell ref="CM18:CN18"/>
    <mergeCell ref="CO18:CP18"/>
    <mergeCell ref="E23:O23"/>
    <mergeCell ref="E24:O24"/>
    <mergeCell ref="E25:O25"/>
    <mergeCell ref="AH36:AI36"/>
    <mergeCell ref="AJ36:AK36"/>
    <mergeCell ref="AL36:AM36"/>
    <mergeCell ref="AD36:AE36"/>
    <mergeCell ref="AF36:AG36"/>
    <mergeCell ref="S36:T36"/>
    <mergeCell ref="U36:V36"/>
    <mergeCell ref="W36:X36"/>
    <mergeCell ref="Y36:Z36"/>
    <mergeCell ref="AA36:AB36"/>
    <mergeCell ref="E36:N36"/>
    <mergeCell ref="O36:R36"/>
    <mergeCell ref="E34:O34"/>
    <mergeCell ref="E35:O35"/>
    <mergeCell ref="E28:O28"/>
    <mergeCell ref="E29:O29"/>
    <mergeCell ref="E30:O30"/>
    <mergeCell ref="E31:O31"/>
    <mergeCell ref="E32:O32"/>
    <mergeCell ref="E33:O33"/>
    <mergeCell ref="BV36:BW36"/>
    <mergeCell ref="BX36:BY36"/>
    <mergeCell ref="BZ36:CA36"/>
    <mergeCell ref="CB36:CC36"/>
    <mergeCell ref="BO36:BP36"/>
    <mergeCell ref="BQ36:BR36"/>
    <mergeCell ref="BS36:BT36"/>
    <mergeCell ref="BK36:BL36"/>
    <mergeCell ref="BM36:BN36"/>
    <mergeCell ref="AZ36:BA36"/>
    <mergeCell ref="BB36:BC36"/>
    <mergeCell ref="BD36:BE36"/>
    <mergeCell ref="BF36:BG36"/>
    <mergeCell ref="BH36:BI36"/>
    <mergeCell ref="AW36:AX36"/>
    <mergeCell ref="AO36:AP36"/>
    <mergeCell ref="AQ36:AR36"/>
    <mergeCell ref="AS36:AT36"/>
    <mergeCell ref="AU36:AV36"/>
    <mergeCell ref="DN36:DO36"/>
    <mergeCell ref="DP36:DQ36"/>
    <mergeCell ref="DR36:DS36"/>
    <mergeCell ref="DT36:DU36"/>
    <mergeCell ref="DV36:DW36"/>
    <mergeCell ref="DK36:DL36"/>
    <mergeCell ref="DC36:DD36"/>
    <mergeCell ref="DE36:DF36"/>
    <mergeCell ref="DG36:DH36"/>
    <mergeCell ref="DI36:DJ36"/>
    <mergeCell ref="CV36:CW36"/>
    <mergeCell ref="CX36:CY36"/>
    <mergeCell ref="CZ36:DA36"/>
    <mergeCell ref="CR36:CS36"/>
    <mergeCell ref="CT36:CU36"/>
    <mergeCell ref="CG36:CH36"/>
    <mergeCell ref="CI36:CJ36"/>
    <mergeCell ref="CK36:CL36"/>
    <mergeCell ref="CM36:CN36"/>
    <mergeCell ref="CO36:CP36"/>
    <mergeCell ref="CD36:CE36"/>
    <mergeCell ref="BV37:BW37"/>
    <mergeCell ref="BX37:BY37"/>
    <mergeCell ref="BZ37:CA37"/>
    <mergeCell ref="CB37:CC37"/>
    <mergeCell ref="BO37:BP37"/>
    <mergeCell ref="BQ37:BR37"/>
    <mergeCell ref="BS37:BT37"/>
    <mergeCell ref="BK37:BL37"/>
    <mergeCell ref="BM37:BN37"/>
    <mergeCell ref="AZ37:BA37"/>
    <mergeCell ref="BB37:BC37"/>
    <mergeCell ref="BD37:BE37"/>
    <mergeCell ref="BF37:BG37"/>
    <mergeCell ref="BH37:BI37"/>
    <mergeCell ref="AW37:AX37"/>
    <mergeCell ref="AO37:AP37"/>
    <mergeCell ref="AQ37:AR37"/>
    <mergeCell ref="AS37:AT37"/>
    <mergeCell ref="AU37:AV37"/>
    <mergeCell ref="DN37:DO37"/>
    <mergeCell ref="DP37:DQ37"/>
    <mergeCell ref="DR37:DS37"/>
    <mergeCell ref="DT37:DU37"/>
    <mergeCell ref="DV37:DW37"/>
    <mergeCell ref="DK37:DL37"/>
    <mergeCell ref="DC37:DD37"/>
    <mergeCell ref="DE37:DF37"/>
    <mergeCell ref="DG37:DH37"/>
    <mergeCell ref="DI37:DJ37"/>
    <mergeCell ref="CV37:CW37"/>
    <mergeCell ref="CX37:CY37"/>
    <mergeCell ref="CZ37:DA37"/>
    <mergeCell ref="CR37:CS37"/>
    <mergeCell ref="CT37:CU37"/>
    <mergeCell ref="CG37:CH37"/>
    <mergeCell ref="CI37:CJ37"/>
    <mergeCell ref="CK37:CL37"/>
    <mergeCell ref="CM37:CN37"/>
    <mergeCell ref="CO37:CP37"/>
    <mergeCell ref="CD37:CE37"/>
    <mergeCell ref="AZ44:BA44"/>
    <mergeCell ref="AO44:AP44"/>
    <mergeCell ref="AQ44:AR44"/>
    <mergeCell ref="AS44:AT44"/>
    <mergeCell ref="AU44:AV44"/>
    <mergeCell ref="AW44:AX44"/>
    <mergeCell ref="AJ44:AK44"/>
    <mergeCell ref="AL44:AM44"/>
    <mergeCell ref="AD44:AE44"/>
    <mergeCell ref="AF44:AG44"/>
    <mergeCell ref="AH44:AI44"/>
    <mergeCell ref="U44:V44"/>
    <mergeCell ref="W44:X44"/>
    <mergeCell ref="Y44:Z44"/>
    <mergeCell ref="AA44:AB44"/>
    <mergeCell ref="CT44:CU44"/>
    <mergeCell ref="CV44:CW44"/>
    <mergeCell ref="CI44:CJ44"/>
    <mergeCell ref="CK44:CL44"/>
    <mergeCell ref="CM44:CN44"/>
    <mergeCell ref="CO44:CP44"/>
    <mergeCell ref="CG44:CH44"/>
    <mergeCell ref="BV44:BW44"/>
    <mergeCell ref="BX44:BY44"/>
    <mergeCell ref="BZ44:CA44"/>
    <mergeCell ref="CB44:CC44"/>
    <mergeCell ref="CD44:CE44"/>
    <mergeCell ref="BQ44:BR44"/>
    <mergeCell ref="BS44:BT44"/>
    <mergeCell ref="BK44:BL44"/>
    <mergeCell ref="BM44:BN44"/>
    <mergeCell ref="BO44:BP44"/>
    <mergeCell ref="BB44:BC44"/>
    <mergeCell ref="BD44:BE44"/>
    <mergeCell ref="BF44:BG44"/>
    <mergeCell ref="BH44:BI44"/>
    <mergeCell ref="DP44:DQ44"/>
    <mergeCell ref="DR44:DS44"/>
    <mergeCell ref="DT44:DU44"/>
    <mergeCell ref="DV44:DW44"/>
    <mergeCell ref="DN44:DO44"/>
    <mergeCell ref="DC44:DD44"/>
    <mergeCell ref="DE44:DF44"/>
    <mergeCell ref="DG44:DH44"/>
    <mergeCell ref="DI44:DJ44"/>
    <mergeCell ref="DK44:DL44"/>
    <mergeCell ref="CX44:CY44"/>
    <mergeCell ref="CZ44:DA44"/>
    <mergeCell ref="CR44:CS44"/>
    <mergeCell ref="E53:O53"/>
    <mergeCell ref="E54:O54"/>
    <mergeCell ref="E55:O55"/>
    <mergeCell ref="E56:O56"/>
    <mergeCell ref="E57:O57"/>
    <mergeCell ref="E51:O51"/>
    <mergeCell ref="E52:O52"/>
    <mergeCell ref="AQ60:AR60"/>
    <mergeCell ref="AS60:AT60"/>
    <mergeCell ref="AU60:AV60"/>
    <mergeCell ref="AW60:AX60"/>
    <mergeCell ref="AO60:AP60"/>
    <mergeCell ref="AD60:AE60"/>
    <mergeCell ref="AF60:AG60"/>
    <mergeCell ref="AH60:AI60"/>
    <mergeCell ref="AJ60:AK60"/>
    <mergeCell ref="AL60:AM60"/>
    <mergeCell ref="Y60:Z60"/>
    <mergeCell ref="AA60:AB60"/>
    <mergeCell ref="D59:P59"/>
    <mergeCell ref="E60:N60"/>
    <mergeCell ref="O60:R60"/>
    <mergeCell ref="S60:T60"/>
    <mergeCell ref="U60:V60"/>
    <mergeCell ref="W60:X60"/>
    <mergeCell ref="D58:P58"/>
    <mergeCell ref="CG60:CH60"/>
    <mergeCell ref="CI60:CJ60"/>
    <mergeCell ref="CK60:CL60"/>
    <mergeCell ref="BX60:BY60"/>
    <mergeCell ref="BZ60:CA60"/>
    <mergeCell ref="CB60:CC60"/>
    <mergeCell ref="CD60:CE60"/>
    <mergeCell ref="BV60:BW60"/>
    <mergeCell ref="BK60:BL60"/>
    <mergeCell ref="BM60:BN60"/>
    <mergeCell ref="BO60:BP60"/>
    <mergeCell ref="BQ60:BR60"/>
    <mergeCell ref="BS60:BT60"/>
    <mergeCell ref="BF60:BG60"/>
    <mergeCell ref="BH60:BI60"/>
    <mergeCell ref="AZ60:BA60"/>
    <mergeCell ref="BB60:BC60"/>
    <mergeCell ref="BD60:BE60"/>
    <mergeCell ref="AQ61:AR61"/>
    <mergeCell ref="AS61:AT61"/>
    <mergeCell ref="AU61:AV61"/>
    <mergeCell ref="AW61:AX61"/>
    <mergeCell ref="AO61:AP61"/>
    <mergeCell ref="AD61:AE61"/>
    <mergeCell ref="AF61:AG61"/>
    <mergeCell ref="AH61:AI61"/>
    <mergeCell ref="AJ61:AK61"/>
    <mergeCell ref="AL61:AM61"/>
    <mergeCell ref="S61:T61"/>
    <mergeCell ref="U61:V61"/>
    <mergeCell ref="W61:X61"/>
    <mergeCell ref="Y61:Z61"/>
    <mergeCell ref="AA61:AB61"/>
    <mergeCell ref="DT60:DU60"/>
    <mergeCell ref="DV60:DW60"/>
    <mergeCell ref="DN60:DO60"/>
    <mergeCell ref="DP60:DQ60"/>
    <mergeCell ref="DR60:DS60"/>
    <mergeCell ref="DE60:DF60"/>
    <mergeCell ref="DG60:DH60"/>
    <mergeCell ref="DI60:DJ60"/>
    <mergeCell ref="DK60:DL60"/>
    <mergeCell ref="DC60:DD60"/>
    <mergeCell ref="CR60:CS60"/>
    <mergeCell ref="CT60:CU60"/>
    <mergeCell ref="CV60:CW60"/>
    <mergeCell ref="CX60:CY60"/>
    <mergeCell ref="CZ60:DA60"/>
    <mergeCell ref="CM60:CN60"/>
    <mergeCell ref="CO60:CP60"/>
    <mergeCell ref="CG61:CH61"/>
    <mergeCell ref="CI61:CJ61"/>
    <mergeCell ref="CK61:CL61"/>
    <mergeCell ref="BX61:BY61"/>
    <mergeCell ref="BZ61:CA61"/>
    <mergeCell ref="CB61:CC61"/>
    <mergeCell ref="CD61:CE61"/>
    <mergeCell ref="BV61:BW61"/>
    <mergeCell ref="BK61:BL61"/>
    <mergeCell ref="BM61:BN61"/>
    <mergeCell ref="BO61:BP61"/>
    <mergeCell ref="BQ61:BR61"/>
    <mergeCell ref="BS61:BT61"/>
    <mergeCell ref="BF61:BG61"/>
    <mergeCell ref="BH61:BI61"/>
    <mergeCell ref="AZ61:BA61"/>
    <mergeCell ref="BB61:BC61"/>
    <mergeCell ref="BD61:BE61"/>
    <mergeCell ref="DT61:DU61"/>
    <mergeCell ref="DV61:DW61"/>
    <mergeCell ref="DN61:DO61"/>
    <mergeCell ref="DP61:DQ61"/>
    <mergeCell ref="DR61:DS61"/>
    <mergeCell ref="DE61:DF61"/>
    <mergeCell ref="DG61:DH61"/>
    <mergeCell ref="DI61:DJ61"/>
    <mergeCell ref="DK61:DL61"/>
    <mergeCell ref="DC61:DD61"/>
    <mergeCell ref="CR61:CS61"/>
    <mergeCell ref="CT61:CU61"/>
    <mergeCell ref="CV61:CW61"/>
    <mergeCell ref="CX61:CY61"/>
    <mergeCell ref="CZ61:DA61"/>
    <mergeCell ref="CM61:CN61"/>
    <mergeCell ref="CO61:CP61"/>
    <mergeCell ref="CG62:CH62"/>
    <mergeCell ref="CI62:CJ62"/>
    <mergeCell ref="CK62:CL62"/>
    <mergeCell ref="BX62:BY62"/>
    <mergeCell ref="BZ62:CA62"/>
    <mergeCell ref="CB62:CC62"/>
    <mergeCell ref="CD62:CE62"/>
    <mergeCell ref="BV62:BW62"/>
    <mergeCell ref="BK62:BL62"/>
    <mergeCell ref="BM62:BN62"/>
    <mergeCell ref="BO62:BP62"/>
    <mergeCell ref="BQ62:BR62"/>
    <mergeCell ref="BS62:BT62"/>
    <mergeCell ref="BF62:BG62"/>
    <mergeCell ref="BH62:BI62"/>
    <mergeCell ref="AZ62:BA62"/>
    <mergeCell ref="BB62:BC62"/>
    <mergeCell ref="BD62:BE62"/>
    <mergeCell ref="C63:D63"/>
    <mergeCell ref="E63:N63"/>
    <mergeCell ref="S65:T65"/>
    <mergeCell ref="U65:V65"/>
    <mergeCell ref="W65:X65"/>
    <mergeCell ref="Y65:Z65"/>
    <mergeCell ref="AA65:AB65"/>
    <mergeCell ref="DT62:DU62"/>
    <mergeCell ref="DV62:DW62"/>
    <mergeCell ref="DN62:DO62"/>
    <mergeCell ref="DP62:DQ62"/>
    <mergeCell ref="DR62:DS62"/>
    <mergeCell ref="DE62:DF62"/>
    <mergeCell ref="DG62:DH62"/>
    <mergeCell ref="DI62:DJ62"/>
    <mergeCell ref="DK62:DL62"/>
    <mergeCell ref="DC62:DD62"/>
    <mergeCell ref="CR62:CS62"/>
    <mergeCell ref="CT62:CU62"/>
    <mergeCell ref="CV62:CW62"/>
    <mergeCell ref="CX62:CY62"/>
    <mergeCell ref="CZ62:DA62"/>
    <mergeCell ref="CM62:CN62"/>
    <mergeCell ref="CO62:CP62"/>
    <mergeCell ref="CG65:CH65"/>
    <mergeCell ref="BV65:BW65"/>
    <mergeCell ref="BX65:BY65"/>
    <mergeCell ref="BZ65:CA65"/>
    <mergeCell ref="CB65:CC65"/>
    <mergeCell ref="CD65:CE65"/>
    <mergeCell ref="BQ65:BR65"/>
    <mergeCell ref="BS65:BT65"/>
    <mergeCell ref="BK65:BL65"/>
    <mergeCell ref="BM65:BN65"/>
    <mergeCell ref="BO65:BP65"/>
    <mergeCell ref="BB65:BC65"/>
    <mergeCell ref="BD65:BE65"/>
    <mergeCell ref="BF65:BG65"/>
    <mergeCell ref="BH65:BI65"/>
    <mergeCell ref="AZ65:BA65"/>
    <mergeCell ref="AQ62:AR62"/>
    <mergeCell ref="AS62:AT62"/>
    <mergeCell ref="AU62:AV62"/>
    <mergeCell ref="D65:D68"/>
    <mergeCell ref="AA66:AB66"/>
    <mergeCell ref="DP65:DQ65"/>
    <mergeCell ref="DR65:DS65"/>
    <mergeCell ref="DT65:DU65"/>
    <mergeCell ref="DV65:DW65"/>
    <mergeCell ref="DN65:DO65"/>
    <mergeCell ref="DC65:DD65"/>
    <mergeCell ref="DE65:DF65"/>
    <mergeCell ref="DG65:DH65"/>
    <mergeCell ref="DI65:DJ65"/>
    <mergeCell ref="DK65:DL65"/>
    <mergeCell ref="CX65:CY65"/>
    <mergeCell ref="CZ65:DA65"/>
    <mergeCell ref="CR65:CS65"/>
    <mergeCell ref="CT65:CU65"/>
    <mergeCell ref="CV65:CW65"/>
    <mergeCell ref="CI65:CJ65"/>
    <mergeCell ref="CK65:CL65"/>
    <mergeCell ref="CM65:CN65"/>
    <mergeCell ref="CO65:CP65"/>
    <mergeCell ref="CG66:CH66"/>
    <mergeCell ref="BV66:BW66"/>
    <mergeCell ref="BX66:BY66"/>
    <mergeCell ref="BZ66:CA66"/>
    <mergeCell ref="CB66:CC66"/>
    <mergeCell ref="CD66:CE66"/>
    <mergeCell ref="BQ66:BR66"/>
    <mergeCell ref="BS66:BT66"/>
    <mergeCell ref="BK66:BL66"/>
    <mergeCell ref="BM66:BN66"/>
    <mergeCell ref="BO66:BP66"/>
    <mergeCell ref="BB66:BC66"/>
    <mergeCell ref="BD66:BE66"/>
    <mergeCell ref="BF66:BG66"/>
    <mergeCell ref="BH66:BI66"/>
    <mergeCell ref="AZ66:BA66"/>
    <mergeCell ref="AO65:AP65"/>
    <mergeCell ref="AQ65:AR65"/>
    <mergeCell ref="AS65:AT65"/>
    <mergeCell ref="AU65:AV65"/>
    <mergeCell ref="AW65:AX65"/>
    <mergeCell ref="AJ65:AK65"/>
    <mergeCell ref="AL65:AM65"/>
    <mergeCell ref="AD65:AE65"/>
    <mergeCell ref="AF65:AG65"/>
    <mergeCell ref="AH65:AI65"/>
    <mergeCell ref="AO67:AP67"/>
    <mergeCell ref="AQ67:AR67"/>
    <mergeCell ref="AS67:AT67"/>
    <mergeCell ref="AU67:AV67"/>
    <mergeCell ref="AW67:AX67"/>
    <mergeCell ref="AO66:AP66"/>
    <mergeCell ref="AQ66:AR66"/>
    <mergeCell ref="AS66:AT66"/>
    <mergeCell ref="AU66:AV66"/>
    <mergeCell ref="AW66:AX66"/>
    <mergeCell ref="AJ66:AK66"/>
    <mergeCell ref="AL66:AM66"/>
    <mergeCell ref="AD66:AE66"/>
    <mergeCell ref="AF66:AG66"/>
    <mergeCell ref="AH66:AI66"/>
    <mergeCell ref="S66:T66"/>
    <mergeCell ref="U66:V66"/>
    <mergeCell ref="W66:X66"/>
    <mergeCell ref="Y66:Z66"/>
    <mergeCell ref="DP67:DQ67"/>
    <mergeCell ref="DR67:DS67"/>
    <mergeCell ref="DT67:DU67"/>
    <mergeCell ref="DV67:DW67"/>
    <mergeCell ref="DN67:DO67"/>
    <mergeCell ref="DC67:DD67"/>
    <mergeCell ref="DE67:DF67"/>
    <mergeCell ref="AW62:AX62"/>
    <mergeCell ref="AO62:AP62"/>
    <mergeCell ref="AD62:AE62"/>
    <mergeCell ref="AF62:AG62"/>
    <mergeCell ref="AH62:AI62"/>
    <mergeCell ref="AJ62:AK62"/>
    <mergeCell ref="AL62:AM62"/>
    <mergeCell ref="S62:T62"/>
    <mergeCell ref="U62:V62"/>
    <mergeCell ref="W62:X62"/>
    <mergeCell ref="Y62:Z62"/>
    <mergeCell ref="AA62:AB62"/>
    <mergeCell ref="DP66:DQ66"/>
    <mergeCell ref="DR66:DS66"/>
    <mergeCell ref="DT66:DU66"/>
    <mergeCell ref="DV66:DW66"/>
    <mergeCell ref="DN66:DO66"/>
    <mergeCell ref="DC66:DD66"/>
    <mergeCell ref="DE66:DF66"/>
    <mergeCell ref="DG66:DH66"/>
    <mergeCell ref="DI66:DJ66"/>
    <mergeCell ref="DK66:DL66"/>
    <mergeCell ref="CX66:CY66"/>
    <mergeCell ref="CZ66:DA66"/>
    <mergeCell ref="CR66:CS66"/>
    <mergeCell ref="CT66:CU66"/>
    <mergeCell ref="CV66:CW66"/>
    <mergeCell ref="CI66:CJ66"/>
    <mergeCell ref="CK66:CL66"/>
    <mergeCell ref="CM66:CN66"/>
    <mergeCell ref="CO66:CP66"/>
    <mergeCell ref="CG67:CH67"/>
    <mergeCell ref="BV67:BW67"/>
    <mergeCell ref="BX67:BY67"/>
    <mergeCell ref="BZ67:CA67"/>
    <mergeCell ref="CB67:CC67"/>
    <mergeCell ref="CD67:CE67"/>
    <mergeCell ref="BQ67:BR67"/>
    <mergeCell ref="BS67:BT67"/>
    <mergeCell ref="BK67:BL67"/>
    <mergeCell ref="BM67:BN67"/>
    <mergeCell ref="BO67:BP67"/>
    <mergeCell ref="BB67:BC67"/>
    <mergeCell ref="BD67:BE67"/>
    <mergeCell ref="BF67:BG67"/>
    <mergeCell ref="BH67:BI67"/>
    <mergeCell ref="DG67:DH67"/>
    <mergeCell ref="DI67:DJ67"/>
    <mergeCell ref="DK67:DL67"/>
    <mergeCell ref="CX67:CY67"/>
    <mergeCell ref="CZ67:DA67"/>
    <mergeCell ref="CR67:CS67"/>
    <mergeCell ref="CT67:CU67"/>
    <mergeCell ref="CV67:CW67"/>
    <mergeCell ref="CI67:CJ67"/>
    <mergeCell ref="CK67:CL67"/>
    <mergeCell ref="CM67:CN67"/>
    <mergeCell ref="CO67:CP67"/>
    <mergeCell ref="CG68:CH68"/>
    <mergeCell ref="BV68:BW68"/>
    <mergeCell ref="BX68:BY68"/>
    <mergeCell ref="BZ68:CA68"/>
    <mergeCell ref="CB68:CC68"/>
    <mergeCell ref="CD68:CE68"/>
    <mergeCell ref="BQ68:BR68"/>
    <mergeCell ref="BS68:BT68"/>
    <mergeCell ref="BK68:BL68"/>
    <mergeCell ref="BM68:BN68"/>
    <mergeCell ref="BO68:BP68"/>
    <mergeCell ref="BB68:BC68"/>
    <mergeCell ref="BD68:BE68"/>
    <mergeCell ref="BF68:BG68"/>
    <mergeCell ref="BH68:BI68"/>
    <mergeCell ref="S69:T69"/>
    <mergeCell ref="U69:V69"/>
    <mergeCell ref="W69:X69"/>
    <mergeCell ref="Y69:Z69"/>
    <mergeCell ref="AA69:AB69"/>
    <mergeCell ref="DP68:DQ68"/>
    <mergeCell ref="AZ69:BA69"/>
    <mergeCell ref="AO68:AP68"/>
    <mergeCell ref="AQ68:AR68"/>
    <mergeCell ref="AS68:AT68"/>
    <mergeCell ref="AU68:AV68"/>
    <mergeCell ref="AW68:AX68"/>
    <mergeCell ref="AJ68:AK68"/>
    <mergeCell ref="AL68:AM68"/>
    <mergeCell ref="AD68:AE68"/>
    <mergeCell ref="AF68:AG68"/>
    <mergeCell ref="AH68:AI68"/>
    <mergeCell ref="S68:T68"/>
    <mergeCell ref="U68:V68"/>
    <mergeCell ref="W68:X68"/>
    <mergeCell ref="Y68:Z68"/>
    <mergeCell ref="AA68:AB68"/>
    <mergeCell ref="AZ68:BA68"/>
    <mergeCell ref="AD67:AE67"/>
    <mergeCell ref="AF67:AG67"/>
    <mergeCell ref="AH67:AI67"/>
    <mergeCell ref="S67:T67"/>
    <mergeCell ref="U67:V67"/>
    <mergeCell ref="W67:X67"/>
    <mergeCell ref="Y67:Z67"/>
    <mergeCell ref="AA67:AB67"/>
    <mergeCell ref="AZ67:BA67"/>
    <mergeCell ref="AO69:AP69"/>
    <mergeCell ref="AQ69:AR69"/>
    <mergeCell ref="AS69:AT69"/>
    <mergeCell ref="AU69:AV69"/>
    <mergeCell ref="AW69:AX69"/>
    <mergeCell ref="AJ69:AK69"/>
    <mergeCell ref="AL69:AM69"/>
    <mergeCell ref="AD69:AE69"/>
    <mergeCell ref="AF69:AG69"/>
    <mergeCell ref="AH69:AI69"/>
    <mergeCell ref="DR68:DS68"/>
    <mergeCell ref="DT68:DU68"/>
    <mergeCell ref="DV68:DW68"/>
    <mergeCell ref="DN68:DO68"/>
    <mergeCell ref="DC68:DD68"/>
    <mergeCell ref="DE68:DF68"/>
    <mergeCell ref="DG68:DH68"/>
    <mergeCell ref="DI68:DJ68"/>
    <mergeCell ref="DK68:DL68"/>
    <mergeCell ref="CX68:CY68"/>
    <mergeCell ref="CZ68:DA68"/>
    <mergeCell ref="CR68:CS68"/>
    <mergeCell ref="CT68:CU68"/>
    <mergeCell ref="CV68:CW68"/>
    <mergeCell ref="CI68:CJ68"/>
    <mergeCell ref="CK68:CL68"/>
    <mergeCell ref="CM68:CN68"/>
    <mergeCell ref="CO68:CP68"/>
    <mergeCell ref="CG69:CH69"/>
    <mergeCell ref="BV69:BW69"/>
    <mergeCell ref="BX69:BY69"/>
    <mergeCell ref="BZ69:CA69"/>
    <mergeCell ref="CB69:CC69"/>
    <mergeCell ref="CD69:CE69"/>
    <mergeCell ref="BQ69:BR69"/>
    <mergeCell ref="BS69:BT69"/>
    <mergeCell ref="BK69:BL69"/>
    <mergeCell ref="BM69:BN69"/>
    <mergeCell ref="BO69:BP69"/>
    <mergeCell ref="BB69:BC69"/>
    <mergeCell ref="BD69:BE69"/>
    <mergeCell ref="BF69:BG69"/>
    <mergeCell ref="BH69:BI69"/>
    <mergeCell ref="DP69:DQ69"/>
    <mergeCell ref="DR69:DS69"/>
    <mergeCell ref="DT69:DU69"/>
    <mergeCell ref="DV69:DW69"/>
    <mergeCell ref="DN69:DO69"/>
    <mergeCell ref="DC69:DD69"/>
    <mergeCell ref="DE69:DF69"/>
    <mergeCell ref="DG69:DH69"/>
    <mergeCell ref="DI69:DJ69"/>
    <mergeCell ref="DK69:DL69"/>
    <mergeCell ref="CX69:CY69"/>
    <mergeCell ref="CZ69:DA69"/>
    <mergeCell ref="CR69:CS69"/>
    <mergeCell ref="CT69:CU69"/>
    <mergeCell ref="CV69:CW69"/>
    <mergeCell ref="CI69:CJ69"/>
    <mergeCell ref="CK69:CL69"/>
    <mergeCell ref="CM69:CN69"/>
    <mergeCell ref="CO69:CP69"/>
    <mergeCell ref="BS70:BT70"/>
    <mergeCell ref="BK70:BL70"/>
    <mergeCell ref="BM70:BN70"/>
    <mergeCell ref="BO70:BP70"/>
    <mergeCell ref="BB70:BC70"/>
    <mergeCell ref="BD70:BE70"/>
    <mergeCell ref="BF70:BG70"/>
    <mergeCell ref="BH70:BI70"/>
    <mergeCell ref="S71:T71"/>
    <mergeCell ref="U71:V71"/>
    <mergeCell ref="W71:X71"/>
    <mergeCell ref="Y71:Z71"/>
    <mergeCell ref="AA71:AB71"/>
    <mergeCell ref="DP70:DQ70"/>
    <mergeCell ref="DR70:DS70"/>
    <mergeCell ref="DT70:DU70"/>
    <mergeCell ref="DV70:DW70"/>
    <mergeCell ref="DN70:DO70"/>
    <mergeCell ref="DC70:DD70"/>
    <mergeCell ref="DE70:DF70"/>
    <mergeCell ref="DG70:DH70"/>
    <mergeCell ref="DI70:DJ70"/>
    <mergeCell ref="DK70:DL70"/>
    <mergeCell ref="CX70:CY70"/>
    <mergeCell ref="CZ70:DA70"/>
    <mergeCell ref="CR70:CS70"/>
    <mergeCell ref="CT70:CU70"/>
    <mergeCell ref="CV70:CW70"/>
    <mergeCell ref="CI70:CJ70"/>
    <mergeCell ref="CK70:CL70"/>
    <mergeCell ref="CM70:CN70"/>
    <mergeCell ref="CO70:CP70"/>
    <mergeCell ref="CG71:CH71"/>
    <mergeCell ref="BV71:BW71"/>
    <mergeCell ref="BX71:BY71"/>
    <mergeCell ref="BZ71:CA71"/>
    <mergeCell ref="CB71:CC71"/>
    <mergeCell ref="CD71:CE71"/>
    <mergeCell ref="BQ71:BR71"/>
    <mergeCell ref="BS71:BT71"/>
    <mergeCell ref="BK71:BL71"/>
    <mergeCell ref="BM71:BN71"/>
    <mergeCell ref="BO71:BP71"/>
    <mergeCell ref="BB71:BC71"/>
    <mergeCell ref="BD71:BE71"/>
    <mergeCell ref="BF71:BG71"/>
    <mergeCell ref="BH71:BI71"/>
    <mergeCell ref="AZ71:BA71"/>
    <mergeCell ref="AO70:AP70"/>
    <mergeCell ref="AQ70:AR70"/>
    <mergeCell ref="AS70:AT70"/>
    <mergeCell ref="AU70:AV70"/>
    <mergeCell ref="AW70:AX70"/>
    <mergeCell ref="AJ70:AK70"/>
    <mergeCell ref="AL70:AM70"/>
    <mergeCell ref="AD70:AE70"/>
    <mergeCell ref="AF70:AG70"/>
    <mergeCell ref="S72:T72"/>
    <mergeCell ref="U72:V72"/>
    <mergeCell ref="W72:X72"/>
    <mergeCell ref="Y72:Z72"/>
    <mergeCell ref="AH70:AI70"/>
    <mergeCell ref="S70:T70"/>
    <mergeCell ref="U70:V70"/>
    <mergeCell ref="W70:X70"/>
    <mergeCell ref="Y70:Z70"/>
    <mergeCell ref="AA70:AB70"/>
    <mergeCell ref="AZ70:BA70"/>
    <mergeCell ref="AA72:AB72"/>
    <mergeCell ref="AZ72:BA72"/>
    <mergeCell ref="DP71:DQ71"/>
    <mergeCell ref="DR71:DS71"/>
    <mergeCell ref="DT71:DU71"/>
    <mergeCell ref="DV71:DW71"/>
    <mergeCell ref="DN71:DO71"/>
    <mergeCell ref="DC71:DD71"/>
    <mergeCell ref="DE71:DF71"/>
    <mergeCell ref="DG71:DH71"/>
    <mergeCell ref="DI71:DJ71"/>
    <mergeCell ref="DK71:DL71"/>
    <mergeCell ref="CX71:CY71"/>
    <mergeCell ref="CZ71:DA71"/>
    <mergeCell ref="CR71:CS71"/>
    <mergeCell ref="CT71:CU71"/>
    <mergeCell ref="CV71:CW71"/>
    <mergeCell ref="CI71:CJ71"/>
    <mergeCell ref="CK71:CL71"/>
    <mergeCell ref="CM71:CN71"/>
    <mergeCell ref="CO71:CP71"/>
    <mergeCell ref="CG72:CH72"/>
    <mergeCell ref="BV72:BW72"/>
    <mergeCell ref="BX72:BY72"/>
    <mergeCell ref="BZ72:CA72"/>
    <mergeCell ref="CB72:CC72"/>
    <mergeCell ref="CD72:CE72"/>
    <mergeCell ref="BQ72:BR72"/>
    <mergeCell ref="BS72:BT72"/>
    <mergeCell ref="BK72:BL72"/>
    <mergeCell ref="BM72:BN72"/>
    <mergeCell ref="BO72:BP72"/>
    <mergeCell ref="BB72:BC72"/>
    <mergeCell ref="BD72:BE72"/>
    <mergeCell ref="BF72:BG72"/>
    <mergeCell ref="BH72:BI72"/>
    <mergeCell ref="AO71:AP71"/>
    <mergeCell ref="AQ71:AR71"/>
    <mergeCell ref="AS71:AT71"/>
    <mergeCell ref="AU71:AV71"/>
    <mergeCell ref="AW71:AX71"/>
    <mergeCell ref="AJ71:AK71"/>
    <mergeCell ref="AL71:AM71"/>
    <mergeCell ref="AD71:AE71"/>
    <mergeCell ref="AF71:AG71"/>
    <mergeCell ref="AH71:AI71"/>
    <mergeCell ref="CG70:CH70"/>
    <mergeCell ref="BV70:BW70"/>
    <mergeCell ref="BX70:BY70"/>
    <mergeCell ref="BZ70:CA70"/>
    <mergeCell ref="CB70:CC70"/>
    <mergeCell ref="CD70:CE70"/>
    <mergeCell ref="BQ70:BR70"/>
    <mergeCell ref="AA73:AB73"/>
    <mergeCell ref="DP72:DQ72"/>
    <mergeCell ref="DR72:DS72"/>
    <mergeCell ref="DT72:DU72"/>
    <mergeCell ref="DV72:DW72"/>
    <mergeCell ref="DN72:DO72"/>
    <mergeCell ref="DC72:DD72"/>
    <mergeCell ref="DE72:DF72"/>
    <mergeCell ref="DG72:DH72"/>
    <mergeCell ref="DI72:DJ72"/>
    <mergeCell ref="DK72:DL72"/>
    <mergeCell ref="CX72:CY72"/>
    <mergeCell ref="CZ72:DA72"/>
    <mergeCell ref="CR72:CS72"/>
    <mergeCell ref="CT72:CU72"/>
    <mergeCell ref="CV72:CW72"/>
    <mergeCell ref="CI72:CJ72"/>
    <mergeCell ref="CK72:CL72"/>
    <mergeCell ref="CM72:CN72"/>
    <mergeCell ref="CO72:CP72"/>
    <mergeCell ref="CG73:CH73"/>
    <mergeCell ref="BV73:BW73"/>
    <mergeCell ref="BX73:BY73"/>
    <mergeCell ref="BZ73:CA73"/>
    <mergeCell ref="CB73:CC73"/>
    <mergeCell ref="CD73:CE73"/>
    <mergeCell ref="BQ73:BR73"/>
    <mergeCell ref="BS73:BT73"/>
    <mergeCell ref="BK73:BL73"/>
    <mergeCell ref="BM73:BN73"/>
    <mergeCell ref="BO73:BP73"/>
    <mergeCell ref="BB73:BC73"/>
    <mergeCell ref="BD73:BE73"/>
    <mergeCell ref="BF73:BG73"/>
    <mergeCell ref="BH73:BI73"/>
    <mergeCell ref="AZ73:BA73"/>
    <mergeCell ref="AO72:AP72"/>
    <mergeCell ref="AQ72:AR72"/>
    <mergeCell ref="AS72:AT72"/>
    <mergeCell ref="AU72:AV72"/>
    <mergeCell ref="AW72:AX72"/>
    <mergeCell ref="AJ72:AK72"/>
    <mergeCell ref="AL72:AM72"/>
    <mergeCell ref="AD72:AE72"/>
    <mergeCell ref="AF72:AG72"/>
    <mergeCell ref="AH72:AI72"/>
    <mergeCell ref="AO74:AP74"/>
    <mergeCell ref="AQ74:AR74"/>
    <mergeCell ref="AS74:AT74"/>
    <mergeCell ref="AU74:AV74"/>
    <mergeCell ref="AW74:AX74"/>
    <mergeCell ref="AJ74:AK74"/>
    <mergeCell ref="AL74:AM74"/>
    <mergeCell ref="AD74:AE74"/>
    <mergeCell ref="AF74:AG74"/>
    <mergeCell ref="AH74:AI74"/>
    <mergeCell ref="S74:T74"/>
    <mergeCell ref="U74:V74"/>
    <mergeCell ref="W74:X74"/>
    <mergeCell ref="Y74:Z74"/>
    <mergeCell ref="AA74:AB74"/>
    <mergeCell ref="AZ74:BA74"/>
    <mergeCell ref="DP73:DQ73"/>
    <mergeCell ref="DR73:DS73"/>
    <mergeCell ref="DT73:DU73"/>
    <mergeCell ref="DV73:DW73"/>
    <mergeCell ref="DN73:DO73"/>
    <mergeCell ref="DC73:DD73"/>
    <mergeCell ref="DE73:DF73"/>
    <mergeCell ref="DG73:DH73"/>
    <mergeCell ref="DI73:DJ73"/>
    <mergeCell ref="DK73:DL73"/>
    <mergeCell ref="CX73:CY73"/>
    <mergeCell ref="CZ73:DA73"/>
    <mergeCell ref="CR73:CS73"/>
    <mergeCell ref="CT73:CU73"/>
    <mergeCell ref="CV73:CW73"/>
    <mergeCell ref="CI73:CJ73"/>
    <mergeCell ref="CK73:CL73"/>
    <mergeCell ref="CM73:CN73"/>
    <mergeCell ref="CO73:CP73"/>
    <mergeCell ref="CG74:CH74"/>
    <mergeCell ref="BV74:BW74"/>
    <mergeCell ref="BX74:BY74"/>
    <mergeCell ref="BZ74:CA74"/>
    <mergeCell ref="CB74:CC74"/>
    <mergeCell ref="CD74:CE74"/>
    <mergeCell ref="BQ74:BR74"/>
    <mergeCell ref="BS74:BT74"/>
    <mergeCell ref="BK74:BL74"/>
    <mergeCell ref="BM74:BN74"/>
    <mergeCell ref="BO74:BP74"/>
    <mergeCell ref="BB74:BC74"/>
    <mergeCell ref="BD74:BE74"/>
    <mergeCell ref="BF74:BG74"/>
    <mergeCell ref="BH74:BI74"/>
    <mergeCell ref="AO73:AP73"/>
    <mergeCell ref="AQ73:AR73"/>
    <mergeCell ref="AS73:AT73"/>
    <mergeCell ref="AU73:AV73"/>
    <mergeCell ref="AW73:AX73"/>
    <mergeCell ref="AJ73:AK73"/>
    <mergeCell ref="AL73:AM73"/>
    <mergeCell ref="AD73:AE73"/>
    <mergeCell ref="AF73:AG73"/>
    <mergeCell ref="AH73:AI73"/>
    <mergeCell ref="S73:T73"/>
    <mergeCell ref="U73:V73"/>
    <mergeCell ref="W73:X73"/>
    <mergeCell ref="Y73:Z73"/>
    <mergeCell ref="DP74:DQ74"/>
    <mergeCell ref="DR74:DS74"/>
    <mergeCell ref="DT74:DU74"/>
    <mergeCell ref="DV74:DW74"/>
    <mergeCell ref="DN74:DO74"/>
    <mergeCell ref="DC74:DD74"/>
    <mergeCell ref="DE74:DF74"/>
    <mergeCell ref="DG74:DH74"/>
    <mergeCell ref="DI74:DJ74"/>
    <mergeCell ref="DK74:DL74"/>
    <mergeCell ref="CX74:CY74"/>
    <mergeCell ref="CZ74:DA74"/>
    <mergeCell ref="CR74:CS74"/>
    <mergeCell ref="CT74:CU74"/>
    <mergeCell ref="CV74:CW74"/>
    <mergeCell ref="CI74:CJ74"/>
    <mergeCell ref="CK74:CL74"/>
    <mergeCell ref="CM74:CN74"/>
    <mergeCell ref="CO74:CP74"/>
    <mergeCell ref="CG75:CH75"/>
    <mergeCell ref="BV75:BW75"/>
    <mergeCell ref="BX75:BY75"/>
    <mergeCell ref="BZ75:CA75"/>
    <mergeCell ref="CB75:CC75"/>
    <mergeCell ref="CD75:CE75"/>
    <mergeCell ref="BQ75:BR75"/>
    <mergeCell ref="BS75:BT75"/>
    <mergeCell ref="BK75:BL75"/>
    <mergeCell ref="BM75:BN75"/>
    <mergeCell ref="BO75:BP75"/>
    <mergeCell ref="BB75:BC75"/>
    <mergeCell ref="BD75:BE75"/>
    <mergeCell ref="BF75:BG75"/>
    <mergeCell ref="BH75:BI75"/>
    <mergeCell ref="S76:T76"/>
    <mergeCell ref="U76:V76"/>
    <mergeCell ref="W76:X76"/>
    <mergeCell ref="Y76:Z76"/>
    <mergeCell ref="AA76:AB76"/>
    <mergeCell ref="AZ76:BA76"/>
    <mergeCell ref="DP75:DQ75"/>
    <mergeCell ref="DR75:DS75"/>
    <mergeCell ref="DT75:DU75"/>
    <mergeCell ref="DV75:DW75"/>
    <mergeCell ref="DN75:DO75"/>
    <mergeCell ref="DC75:DD75"/>
    <mergeCell ref="DE75:DF75"/>
    <mergeCell ref="DG75:DH75"/>
    <mergeCell ref="DI75:DJ75"/>
    <mergeCell ref="DK75:DL75"/>
    <mergeCell ref="CX75:CY75"/>
    <mergeCell ref="CZ75:DA75"/>
    <mergeCell ref="CR75:CS75"/>
    <mergeCell ref="CT75:CU75"/>
    <mergeCell ref="CV75:CW75"/>
    <mergeCell ref="CI75:CJ75"/>
    <mergeCell ref="CK75:CL75"/>
    <mergeCell ref="CM75:CN75"/>
    <mergeCell ref="CO75:CP75"/>
    <mergeCell ref="CG76:CH76"/>
    <mergeCell ref="BV76:BW76"/>
    <mergeCell ref="BX76:BY76"/>
    <mergeCell ref="BZ76:CA76"/>
    <mergeCell ref="CB76:CC76"/>
    <mergeCell ref="CD76:CE76"/>
    <mergeCell ref="BQ76:BR76"/>
    <mergeCell ref="BS76:BT76"/>
    <mergeCell ref="BK76:BL76"/>
    <mergeCell ref="BM76:BN76"/>
    <mergeCell ref="BO76:BP76"/>
    <mergeCell ref="BB76:BC76"/>
    <mergeCell ref="BD76:BE76"/>
    <mergeCell ref="BF76:BG76"/>
    <mergeCell ref="BH76:BI76"/>
    <mergeCell ref="AO75:AP75"/>
    <mergeCell ref="AQ75:AR75"/>
    <mergeCell ref="AS75:AT75"/>
    <mergeCell ref="AU75:AV75"/>
    <mergeCell ref="AW75:AX75"/>
    <mergeCell ref="AJ75:AK75"/>
    <mergeCell ref="AL75:AM75"/>
    <mergeCell ref="AD75:AE75"/>
    <mergeCell ref="AF75:AG75"/>
    <mergeCell ref="AH75:AI75"/>
    <mergeCell ref="S75:T75"/>
    <mergeCell ref="U75:V75"/>
    <mergeCell ref="W75:X75"/>
    <mergeCell ref="Y75:Z75"/>
    <mergeCell ref="AA75:AB75"/>
    <mergeCell ref="AZ75:BA75"/>
    <mergeCell ref="Y77:Z77"/>
    <mergeCell ref="AA77:AB77"/>
    <mergeCell ref="DP76:DQ76"/>
    <mergeCell ref="DR76:DS76"/>
    <mergeCell ref="DT76:DU76"/>
    <mergeCell ref="DV76:DW76"/>
    <mergeCell ref="DN76:DO76"/>
    <mergeCell ref="DC76:DD76"/>
    <mergeCell ref="DE76:DF76"/>
    <mergeCell ref="DG76:DH76"/>
    <mergeCell ref="DI76:DJ76"/>
    <mergeCell ref="DK76:DL76"/>
    <mergeCell ref="CX76:CY76"/>
    <mergeCell ref="CZ76:DA76"/>
    <mergeCell ref="CR76:CS76"/>
    <mergeCell ref="CT76:CU76"/>
    <mergeCell ref="CV76:CW76"/>
    <mergeCell ref="CI76:CJ76"/>
    <mergeCell ref="CK76:CL76"/>
    <mergeCell ref="CM76:CN76"/>
    <mergeCell ref="CO76:CP76"/>
    <mergeCell ref="CG77:CH77"/>
    <mergeCell ref="BV77:BW77"/>
    <mergeCell ref="BX77:BY77"/>
    <mergeCell ref="BZ77:CA77"/>
    <mergeCell ref="CB77:CC77"/>
    <mergeCell ref="CD77:CE77"/>
    <mergeCell ref="BQ77:BR77"/>
    <mergeCell ref="BS77:BT77"/>
    <mergeCell ref="BK77:BL77"/>
    <mergeCell ref="BM77:BN77"/>
    <mergeCell ref="BO77:BP77"/>
    <mergeCell ref="BB77:BC77"/>
    <mergeCell ref="BD77:BE77"/>
    <mergeCell ref="BF77:BG77"/>
    <mergeCell ref="BH77:BI77"/>
    <mergeCell ref="AZ77:BA77"/>
    <mergeCell ref="AO76:AP76"/>
    <mergeCell ref="AQ76:AR76"/>
    <mergeCell ref="AS76:AT76"/>
    <mergeCell ref="AU76:AV76"/>
    <mergeCell ref="AW76:AX76"/>
    <mergeCell ref="AJ76:AK76"/>
    <mergeCell ref="AL76:AM76"/>
    <mergeCell ref="AD76:AE76"/>
    <mergeCell ref="AF76:AG76"/>
    <mergeCell ref="AH76:AI76"/>
    <mergeCell ref="AZ79:BA79"/>
    <mergeCell ref="AO78:AP78"/>
    <mergeCell ref="AQ78:AR78"/>
    <mergeCell ref="AS78:AT78"/>
    <mergeCell ref="AU78:AV78"/>
    <mergeCell ref="AW78:AX78"/>
    <mergeCell ref="AJ78:AK78"/>
    <mergeCell ref="AL78:AM78"/>
    <mergeCell ref="AD78:AE78"/>
    <mergeCell ref="AF78:AG78"/>
    <mergeCell ref="AH78:AI78"/>
    <mergeCell ref="S78:T78"/>
    <mergeCell ref="U78:V78"/>
    <mergeCell ref="W78:X78"/>
    <mergeCell ref="Y78:Z78"/>
    <mergeCell ref="AA78:AB78"/>
    <mergeCell ref="AZ78:BA78"/>
    <mergeCell ref="DP77:DQ77"/>
    <mergeCell ref="DR77:DS77"/>
    <mergeCell ref="DT77:DU77"/>
    <mergeCell ref="DV77:DW77"/>
    <mergeCell ref="DN77:DO77"/>
    <mergeCell ref="DC77:DD77"/>
    <mergeCell ref="DE77:DF77"/>
    <mergeCell ref="DG77:DH77"/>
    <mergeCell ref="DI77:DJ77"/>
    <mergeCell ref="DK77:DL77"/>
    <mergeCell ref="CX77:CY77"/>
    <mergeCell ref="CZ77:DA77"/>
    <mergeCell ref="CR77:CS77"/>
    <mergeCell ref="CT77:CU77"/>
    <mergeCell ref="CV77:CW77"/>
    <mergeCell ref="CI77:CJ77"/>
    <mergeCell ref="CK77:CL77"/>
    <mergeCell ref="CM77:CN77"/>
    <mergeCell ref="CO77:CP77"/>
    <mergeCell ref="CG78:CH78"/>
    <mergeCell ref="BV78:BW78"/>
    <mergeCell ref="BX78:BY78"/>
    <mergeCell ref="BZ78:CA78"/>
    <mergeCell ref="CB78:CC78"/>
    <mergeCell ref="CD78:CE78"/>
    <mergeCell ref="BQ78:BR78"/>
    <mergeCell ref="BS78:BT78"/>
    <mergeCell ref="BK78:BL78"/>
    <mergeCell ref="BM78:BN78"/>
    <mergeCell ref="BO78:BP78"/>
    <mergeCell ref="BB78:BC78"/>
    <mergeCell ref="BD78:BE78"/>
    <mergeCell ref="BF78:BG78"/>
    <mergeCell ref="BH78:BI78"/>
    <mergeCell ref="AO77:AP77"/>
    <mergeCell ref="AQ77:AR77"/>
    <mergeCell ref="AS77:AT77"/>
    <mergeCell ref="AU77:AV77"/>
    <mergeCell ref="AW77:AX77"/>
    <mergeCell ref="AJ77:AK77"/>
    <mergeCell ref="AL77:AM77"/>
    <mergeCell ref="AD77:AE77"/>
    <mergeCell ref="AF77:AG77"/>
    <mergeCell ref="AH77:AI77"/>
    <mergeCell ref="S77:T77"/>
    <mergeCell ref="U77:V77"/>
    <mergeCell ref="W77:X77"/>
    <mergeCell ref="DP78:DQ78"/>
    <mergeCell ref="DR78:DS78"/>
    <mergeCell ref="DT78:DU78"/>
    <mergeCell ref="DV78:DW78"/>
    <mergeCell ref="DN78:DO78"/>
    <mergeCell ref="DC78:DD78"/>
    <mergeCell ref="DE78:DF78"/>
    <mergeCell ref="DG78:DH78"/>
    <mergeCell ref="DI78:DJ78"/>
    <mergeCell ref="DK78:DL78"/>
    <mergeCell ref="CX78:CY78"/>
    <mergeCell ref="CZ78:DA78"/>
    <mergeCell ref="CR78:CS78"/>
    <mergeCell ref="CT78:CU78"/>
    <mergeCell ref="CV78:CW78"/>
    <mergeCell ref="CI78:CJ78"/>
    <mergeCell ref="CK78:CL78"/>
    <mergeCell ref="CM78:CN78"/>
    <mergeCell ref="CO78:CP78"/>
    <mergeCell ref="CG79:CH79"/>
    <mergeCell ref="BV79:BW79"/>
    <mergeCell ref="BX79:BY79"/>
    <mergeCell ref="BZ79:CA79"/>
    <mergeCell ref="CB79:CC79"/>
    <mergeCell ref="CD79:CE79"/>
    <mergeCell ref="BQ79:BR79"/>
    <mergeCell ref="BS79:BT79"/>
    <mergeCell ref="BK79:BL79"/>
    <mergeCell ref="BM79:BN79"/>
    <mergeCell ref="BO79:BP79"/>
    <mergeCell ref="BB79:BC79"/>
    <mergeCell ref="BD79:BE79"/>
    <mergeCell ref="BF79:BG79"/>
    <mergeCell ref="BH79:BI79"/>
    <mergeCell ref="AQ80:AR80"/>
    <mergeCell ref="AS80:AT80"/>
    <mergeCell ref="AU80:AV80"/>
    <mergeCell ref="AW80:AX80"/>
    <mergeCell ref="AJ80:AK80"/>
    <mergeCell ref="AL80:AM80"/>
    <mergeCell ref="AD80:AE80"/>
    <mergeCell ref="AF80:AG80"/>
    <mergeCell ref="AH80:AI80"/>
    <mergeCell ref="S80:T80"/>
    <mergeCell ref="U80:V80"/>
    <mergeCell ref="W80:X80"/>
    <mergeCell ref="Y80:Z80"/>
    <mergeCell ref="AA80:AB80"/>
    <mergeCell ref="AZ80:BA80"/>
    <mergeCell ref="DP79:DQ79"/>
    <mergeCell ref="DR79:DS79"/>
    <mergeCell ref="DT79:DU79"/>
    <mergeCell ref="DV79:DW79"/>
    <mergeCell ref="DN79:DO79"/>
    <mergeCell ref="DC79:DD79"/>
    <mergeCell ref="DE79:DF79"/>
    <mergeCell ref="DG79:DH79"/>
    <mergeCell ref="DI79:DJ79"/>
    <mergeCell ref="DK79:DL79"/>
    <mergeCell ref="CX79:CY79"/>
    <mergeCell ref="CZ79:DA79"/>
    <mergeCell ref="CR79:CS79"/>
    <mergeCell ref="CT79:CU79"/>
    <mergeCell ref="CV79:CW79"/>
    <mergeCell ref="CI79:CJ79"/>
    <mergeCell ref="CK79:CL79"/>
    <mergeCell ref="CM79:CN79"/>
    <mergeCell ref="CO79:CP79"/>
    <mergeCell ref="CG80:CH80"/>
    <mergeCell ref="BV80:BW80"/>
    <mergeCell ref="BX80:BY80"/>
    <mergeCell ref="BZ80:CA80"/>
    <mergeCell ref="CB80:CC80"/>
    <mergeCell ref="CD80:CE80"/>
    <mergeCell ref="BQ80:BR80"/>
    <mergeCell ref="BS80:BT80"/>
    <mergeCell ref="BK80:BL80"/>
    <mergeCell ref="BM80:BN80"/>
    <mergeCell ref="BO80:BP80"/>
    <mergeCell ref="BB80:BC80"/>
    <mergeCell ref="BD80:BE80"/>
    <mergeCell ref="BF80:BG80"/>
    <mergeCell ref="BH80:BI80"/>
    <mergeCell ref="AO79:AP79"/>
    <mergeCell ref="AQ79:AR79"/>
    <mergeCell ref="AS79:AT79"/>
    <mergeCell ref="AU79:AV79"/>
    <mergeCell ref="AW79:AX79"/>
    <mergeCell ref="AJ79:AK79"/>
    <mergeCell ref="AL79:AM79"/>
    <mergeCell ref="AD79:AE79"/>
    <mergeCell ref="AF79:AG79"/>
    <mergeCell ref="AH79:AI79"/>
    <mergeCell ref="S79:T79"/>
    <mergeCell ref="U79:V79"/>
    <mergeCell ref="W79:X79"/>
    <mergeCell ref="Y79:Z79"/>
    <mergeCell ref="AA79:AB79"/>
    <mergeCell ref="DE82:DF82"/>
    <mergeCell ref="DG82:DH82"/>
    <mergeCell ref="DI82:DJ82"/>
    <mergeCell ref="DK82:DL82"/>
    <mergeCell ref="CX82:CY82"/>
    <mergeCell ref="CZ82:DA82"/>
    <mergeCell ref="CR82:CS82"/>
    <mergeCell ref="CT82:CU82"/>
    <mergeCell ref="CV82:CW82"/>
    <mergeCell ref="CI82:CJ82"/>
    <mergeCell ref="CK82:CL82"/>
    <mergeCell ref="CM82:CN82"/>
    <mergeCell ref="CO82:CP82"/>
    <mergeCell ref="AO81:AP81"/>
    <mergeCell ref="AQ81:AR81"/>
    <mergeCell ref="AS81:AT81"/>
    <mergeCell ref="AU81:AV81"/>
    <mergeCell ref="AW81:AX81"/>
    <mergeCell ref="AJ81:AK81"/>
    <mergeCell ref="AL81:AM81"/>
    <mergeCell ref="AD81:AE81"/>
    <mergeCell ref="AF81:AG81"/>
    <mergeCell ref="AH81:AI81"/>
    <mergeCell ref="S81:T81"/>
    <mergeCell ref="U81:V81"/>
    <mergeCell ref="W81:X81"/>
    <mergeCell ref="Y81:Z81"/>
    <mergeCell ref="AA81:AB81"/>
    <mergeCell ref="DP80:DQ80"/>
    <mergeCell ref="DR80:DS80"/>
    <mergeCell ref="DT80:DU80"/>
    <mergeCell ref="DV80:DW80"/>
    <mergeCell ref="DN80:DO80"/>
    <mergeCell ref="DC80:DD80"/>
    <mergeCell ref="DE80:DF80"/>
    <mergeCell ref="DG80:DH80"/>
    <mergeCell ref="DI80:DJ80"/>
    <mergeCell ref="DK80:DL80"/>
    <mergeCell ref="CX80:CY80"/>
    <mergeCell ref="CZ80:DA80"/>
    <mergeCell ref="CR80:CS80"/>
    <mergeCell ref="CT80:CU80"/>
    <mergeCell ref="CV80:CW80"/>
    <mergeCell ref="CI80:CJ80"/>
    <mergeCell ref="CK80:CL80"/>
    <mergeCell ref="CM80:CN80"/>
    <mergeCell ref="CO80:CP80"/>
    <mergeCell ref="CG81:CH81"/>
    <mergeCell ref="BV81:BW81"/>
    <mergeCell ref="BX81:BY81"/>
    <mergeCell ref="BZ81:CA81"/>
    <mergeCell ref="CB81:CC81"/>
    <mergeCell ref="CD81:CE81"/>
    <mergeCell ref="BQ81:BR81"/>
    <mergeCell ref="BS81:BT81"/>
    <mergeCell ref="BK81:BL81"/>
    <mergeCell ref="BM81:BN81"/>
    <mergeCell ref="BO81:BP81"/>
    <mergeCell ref="BB81:BC81"/>
    <mergeCell ref="BD81:BE81"/>
    <mergeCell ref="BF81:BG81"/>
    <mergeCell ref="BH81:BI81"/>
    <mergeCell ref="AZ81:BA81"/>
    <mergeCell ref="AO80:AP80"/>
    <mergeCell ref="AZ83:BA83"/>
    <mergeCell ref="AO82:AP82"/>
    <mergeCell ref="AQ82:AR82"/>
    <mergeCell ref="AS82:AT82"/>
    <mergeCell ref="AU82:AV82"/>
    <mergeCell ref="AW82:AX82"/>
    <mergeCell ref="AZ82:BA82"/>
    <mergeCell ref="DN84:DO84"/>
    <mergeCell ref="DC84:DD84"/>
    <mergeCell ref="DE84:DF84"/>
    <mergeCell ref="DG84:DH84"/>
    <mergeCell ref="DI84:DJ84"/>
    <mergeCell ref="DK84:DL84"/>
    <mergeCell ref="CX84:CY84"/>
    <mergeCell ref="CZ84:DA84"/>
    <mergeCell ref="CR84:CS84"/>
    <mergeCell ref="CT84:CU84"/>
    <mergeCell ref="CV84:CW84"/>
    <mergeCell ref="CI84:CJ84"/>
    <mergeCell ref="CK84:CL84"/>
    <mergeCell ref="CM84:CN84"/>
    <mergeCell ref="CO84:CP84"/>
    <mergeCell ref="AO83:AP83"/>
    <mergeCell ref="AQ83:AR83"/>
    <mergeCell ref="AS83:AT83"/>
    <mergeCell ref="AU83:AV83"/>
    <mergeCell ref="AW83:AX83"/>
    <mergeCell ref="DP81:DQ81"/>
    <mergeCell ref="DR81:DS81"/>
    <mergeCell ref="DT81:DU81"/>
    <mergeCell ref="DV81:DW81"/>
    <mergeCell ref="DN81:DO81"/>
    <mergeCell ref="DC81:DD81"/>
    <mergeCell ref="DE81:DF81"/>
    <mergeCell ref="DG81:DH81"/>
    <mergeCell ref="DI81:DJ81"/>
    <mergeCell ref="DK81:DL81"/>
    <mergeCell ref="CX81:CY81"/>
    <mergeCell ref="CZ81:DA81"/>
    <mergeCell ref="CR81:CS81"/>
    <mergeCell ref="CT81:CU81"/>
    <mergeCell ref="CV81:CW81"/>
    <mergeCell ref="CI81:CJ81"/>
    <mergeCell ref="CK81:CL81"/>
    <mergeCell ref="CM81:CN81"/>
    <mergeCell ref="CO81:CP81"/>
    <mergeCell ref="CG82:CH82"/>
    <mergeCell ref="BV82:BW82"/>
    <mergeCell ref="BX82:BY82"/>
    <mergeCell ref="BZ82:CA82"/>
    <mergeCell ref="CB82:CC82"/>
    <mergeCell ref="CD82:CE82"/>
    <mergeCell ref="BQ82:BR82"/>
    <mergeCell ref="BS82:BT82"/>
    <mergeCell ref="BK82:BL82"/>
    <mergeCell ref="BM82:BN82"/>
    <mergeCell ref="BO82:BP82"/>
    <mergeCell ref="BB82:BC82"/>
    <mergeCell ref="BD82:BE82"/>
    <mergeCell ref="BF82:BG82"/>
    <mergeCell ref="BH82:BI82"/>
    <mergeCell ref="DV82:DW82"/>
    <mergeCell ref="DN82:DO82"/>
    <mergeCell ref="DC82:DD82"/>
    <mergeCell ref="AJ83:AK83"/>
    <mergeCell ref="AL83:AM83"/>
    <mergeCell ref="AD83:AE83"/>
    <mergeCell ref="AF83:AG83"/>
    <mergeCell ref="AH83:AI83"/>
    <mergeCell ref="S83:T83"/>
    <mergeCell ref="U83:V83"/>
    <mergeCell ref="W83:X83"/>
    <mergeCell ref="Y83:Z83"/>
    <mergeCell ref="AA83:AB83"/>
    <mergeCell ref="DP82:DQ82"/>
    <mergeCell ref="DR82:DS82"/>
    <mergeCell ref="DT82:DU82"/>
    <mergeCell ref="AJ82:AK82"/>
    <mergeCell ref="AL82:AM82"/>
    <mergeCell ref="AD82:AE82"/>
    <mergeCell ref="AF82:AG82"/>
    <mergeCell ref="AH82:AI82"/>
    <mergeCell ref="S82:T82"/>
    <mergeCell ref="U82:V82"/>
    <mergeCell ref="W82:X82"/>
    <mergeCell ref="Y82:Z82"/>
    <mergeCell ref="AA82:AB82"/>
    <mergeCell ref="BQ85:BR85"/>
    <mergeCell ref="BS85:BT85"/>
    <mergeCell ref="BK85:BL85"/>
    <mergeCell ref="BM85:BN85"/>
    <mergeCell ref="AZ85:BA85"/>
    <mergeCell ref="BB85:BC85"/>
    <mergeCell ref="BD85:BE85"/>
    <mergeCell ref="BF85:BG85"/>
    <mergeCell ref="BH85:BI85"/>
    <mergeCell ref="AW85:AX85"/>
    <mergeCell ref="AO84:AP84"/>
    <mergeCell ref="AQ84:AR84"/>
    <mergeCell ref="AS84:AT84"/>
    <mergeCell ref="AU84:AV84"/>
    <mergeCell ref="AW84:AX84"/>
    <mergeCell ref="AJ84:AK84"/>
    <mergeCell ref="AL84:AM84"/>
    <mergeCell ref="AD84:AE84"/>
    <mergeCell ref="AF84:AG84"/>
    <mergeCell ref="AH84:AI84"/>
    <mergeCell ref="S84:T84"/>
    <mergeCell ref="U84:V84"/>
    <mergeCell ref="W84:X84"/>
    <mergeCell ref="Y84:Z84"/>
    <mergeCell ref="AA84:AB84"/>
    <mergeCell ref="AZ84:BA84"/>
    <mergeCell ref="DP83:DQ83"/>
    <mergeCell ref="DR83:DS83"/>
    <mergeCell ref="DT83:DU83"/>
    <mergeCell ref="CG83:CH83"/>
    <mergeCell ref="BV83:BW83"/>
    <mergeCell ref="BX83:BY83"/>
    <mergeCell ref="BZ83:CA83"/>
    <mergeCell ref="CB83:CC83"/>
    <mergeCell ref="CD83:CE83"/>
    <mergeCell ref="BQ83:BR83"/>
    <mergeCell ref="BS83:BT83"/>
    <mergeCell ref="BK83:BL83"/>
    <mergeCell ref="BM83:BN83"/>
    <mergeCell ref="BO83:BP83"/>
    <mergeCell ref="BB83:BC83"/>
    <mergeCell ref="DV83:DW83"/>
    <mergeCell ref="DN83:DO83"/>
    <mergeCell ref="DC83:DD83"/>
    <mergeCell ref="DE83:DF83"/>
    <mergeCell ref="DG83:DH83"/>
    <mergeCell ref="DI83:DJ83"/>
    <mergeCell ref="DK83:DL83"/>
    <mergeCell ref="CX83:CY83"/>
    <mergeCell ref="CZ83:DA83"/>
    <mergeCell ref="CR83:CS83"/>
    <mergeCell ref="CT83:CU83"/>
    <mergeCell ref="CV83:CW83"/>
    <mergeCell ref="CI83:CJ83"/>
    <mergeCell ref="CK83:CL83"/>
    <mergeCell ref="CM83:CN83"/>
    <mergeCell ref="CO83:CP83"/>
    <mergeCell ref="CG84:CH84"/>
    <mergeCell ref="BV84:BW84"/>
    <mergeCell ref="BX84:BY84"/>
    <mergeCell ref="BZ84:CA84"/>
    <mergeCell ref="CB84:CC84"/>
    <mergeCell ref="CD84:CE84"/>
    <mergeCell ref="BQ84:BR84"/>
    <mergeCell ref="BS84:BT84"/>
    <mergeCell ref="BK84:BL84"/>
    <mergeCell ref="BM84:BN84"/>
    <mergeCell ref="BO84:BP84"/>
    <mergeCell ref="BB84:BC84"/>
    <mergeCell ref="BD84:BE84"/>
    <mergeCell ref="BF84:BG84"/>
    <mergeCell ref="BH84:BI84"/>
    <mergeCell ref="DP84:DQ84"/>
    <mergeCell ref="DR84:DS84"/>
    <mergeCell ref="DT84:DU84"/>
    <mergeCell ref="DV84:DW84"/>
    <mergeCell ref="BD83:BE83"/>
    <mergeCell ref="BF83:BG83"/>
    <mergeCell ref="BH83:BI83"/>
    <mergeCell ref="E86:N86"/>
    <mergeCell ref="S88:T88"/>
    <mergeCell ref="U88:V88"/>
    <mergeCell ref="W88:X88"/>
    <mergeCell ref="Y88:Z88"/>
    <mergeCell ref="AA88:AB88"/>
    <mergeCell ref="DN85:DO85"/>
    <mergeCell ref="DP85:DQ85"/>
    <mergeCell ref="DR85:DS85"/>
    <mergeCell ref="DT85:DU85"/>
    <mergeCell ref="DV85:DW85"/>
    <mergeCell ref="DK85:DL85"/>
    <mergeCell ref="DC85:DD85"/>
    <mergeCell ref="DE85:DF85"/>
    <mergeCell ref="DG85:DH85"/>
    <mergeCell ref="DI85:DJ85"/>
    <mergeCell ref="CV85:CW85"/>
    <mergeCell ref="CX85:CY85"/>
    <mergeCell ref="CZ85:DA85"/>
    <mergeCell ref="CR85:CS85"/>
    <mergeCell ref="CT85:CU85"/>
    <mergeCell ref="CG85:CH85"/>
    <mergeCell ref="CI85:CJ85"/>
    <mergeCell ref="CK85:CL85"/>
    <mergeCell ref="CM85:CN85"/>
    <mergeCell ref="CO85:CP85"/>
    <mergeCell ref="CB88:CC88"/>
    <mergeCell ref="CD88:CE88"/>
    <mergeCell ref="BV88:BW88"/>
    <mergeCell ref="BX88:BY88"/>
    <mergeCell ref="BZ88:CA88"/>
    <mergeCell ref="BM88:BN88"/>
    <mergeCell ref="BO88:BP88"/>
    <mergeCell ref="BQ88:BR88"/>
    <mergeCell ref="BS88:BT88"/>
    <mergeCell ref="BK88:BL88"/>
    <mergeCell ref="AZ88:BA88"/>
    <mergeCell ref="BB88:BC88"/>
    <mergeCell ref="BD88:BE88"/>
    <mergeCell ref="BF88:BG88"/>
    <mergeCell ref="BH88:BI88"/>
    <mergeCell ref="AU88:AV88"/>
    <mergeCell ref="AW88:AX88"/>
    <mergeCell ref="AO85:AP85"/>
    <mergeCell ref="AQ85:AR85"/>
    <mergeCell ref="AS85:AT85"/>
    <mergeCell ref="AU85:AV85"/>
    <mergeCell ref="AH85:AI85"/>
    <mergeCell ref="AJ85:AK85"/>
    <mergeCell ref="AL85:AM85"/>
    <mergeCell ref="AD85:AE85"/>
    <mergeCell ref="AF85:AG85"/>
    <mergeCell ref="O85:R85"/>
    <mergeCell ref="S85:T85"/>
    <mergeCell ref="U85:V85"/>
    <mergeCell ref="W85:X85"/>
    <mergeCell ref="Y85:Z85"/>
    <mergeCell ref="AA85:AB85"/>
    <mergeCell ref="CD85:CE85"/>
    <mergeCell ref="BV85:BW85"/>
    <mergeCell ref="BX85:BY85"/>
    <mergeCell ref="BZ85:CA85"/>
    <mergeCell ref="CB85:CC85"/>
    <mergeCell ref="BO85:BP85"/>
    <mergeCell ref="S89:T89"/>
    <mergeCell ref="U89:V89"/>
    <mergeCell ref="W89:X89"/>
    <mergeCell ref="Y89:Z89"/>
    <mergeCell ref="AA89:AB89"/>
    <mergeCell ref="DN88:DO88"/>
    <mergeCell ref="DP88:DQ88"/>
    <mergeCell ref="DR88:DS88"/>
    <mergeCell ref="DT88:DU88"/>
    <mergeCell ref="DV88:DW88"/>
    <mergeCell ref="DI88:DJ88"/>
    <mergeCell ref="DK88:DL88"/>
    <mergeCell ref="DC88:DD88"/>
    <mergeCell ref="DE88:DF88"/>
    <mergeCell ref="DG88:DH88"/>
    <mergeCell ref="CT88:CU88"/>
    <mergeCell ref="CV88:CW88"/>
    <mergeCell ref="CX88:CY88"/>
    <mergeCell ref="CZ88:DA88"/>
    <mergeCell ref="CR88:CS88"/>
    <mergeCell ref="CG88:CH88"/>
    <mergeCell ref="CI88:CJ88"/>
    <mergeCell ref="CK88:CL88"/>
    <mergeCell ref="CM88:CN88"/>
    <mergeCell ref="CO88:CP88"/>
    <mergeCell ref="CB89:CC89"/>
    <mergeCell ref="CD89:CE89"/>
    <mergeCell ref="BV89:BW89"/>
    <mergeCell ref="BX89:BY89"/>
    <mergeCell ref="BZ89:CA89"/>
    <mergeCell ref="BM89:BN89"/>
    <mergeCell ref="BO89:BP89"/>
    <mergeCell ref="BQ89:BR89"/>
    <mergeCell ref="BS89:BT89"/>
    <mergeCell ref="BK89:BL89"/>
    <mergeCell ref="AZ89:BA89"/>
    <mergeCell ref="BB89:BC89"/>
    <mergeCell ref="BD89:BE89"/>
    <mergeCell ref="BF89:BG89"/>
    <mergeCell ref="BH89:BI89"/>
    <mergeCell ref="AU89:AV89"/>
    <mergeCell ref="AW89:AX89"/>
    <mergeCell ref="AO88:AP88"/>
    <mergeCell ref="AQ88:AR88"/>
    <mergeCell ref="AS88:AT88"/>
    <mergeCell ref="AF88:AG88"/>
    <mergeCell ref="AH88:AI88"/>
    <mergeCell ref="AJ88:AK88"/>
    <mergeCell ref="AL88:AM88"/>
    <mergeCell ref="AD88:AE88"/>
    <mergeCell ref="AA90:AB90"/>
    <mergeCell ref="DN89:DO89"/>
    <mergeCell ref="DP89:DQ89"/>
    <mergeCell ref="DR89:DS89"/>
    <mergeCell ref="DT89:DU89"/>
    <mergeCell ref="DV89:DW89"/>
    <mergeCell ref="DI89:DJ89"/>
    <mergeCell ref="DK89:DL89"/>
    <mergeCell ref="DC89:DD89"/>
    <mergeCell ref="DE89:DF89"/>
    <mergeCell ref="DG89:DH89"/>
    <mergeCell ref="CT89:CU89"/>
    <mergeCell ref="CV89:CW89"/>
    <mergeCell ref="CX89:CY89"/>
    <mergeCell ref="CZ89:DA89"/>
    <mergeCell ref="CR89:CS89"/>
    <mergeCell ref="CG89:CH89"/>
    <mergeCell ref="CI89:CJ89"/>
    <mergeCell ref="CK89:CL89"/>
    <mergeCell ref="CM89:CN89"/>
    <mergeCell ref="CO89:CP89"/>
    <mergeCell ref="CB90:CC90"/>
    <mergeCell ref="CD90:CE90"/>
    <mergeCell ref="BV90:BW90"/>
    <mergeCell ref="BX90:BY90"/>
    <mergeCell ref="BZ90:CA90"/>
    <mergeCell ref="BM90:BN90"/>
    <mergeCell ref="BO90:BP90"/>
    <mergeCell ref="BQ90:BR90"/>
    <mergeCell ref="BS90:BT90"/>
    <mergeCell ref="BK90:BL90"/>
    <mergeCell ref="AZ90:BA90"/>
    <mergeCell ref="BB90:BC90"/>
    <mergeCell ref="BD90:BE90"/>
    <mergeCell ref="BF90:BG90"/>
    <mergeCell ref="BH90:BI90"/>
    <mergeCell ref="AU90:AV90"/>
    <mergeCell ref="AW90:AX90"/>
    <mergeCell ref="AO89:AP89"/>
    <mergeCell ref="AQ89:AR89"/>
    <mergeCell ref="AS89:AT89"/>
    <mergeCell ref="AF89:AG89"/>
    <mergeCell ref="AH89:AI89"/>
    <mergeCell ref="AJ89:AK89"/>
    <mergeCell ref="AL89:AM89"/>
    <mergeCell ref="AD89:AE89"/>
    <mergeCell ref="AU92:AV92"/>
    <mergeCell ref="AW92:AX92"/>
    <mergeCell ref="AO91:AP91"/>
    <mergeCell ref="AQ91:AR91"/>
    <mergeCell ref="AS91:AT91"/>
    <mergeCell ref="AF91:AG91"/>
    <mergeCell ref="AH91:AI91"/>
    <mergeCell ref="AJ91:AK91"/>
    <mergeCell ref="AL91:AM91"/>
    <mergeCell ref="AD91:AE91"/>
    <mergeCell ref="S91:T91"/>
    <mergeCell ref="U91:V91"/>
    <mergeCell ref="W91:X91"/>
    <mergeCell ref="Y91:Z91"/>
    <mergeCell ref="AA91:AB91"/>
    <mergeCell ref="DN90:DO90"/>
    <mergeCell ref="DP90:DQ90"/>
    <mergeCell ref="DR90:DS90"/>
    <mergeCell ref="DT90:DU90"/>
    <mergeCell ref="DV90:DW90"/>
    <mergeCell ref="DI90:DJ90"/>
    <mergeCell ref="DK90:DL90"/>
    <mergeCell ref="DC90:DD90"/>
    <mergeCell ref="DE90:DF90"/>
    <mergeCell ref="DG90:DH90"/>
    <mergeCell ref="CT90:CU90"/>
    <mergeCell ref="CV90:CW90"/>
    <mergeCell ref="CX90:CY90"/>
    <mergeCell ref="CZ90:DA90"/>
    <mergeCell ref="CR90:CS90"/>
    <mergeCell ref="CG90:CH90"/>
    <mergeCell ref="CI90:CJ90"/>
    <mergeCell ref="CK90:CL90"/>
    <mergeCell ref="CM90:CN90"/>
    <mergeCell ref="CO90:CP90"/>
    <mergeCell ref="CB91:CC91"/>
    <mergeCell ref="CD91:CE91"/>
    <mergeCell ref="BV91:BW91"/>
    <mergeCell ref="BX91:BY91"/>
    <mergeCell ref="BZ91:CA91"/>
    <mergeCell ref="BM91:BN91"/>
    <mergeCell ref="BO91:BP91"/>
    <mergeCell ref="BQ91:BR91"/>
    <mergeCell ref="BS91:BT91"/>
    <mergeCell ref="BK91:BL91"/>
    <mergeCell ref="AZ91:BA91"/>
    <mergeCell ref="BB91:BC91"/>
    <mergeCell ref="BD91:BE91"/>
    <mergeCell ref="BF91:BG91"/>
    <mergeCell ref="BH91:BI91"/>
    <mergeCell ref="AU91:AV91"/>
    <mergeCell ref="AW91:AX91"/>
    <mergeCell ref="AO90:AP90"/>
    <mergeCell ref="AQ90:AR90"/>
    <mergeCell ref="AS90:AT90"/>
    <mergeCell ref="AF90:AG90"/>
    <mergeCell ref="AH90:AI90"/>
    <mergeCell ref="AJ90:AK90"/>
    <mergeCell ref="AL90:AM90"/>
    <mergeCell ref="AD90:AE90"/>
    <mergeCell ref="S90:T90"/>
    <mergeCell ref="U90:V90"/>
    <mergeCell ref="W90:X90"/>
    <mergeCell ref="Y90:Z90"/>
    <mergeCell ref="DN91:DO91"/>
    <mergeCell ref="DP91:DQ91"/>
    <mergeCell ref="DR91:DS91"/>
    <mergeCell ref="DT91:DU91"/>
    <mergeCell ref="DV91:DW91"/>
    <mergeCell ref="DI91:DJ91"/>
    <mergeCell ref="DK91:DL91"/>
    <mergeCell ref="DC91:DD91"/>
    <mergeCell ref="DE91:DF91"/>
    <mergeCell ref="DG91:DH91"/>
    <mergeCell ref="CT91:CU91"/>
    <mergeCell ref="CV91:CW91"/>
    <mergeCell ref="CX91:CY91"/>
    <mergeCell ref="CZ91:DA91"/>
    <mergeCell ref="CR91:CS91"/>
    <mergeCell ref="CG91:CH91"/>
    <mergeCell ref="CI91:CJ91"/>
    <mergeCell ref="CK91:CL91"/>
    <mergeCell ref="CM91:CN91"/>
    <mergeCell ref="CO91:CP91"/>
    <mergeCell ref="CB92:CC92"/>
    <mergeCell ref="CD92:CE92"/>
    <mergeCell ref="BV92:BW92"/>
    <mergeCell ref="BX92:BY92"/>
    <mergeCell ref="BZ92:CA92"/>
    <mergeCell ref="BM92:BN92"/>
    <mergeCell ref="BO92:BP92"/>
    <mergeCell ref="BQ92:BR92"/>
    <mergeCell ref="BS92:BT92"/>
    <mergeCell ref="BK92:BL92"/>
    <mergeCell ref="AZ92:BA92"/>
    <mergeCell ref="BB92:BC92"/>
    <mergeCell ref="BD92:BE92"/>
    <mergeCell ref="BF92:BG92"/>
    <mergeCell ref="BH92:BI92"/>
    <mergeCell ref="AW94:AX94"/>
    <mergeCell ref="AO93:AP93"/>
    <mergeCell ref="AQ93:AR93"/>
    <mergeCell ref="AS93:AT93"/>
    <mergeCell ref="AF93:AG93"/>
    <mergeCell ref="AH93:AI93"/>
    <mergeCell ref="AJ93:AK93"/>
    <mergeCell ref="AL93:AM93"/>
    <mergeCell ref="AD93:AE93"/>
    <mergeCell ref="S93:T93"/>
    <mergeCell ref="U93:V93"/>
    <mergeCell ref="W93:X93"/>
    <mergeCell ref="Y93:Z93"/>
    <mergeCell ref="AA93:AB93"/>
    <mergeCell ref="DN92:DO92"/>
    <mergeCell ref="DP92:DQ92"/>
    <mergeCell ref="DR92:DS92"/>
    <mergeCell ref="DT92:DU92"/>
    <mergeCell ref="DV92:DW92"/>
    <mergeCell ref="DI92:DJ92"/>
    <mergeCell ref="DK92:DL92"/>
    <mergeCell ref="DC92:DD92"/>
    <mergeCell ref="DE92:DF92"/>
    <mergeCell ref="DG92:DH92"/>
    <mergeCell ref="CT92:CU92"/>
    <mergeCell ref="CV92:CW92"/>
    <mergeCell ref="CX92:CY92"/>
    <mergeCell ref="CZ92:DA92"/>
    <mergeCell ref="CR92:CS92"/>
    <mergeCell ref="CG92:CH92"/>
    <mergeCell ref="CI92:CJ92"/>
    <mergeCell ref="CK92:CL92"/>
    <mergeCell ref="CM92:CN92"/>
    <mergeCell ref="CO92:CP92"/>
    <mergeCell ref="CB93:CC93"/>
    <mergeCell ref="CD93:CE93"/>
    <mergeCell ref="BV93:BW93"/>
    <mergeCell ref="BX93:BY93"/>
    <mergeCell ref="BZ93:CA93"/>
    <mergeCell ref="BM93:BN93"/>
    <mergeCell ref="BO93:BP93"/>
    <mergeCell ref="BQ93:BR93"/>
    <mergeCell ref="BS93:BT93"/>
    <mergeCell ref="BK93:BL93"/>
    <mergeCell ref="AZ93:BA93"/>
    <mergeCell ref="BB93:BC93"/>
    <mergeCell ref="BD93:BE93"/>
    <mergeCell ref="BF93:BG93"/>
    <mergeCell ref="BH93:BI93"/>
    <mergeCell ref="AU93:AV93"/>
    <mergeCell ref="AW93:AX93"/>
    <mergeCell ref="AO92:AP92"/>
    <mergeCell ref="AQ92:AR92"/>
    <mergeCell ref="AS92:AT92"/>
    <mergeCell ref="AF92:AG92"/>
    <mergeCell ref="AH92:AI92"/>
    <mergeCell ref="AJ92:AK92"/>
    <mergeCell ref="AL92:AM92"/>
    <mergeCell ref="AD92:AE92"/>
    <mergeCell ref="S92:T92"/>
    <mergeCell ref="U92:V92"/>
    <mergeCell ref="W92:X92"/>
    <mergeCell ref="Y92:Z92"/>
    <mergeCell ref="AA92:AB92"/>
    <mergeCell ref="DN93:DO93"/>
    <mergeCell ref="DP93:DQ93"/>
    <mergeCell ref="DR93:DS93"/>
    <mergeCell ref="DT93:DU93"/>
    <mergeCell ref="DV93:DW93"/>
    <mergeCell ref="DI93:DJ93"/>
    <mergeCell ref="DK93:DL93"/>
    <mergeCell ref="DC93:DD93"/>
    <mergeCell ref="DE93:DF93"/>
    <mergeCell ref="DG93:DH93"/>
    <mergeCell ref="CT93:CU93"/>
    <mergeCell ref="CV93:CW93"/>
    <mergeCell ref="CX93:CY93"/>
    <mergeCell ref="CZ93:DA93"/>
    <mergeCell ref="CR93:CS93"/>
    <mergeCell ref="CG93:CH93"/>
    <mergeCell ref="CI93:CJ93"/>
    <mergeCell ref="CK93:CL93"/>
    <mergeCell ref="CM93:CN93"/>
    <mergeCell ref="CO93:CP93"/>
    <mergeCell ref="CB94:CC94"/>
    <mergeCell ref="CD94:CE94"/>
    <mergeCell ref="BV94:BW94"/>
    <mergeCell ref="BX94:BY94"/>
    <mergeCell ref="BZ94:CA94"/>
    <mergeCell ref="BM94:BN94"/>
    <mergeCell ref="BO94:BP94"/>
    <mergeCell ref="BQ94:BR94"/>
    <mergeCell ref="BS94:BT94"/>
    <mergeCell ref="BK94:BL94"/>
    <mergeCell ref="AZ94:BA94"/>
    <mergeCell ref="BB94:BC94"/>
    <mergeCell ref="BD94:BE94"/>
    <mergeCell ref="BF94:BG94"/>
    <mergeCell ref="BH94:BI94"/>
    <mergeCell ref="AO95:AP95"/>
    <mergeCell ref="AQ95:AR95"/>
    <mergeCell ref="AS95:AT95"/>
    <mergeCell ref="AF95:AG95"/>
    <mergeCell ref="AH95:AI95"/>
    <mergeCell ref="AJ95:AK95"/>
    <mergeCell ref="AL95:AM95"/>
    <mergeCell ref="AD95:AE95"/>
    <mergeCell ref="S95:T95"/>
    <mergeCell ref="U95:V95"/>
    <mergeCell ref="W95:X95"/>
    <mergeCell ref="Y95:Z95"/>
    <mergeCell ref="AA95:AB95"/>
    <mergeCell ref="DN94:DO94"/>
    <mergeCell ref="DP94:DQ94"/>
    <mergeCell ref="DR94:DS94"/>
    <mergeCell ref="DT94:DU94"/>
    <mergeCell ref="DV94:DW94"/>
    <mergeCell ref="DI94:DJ94"/>
    <mergeCell ref="DK94:DL94"/>
    <mergeCell ref="DC94:DD94"/>
    <mergeCell ref="DE94:DF94"/>
    <mergeCell ref="DG94:DH94"/>
    <mergeCell ref="CT94:CU94"/>
    <mergeCell ref="CV94:CW94"/>
    <mergeCell ref="CX94:CY94"/>
    <mergeCell ref="CZ94:DA94"/>
    <mergeCell ref="CR94:CS94"/>
    <mergeCell ref="CG94:CH94"/>
    <mergeCell ref="CI94:CJ94"/>
    <mergeCell ref="CK94:CL94"/>
    <mergeCell ref="CM94:CN94"/>
    <mergeCell ref="CO94:CP94"/>
    <mergeCell ref="CB95:CC95"/>
    <mergeCell ref="CD95:CE95"/>
    <mergeCell ref="BV95:BW95"/>
    <mergeCell ref="BX95:BY95"/>
    <mergeCell ref="BZ95:CA95"/>
    <mergeCell ref="BM95:BN95"/>
    <mergeCell ref="BO95:BP95"/>
    <mergeCell ref="BQ95:BR95"/>
    <mergeCell ref="BS95:BT95"/>
    <mergeCell ref="BK95:BL95"/>
    <mergeCell ref="AZ95:BA95"/>
    <mergeCell ref="BB95:BC95"/>
    <mergeCell ref="BD95:BE95"/>
    <mergeCell ref="BF95:BG95"/>
    <mergeCell ref="BH95:BI95"/>
    <mergeCell ref="AU95:AV95"/>
    <mergeCell ref="AW95:AX95"/>
    <mergeCell ref="AO94:AP94"/>
    <mergeCell ref="AQ94:AR94"/>
    <mergeCell ref="AS94:AT94"/>
    <mergeCell ref="AF94:AG94"/>
    <mergeCell ref="AH94:AI94"/>
    <mergeCell ref="AJ94:AK94"/>
    <mergeCell ref="AL94:AM94"/>
    <mergeCell ref="AD94:AE94"/>
    <mergeCell ref="S94:T94"/>
    <mergeCell ref="U94:V94"/>
    <mergeCell ref="W94:X94"/>
    <mergeCell ref="Y94:Z94"/>
    <mergeCell ref="AA94:AB94"/>
    <mergeCell ref="AU94:AV94"/>
    <mergeCell ref="DN95:DO95"/>
    <mergeCell ref="DP95:DQ95"/>
    <mergeCell ref="DR95:DS95"/>
    <mergeCell ref="DT95:DU95"/>
    <mergeCell ref="DV95:DW95"/>
    <mergeCell ref="DI95:DJ95"/>
    <mergeCell ref="DK95:DL95"/>
    <mergeCell ref="DC95:DD95"/>
    <mergeCell ref="DE95:DF95"/>
    <mergeCell ref="DG95:DH95"/>
    <mergeCell ref="CT95:CU95"/>
    <mergeCell ref="CV95:CW95"/>
    <mergeCell ref="CX95:CY95"/>
    <mergeCell ref="CZ95:DA95"/>
    <mergeCell ref="CR95:CS95"/>
    <mergeCell ref="CG95:CH95"/>
    <mergeCell ref="CI95:CJ95"/>
    <mergeCell ref="CK95:CL95"/>
    <mergeCell ref="CM95:CN95"/>
    <mergeCell ref="CO95:CP95"/>
    <mergeCell ref="CB96:CC96"/>
    <mergeCell ref="CD96:CE96"/>
    <mergeCell ref="BV96:BW96"/>
    <mergeCell ref="BX96:BY96"/>
    <mergeCell ref="BZ96:CA96"/>
    <mergeCell ref="BM96:BN96"/>
    <mergeCell ref="BO96:BP96"/>
    <mergeCell ref="BQ96:BR96"/>
    <mergeCell ref="BS96:BT96"/>
    <mergeCell ref="BK96:BL96"/>
    <mergeCell ref="AZ96:BA96"/>
    <mergeCell ref="BB96:BC96"/>
    <mergeCell ref="BD96:BE96"/>
    <mergeCell ref="BF96:BG96"/>
    <mergeCell ref="BH96:BI96"/>
    <mergeCell ref="S97:T97"/>
    <mergeCell ref="U97:V97"/>
    <mergeCell ref="W97:X97"/>
    <mergeCell ref="Y97:Z97"/>
    <mergeCell ref="AA97:AB97"/>
    <mergeCell ref="DN96:DO96"/>
    <mergeCell ref="DP96:DQ96"/>
    <mergeCell ref="DR96:DS96"/>
    <mergeCell ref="DT96:DU96"/>
    <mergeCell ref="DV96:DW96"/>
    <mergeCell ref="DI96:DJ96"/>
    <mergeCell ref="DK96:DL96"/>
    <mergeCell ref="DC96:DD96"/>
    <mergeCell ref="DE96:DF96"/>
    <mergeCell ref="DG96:DH96"/>
    <mergeCell ref="CT96:CU96"/>
    <mergeCell ref="CV96:CW96"/>
    <mergeCell ref="CX96:CY96"/>
    <mergeCell ref="CZ96:DA96"/>
    <mergeCell ref="CR96:CS96"/>
    <mergeCell ref="CG96:CH96"/>
    <mergeCell ref="CI96:CJ96"/>
    <mergeCell ref="CK96:CL96"/>
    <mergeCell ref="CM96:CN96"/>
    <mergeCell ref="CO96:CP96"/>
    <mergeCell ref="CB97:CC97"/>
    <mergeCell ref="CD97:CE97"/>
    <mergeCell ref="BV97:BW97"/>
    <mergeCell ref="BX97:BY97"/>
    <mergeCell ref="BZ97:CA97"/>
    <mergeCell ref="BM97:BN97"/>
    <mergeCell ref="BO97:BP97"/>
    <mergeCell ref="BQ97:BR97"/>
    <mergeCell ref="BS97:BT97"/>
    <mergeCell ref="BK97:BL97"/>
    <mergeCell ref="AZ97:BA97"/>
    <mergeCell ref="BB97:BC97"/>
    <mergeCell ref="BD97:BE97"/>
    <mergeCell ref="BF97:BG97"/>
    <mergeCell ref="BH97:BI97"/>
    <mergeCell ref="AU97:AV97"/>
    <mergeCell ref="AW97:AX97"/>
    <mergeCell ref="AO96:AP96"/>
    <mergeCell ref="AQ96:AR96"/>
    <mergeCell ref="AS96:AT96"/>
    <mergeCell ref="AF96:AG96"/>
    <mergeCell ref="AH96:AI96"/>
    <mergeCell ref="AJ96:AK96"/>
    <mergeCell ref="AL96:AM96"/>
    <mergeCell ref="AD96:AE96"/>
    <mergeCell ref="S96:T96"/>
    <mergeCell ref="U96:V96"/>
    <mergeCell ref="W96:X96"/>
    <mergeCell ref="Y96:Z96"/>
    <mergeCell ref="AA96:AB96"/>
    <mergeCell ref="AU96:AV96"/>
    <mergeCell ref="AW96:AX96"/>
    <mergeCell ref="AA98:AB98"/>
    <mergeCell ref="DN97:DO97"/>
    <mergeCell ref="DP97:DQ97"/>
    <mergeCell ref="DR97:DS97"/>
    <mergeCell ref="DT97:DU97"/>
    <mergeCell ref="DV97:DW97"/>
    <mergeCell ref="DI97:DJ97"/>
    <mergeCell ref="DK97:DL97"/>
    <mergeCell ref="DC97:DD97"/>
    <mergeCell ref="DE97:DF97"/>
    <mergeCell ref="DG97:DH97"/>
    <mergeCell ref="CT97:CU97"/>
    <mergeCell ref="CV97:CW97"/>
    <mergeCell ref="CX97:CY97"/>
    <mergeCell ref="CZ97:DA97"/>
    <mergeCell ref="CR97:CS97"/>
    <mergeCell ref="CG97:CH97"/>
    <mergeCell ref="CI97:CJ97"/>
    <mergeCell ref="CK97:CL97"/>
    <mergeCell ref="CM97:CN97"/>
    <mergeCell ref="CO97:CP97"/>
    <mergeCell ref="CB98:CC98"/>
    <mergeCell ref="CD98:CE98"/>
    <mergeCell ref="BV98:BW98"/>
    <mergeCell ref="BX98:BY98"/>
    <mergeCell ref="BZ98:CA98"/>
    <mergeCell ref="BM98:BN98"/>
    <mergeCell ref="BO98:BP98"/>
    <mergeCell ref="BQ98:BR98"/>
    <mergeCell ref="BS98:BT98"/>
    <mergeCell ref="BK98:BL98"/>
    <mergeCell ref="AZ98:BA98"/>
    <mergeCell ref="BB98:BC98"/>
    <mergeCell ref="BD98:BE98"/>
    <mergeCell ref="BF98:BG98"/>
    <mergeCell ref="BH98:BI98"/>
    <mergeCell ref="AU98:AV98"/>
    <mergeCell ref="AW98:AX98"/>
    <mergeCell ref="AO97:AP97"/>
    <mergeCell ref="AQ97:AR97"/>
    <mergeCell ref="AS97:AT97"/>
    <mergeCell ref="AF97:AG97"/>
    <mergeCell ref="AH97:AI97"/>
    <mergeCell ref="AJ97:AK97"/>
    <mergeCell ref="AL97:AM97"/>
    <mergeCell ref="AD97:AE97"/>
    <mergeCell ref="AU100:AV100"/>
    <mergeCell ref="AW100:AX100"/>
    <mergeCell ref="AO99:AP99"/>
    <mergeCell ref="AQ99:AR99"/>
    <mergeCell ref="AS99:AT99"/>
    <mergeCell ref="AF99:AG99"/>
    <mergeCell ref="AH99:AI99"/>
    <mergeCell ref="AJ99:AK99"/>
    <mergeCell ref="AL99:AM99"/>
    <mergeCell ref="AD99:AE99"/>
    <mergeCell ref="S99:T99"/>
    <mergeCell ref="U99:V99"/>
    <mergeCell ref="W99:X99"/>
    <mergeCell ref="Y99:Z99"/>
    <mergeCell ref="AA99:AB99"/>
    <mergeCell ref="DN98:DO98"/>
    <mergeCell ref="DP98:DQ98"/>
    <mergeCell ref="DR98:DS98"/>
    <mergeCell ref="DT98:DU98"/>
    <mergeCell ref="DV98:DW98"/>
    <mergeCell ref="DI98:DJ98"/>
    <mergeCell ref="DK98:DL98"/>
    <mergeCell ref="DC98:DD98"/>
    <mergeCell ref="DE98:DF98"/>
    <mergeCell ref="DG98:DH98"/>
    <mergeCell ref="CT98:CU98"/>
    <mergeCell ref="CV98:CW98"/>
    <mergeCell ref="CX98:CY98"/>
    <mergeCell ref="CZ98:DA98"/>
    <mergeCell ref="CR98:CS98"/>
    <mergeCell ref="CG98:CH98"/>
    <mergeCell ref="CI98:CJ98"/>
    <mergeCell ref="CK98:CL98"/>
    <mergeCell ref="CM98:CN98"/>
    <mergeCell ref="CO98:CP98"/>
    <mergeCell ref="CB99:CC99"/>
    <mergeCell ref="CD99:CE99"/>
    <mergeCell ref="BV99:BW99"/>
    <mergeCell ref="BX99:BY99"/>
    <mergeCell ref="BZ99:CA99"/>
    <mergeCell ref="BM99:BN99"/>
    <mergeCell ref="BO99:BP99"/>
    <mergeCell ref="BQ99:BR99"/>
    <mergeCell ref="BS99:BT99"/>
    <mergeCell ref="BK99:BL99"/>
    <mergeCell ref="AZ99:BA99"/>
    <mergeCell ref="BB99:BC99"/>
    <mergeCell ref="BD99:BE99"/>
    <mergeCell ref="BF99:BG99"/>
    <mergeCell ref="BH99:BI99"/>
    <mergeCell ref="AU99:AV99"/>
    <mergeCell ref="AW99:AX99"/>
    <mergeCell ref="AO98:AP98"/>
    <mergeCell ref="AQ98:AR98"/>
    <mergeCell ref="AS98:AT98"/>
    <mergeCell ref="AF98:AG98"/>
    <mergeCell ref="AH98:AI98"/>
    <mergeCell ref="AJ98:AK98"/>
    <mergeCell ref="AL98:AM98"/>
    <mergeCell ref="AD98:AE98"/>
    <mergeCell ref="S98:T98"/>
    <mergeCell ref="U98:V98"/>
    <mergeCell ref="W98:X98"/>
    <mergeCell ref="Y98:Z98"/>
    <mergeCell ref="DN99:DO99"/>
    <mergeCell ref="DP99:DQ99"/>
    <mergeCell ref="DR99:DS99"/>
    <mergeCell ref="DT99:DU99"/>
    <mergeCell ref="DV99:DW99"/>
    <mergeCell ref="DI99:DJ99"/>
    <mergeCell ref="DK99:DL99"/>
    <mergeCell ref="DC99:DD99"/>
    <mergeCell ref="DE99:DF99"/>
    <mergeCell ref="DG99:DH99"/>
    <mergeCell ref="CT99:CU99"/>
    <mergeCell ref="CV99:CW99"/>
    <mergeCell ref="CX99:CY99"/>
    <mergeCell ref="CZ99:DA99"/>
    <mergeCell ref="CR99:CS99"/>
    <mergeCell ref="CG99:CH99"/>
    <mergeCell ref="CI99:CJ99"/>
    <mergeCell ref="CK99:CL99"/>
    <mergeCell ref="CM99:CN99"/>
    <mergeCell ref="CO99:CP99"/>
    <mergeCell ref="CB100:CC100"/>
    <mergeCell ref="CD100:CE100"/>
    <mergeCell ref="BV100:BW100"/>
    <mergeCell ref="BX100:BY100"/>
    <mergeCell ref="BZ100:CA100"/>
    <mergeCell ref="BM100:BN100"/>
    <mergeCell ref="BO100:BP100"/>
    <mergeCell ref="BQ100:BR100"/>
    <mergeCell ref="BS100:BT100"/>
    <mergeCell ref="BK100:BL100"/>
    <mergeCell ref="AZ100:BA100"/>
    <mergeCell ref="BB100:BC100"/>
    <mergeCell ref="BD100:BE100"/>
    <mergeCell ref="BF100:BG100"/>
    <mergeCell ref="BH100:BI100"/>
    <mergeCell ref="AW102:AX102"/>
    <mergeCell ref="AO101:AP101"/>
    <mergeCell ref="AQ101:AR101"/>
    <mergeCell ref="AS101:AT101"/>
    <mergeCell ref="AF101:AG101"/>
    <mergeCell ref="AH101:AI101"/>
    <mergeCell ref="AJ101:AK101"/>
    <mergeCell ref="AL101:AM101"/>
    <mergeCell ref="AD101:AE101"/>
    <mergeCell ref="S101:T101"/>
    <mergeCell ref="U101:V101"/>
    <mergeCell ref="W101:X101"/>
    <mergeCell ref="Y101:Z101"/>
    <mergeCell ref="AA101:AB101"/>
    <mergeCell ref="DN100:DO100"/>
    <mergeCell ref="DP100:DQ100"/>
    <mergeCell ref="DR100:DS100"/>
    <mergeCell ref="DT100:DU100"/>
    <mergeCell ref="DV100:DW100"/>
    <mergeCell ref="DI100:DJ100"/>
    <mergeCell ref="DK100:DL100"/>
    <mergeCell ref="DC100:DD100"/>
    <mergeCell ref="DE100:DF100"/>
    <mergeCell ref="DG100:DH100"/>
    <mergeCell ref="CT100:CU100"/>
    <mergeCell ref="CV100:CW100"/>
    <mergeCell ref="CX100:CY100"/>
    <mergeCell ref="CZ100:DA100"/>
    <mergeCell ref="CR100:CS100"/>
    <mergeCell ref="CG100:CH100"/>
    <mergeCell ref="CI100:CJ100"/>
    <mergeCell ref="CK100:CL100"/>
    <mergeCell ref="CM100:CN100"/>
    <mergeCell ref="CO100:CP100"/>
    <mergeCell ref="CB101:CC101"/>
    <mergeCell ref="CD101:CE101"/>
    <mergeCell ref="BV101:BW101"/>
    <mergeCell ref="BX101:BY101"/>
    <mergeCell ref="BZ101:CA101"/>
    <mergeCell ref="BM101:BN101"/>
    <mergeCell ref="BO101:BP101"/>
    <mergeCell ref="BQ101:BR101"/>
    <mergeCell ref="BS101:BT101"/>
    <mergeCell ref="BK101:BL101"/>
    <mergeCell ref="AZ101:BA101"/>
    <mergeCell ref="BB101:BC101"/>
    <mergeCell ref="BD101:BE101"/>
    <mergeCell ref="BF101:BG101"/>
    <mergeCell ref="BH101:BI101"/>
    <mergeCell ref="AU101:AV101"/>
    <mergeCell ref="AW101:AX101"/>
    <mergeCell ref="AO100:AP100"/>
    <mergeCell ref="AQ100:AR100"/>
    <mergeCell ref="AS100:AT100"/>
    <mergeCell ref="AF100:AG100"/>
    <mergeCell ref="AH100:AI100"/>
    <mergeCell ref="AJ100:AK100"/>
    <mergeCell ref="AL100:AM100"/>
    <mergeCell ref="AD100:AE100"/>
    <mergeCell ref="S100:T100"/>
    <mergeCell ref="U100:V100"/>
    <mergeCell ref="W100:X100"/>
    <mergeCell ref="Y100:Z100"/>
    <mergeCell ref="AA100:AB100"/>
    <mergeCell ref="DN101:DO101"/>
    <mergeCell ref="DP101:DQ101"/>
    <mergeCell ref="DR101:DS101"/>
    <mergeCell ref="DT101:DU101"/>
    <mergeCell ref="DV101:DW101"/>
    <mergeCell ref="DI101:DJ101"/>
    <mergeCell ref="DK101:DL101"/>
    <mergeCell ref="DC101:DD101"/>
    <mergeCell ref="DE101:DF101"/>
    <mergeCell ref="DG101:DH101"/>
    <mergeCell ref="CT101:CU101"/>
    <mergeCell ref="CV101:CW101"/>
    <mergeCell ref="CX101:CY101"/>
    <mergeCell ref="CZ101:DA101"/>
    <mergeCell ref="CR101:CS101"/>
    <mergeCell ref="CG101:CH101"/>
    <mergeCell ref="CI101:CJ101"/>
    <mergeCell ref="CK101:CL101"/>
    <mergeCell ref="CM101:CN101"/>
    <mergeCell ref="CO101:CP101"/>
    <mergeCell ref="CB102:CC102"/>
    <mergeCell ref="CD102:CE102"/>
    <mergeCell ref="BV102:BW102"/>
    <mergeCell ref="BX102:BY102"/>
    <mergeCell ref="BZ102:CA102"/>
    <mergeCell ref="BM102:BN102"/>
    <mergeCell ref="BO102:BP102"/>
    <mergeCell ref="BQ102:BR102"/>
    <mergeCell ref="BS102:BT102"/>
    <mergeCell ref="BK102:BL102"/>
    <mergeCell ref="AZ102:BA102"/>
    <mergeCell ref="BB102:BC102"/>
    <mergeCell ref="BD102:BE102"/>
    <mergeCell ref="BF102:BG102"/>
    <mergeCell ref="BH102:BI102"/>
    <mergeCell ref="AO103:AP103"/>
    <mergeCell ref="AQ103:AR103"/>
    <mergeCell ref="AS103:AT103"/>
    <mergeCell ref="AF103:AG103"/>
    <mergeCell ref="AH103:AI103"/>
    <mergeCell ref="AJ103:AK103"/>
    <mergeCell ref="AL103:AM103"/>
    <mergeCell ref="AD103:AE103"/>
    <mergeCell ref="S103:T103"/>
    <mergeCell ref="U103:V103"/>
    <mergeCell ref="W103:X103"/>
    <mergeCell ref="Y103:Z103"/>
    <mergeCell ref="AA103:AB103"/>
    <mergeCell ref="DN102:DO102"/>
    <mergeCell ref="DP102:DQ102"/>
    <mergeCell ref="DR102:DS102"/>
    <mergeCell ref="DT102:DU102"/>
    <mergeCell ref="DV102:DW102"/>
    <mergeCell ref="DI102:DJ102"/>
    <mergeCell ref="DK102:DL102"/>
    <mergeCell ref="DC102:DD102"/>
    <mergeCell ref="DE102:DF102"/>
    <mergeCell ref="DG102:DH102"/>
    <mergeCell ref="CT102:CU102"/>
    <mergeCell ref="CV102:CW102"/>
    <mergeCell ref="CX102:CY102"/>
    <mergeCell ref="CZ102:DA102"/>
    <mergeCell ref="CR102:CS102"/>
    <mergeCell ref="CG102:CH102"/>
    <mergeCell ref="CI102:CJ102"/>
    <mergeCell ref="CK102:CL102"/>
    <mergeCell ref="CM102:CN102"/>
    <mergeCell ref="CO102:CP102"/>
    <mergeCell ref="CB103:CC103"/>
    <mergeCell ref="CD103:CE103"/>
    <mergeCell ref="BV103:BW103"/>
    <mergeCell ref="BX103:BY103"/>
    <mergeCell ref="BZ103:CA103"/>
    <mergeCell ref="BM103:BN103"/>
    <mergeCell ref="BO103:BP103"/>
    <mergeCell ref="BQ103:BR103"/>
    <mergeCell ref="BS103:BT103"/>
    <mergeCell ref="BK103:BL103"/>
    <mergeCell ref="AZ103:BA103"/>
    <mergeCell ref="BB103:BC103"/>
    <mergeCell ref="BD103:BE103"/>
    <mergeCell ref="BF103:BG103"/>
    <mergeCell ref="BH103:BI103"/>
    <mergeCell ref="AU103:AV103"/>
    <mergeCell ref="AW103:AX103"/>
    <mergeCell ref="AO102:AP102"/>
    <mergeCell ref="AQ102:AR102"/>
    <mergeCell ref="AS102:AT102"/>
    <mergeCell ref="AF102:AG102"/>
    <mergeCell ref="AH102:AI102"/>
    <mergeCell ref="AJ102:AK102"/>
    <mergeCell ref="AL102:AM102"/>
    <mergeCell ref="AD102:AE102"/>
    <mergeCell ref="S102:T102"/>
    <mergeCell ref="U102:V102"/>
    <mergeCell ref="W102:X102"/>
    <mergeCell ref="Y102:Z102"/>
    <mergeCell ref="AA102:AB102"/>
    <mergeCell ref="AU102:AV102"/>
    <mergeCell ref="DN103:DO103"/>
    <mergeCell ref="DP103:DQ103"/>
    <mergeCell ref="DR103:DS103"/>
    <mergeCell ref="DT103:DU103"/>
    <mergeCell ref="DV103:DW103"/>
    <mergeCell ref="DI103:DJ103"/>
    <mergeCell ref="DK103:DL103"/>
    <mergeCell ref="DC103:DD103"/>
    <mergeCell ref="DE103:DF103"/>
    <mergeCell ref="DG103:DH103"/>
    <mergeCell ref="CT103:CU103"/>
    <mergeCell ref="CV103:CW103"/>
    <mergeCell ref="CX103:CY103"/>
    <mergeCell ref="CZ103:DA103"/>
    <mergeCell ref="CR103:CS103"/>
    <mergeCell ref="CG103:CH103"/>
    <mergeCell ref="CI103:CJ103"/>
    <mergeCell ref="CK103:CL103"/>
    <mergeCell ref="CM103:CN103"/>
    <mergeCell ref="CO103:CP103"/>
    <mergeCell ref="CB104:CC104"/>
    <mergeCell ref="CD104:CE104"/>
    <mergeCell ref="BV104:BW104"/>
    <mergeCell ref="BX104:BY104"/>
    <mergeCell ref="BZ104:CA104"/>
    <mergeCell ref="BM104:BN104"/>
    <mergeCell ref="BO104:BP104"/>
    <mergeCell ref="BQ104:BR104"/>
    <mergeCell ref="BS104:BT104"/>
    <mergeCell ref="BK104:BL104"/>
    <mergeCell ref="AZ104:BA104"/>
    <mergeCell ref="BB104:BC104"/>
    <mergeCell ref="BD104:BE104"/>
    <mergeCell ref="BF104:BG104"/>
    <mergeCell ref="BH104:BI104"/>
    <mergeCell ref="S105:T105"/>
    <mergeCell ref="U105:V105"/>
    <mergeCell ref="W105:X105"/>
    <mergeCell ref="Y105:Z105"/>
    <mergeCell ref="AA105:AB105"/>
    <mergeCell ref="DN104:DO104"/>
    <mergeCell ref="DP104:DQ104"/>
    <mergeCell ref="DR104:DS104"/>
    <mergeCell ref="DT104:DU104"/>
    <mergeCell ref="DV104:DW104"/>
    <mergeCell ref="DI104:DJ104"/>
    <mergeCell ref="DK104:DL104"/>
    <mergeCell ref="DC104:DD104"/>
    <mergeCell ref="DE104:DF104"/>
    <mergeCell ref="DG104:DH104"/>
    <mergeCell ref="CT104:CU104"/>
    <mergeCell ref="CV104:CW104"/>
    <mergeCell ref="CX104:CY104"/>
    <mergeCell ref="CZ104:DA104"/>
    <mergeCell ref="CR104:CS104"/>
    <mergeCell ref="CG104:CH104"/>
    <mergeCell ref="CI104:CJ104"/>
    <mergeCell ref="CK104:CL104"/>
    <mergeCell ref="CM104:CN104"/>
    <mergeCell ref="CO104:CP104"/>
    <mergeCell ref="CB105:CC105"/>
    <mergeCell ref="CD105:CE105"/>
    <mergeCell ref="BV105:BW105"/>
    <mergeCell ref="BX105:BY105"/>
    <mergeCell ref="BZ105:CA105"/>
    <mergeCell ref="BM105:BN105"/>
    <mergeCell ref="BO105:BP105"/>
    <mergeCell ref="BQ105:BR105"/>
    <mergeCell ref="BS105:BT105"/>
    <mergeCell ref="BK105:BL105"/>
    <mergeCell ref="AZ105:BA105"/>
    <mergeCell ref="BB105:BC105"/>
    <mergeCell ref="BD105:BE105"/>
    <mergeCell ref="BF105:BG105"/>
    <mergeCell ref="BH105:BI105"/>
    <mergeCell ref="AU105:AV105"/>
    <mergeCell ref="AW105:AX105"/>
    <mergeCell ref="AO104:AP104"/>
    <mergeCell ref="AQ104:AR104"/>
    <mergeCell ref="AS104:AT104"/>
    <mergeCell ref="AF104:AG104"/>
    <mergeCell ref="AH104:AI104"/>
    <mergeCell ref="AJ104:AK104"/>
    <mergeCell ref="AL104:AM104"/>
    <mergeCell ref="AD104:AE104"/>
    <mergeCell ref="S104:T104"/>
    <mergeCell ref="U104:V104"/>
    <mergeCell ref="W104:X104"/>
    <mergeCell ref="Y104:Z104"/>
    <mergeCell ref="AA104:AB104"/>
    <mergeCell ref="AU104:AV104"/>
    <mergeCell ref="AW104:AX104"/>
    <mergeCell ref="AA106:AB106"/>
    <mergeCell ref="DN105:DO105"/>
    <mergeCell ref="DP105:DQ105"/>
    <mergeCell ref="DR105:DS105"/>
    <mergeCell ref="DT105:DU105"/>
    <mergeCell ref="DV105:DW105"/>
    <mergeCell ref="DI105:DJ105"/>
    <mergeCell ref="DK105:DL105"/>
    <mergeCell ref="DC105:DD105"/>
    <mergeCell ref="DE105:DF105"/>
    <mergeCell ref="DG105:DH105"/>
    <mergeCell ref="CT105:CU105"/>
    <mergeCell ref="CV105:CW105"/>
    <mergeCell ref="CX105:CY105"/>
    <mergeCell ref="CZ105:DA105"/>
    <mergeCell ref="CR105:CS105"/>
    <mergeCell ref="CG105:CH105"/>
    <mergeCell ref="CI105:CJ105"/>
    <mergeCell ref="CK105:CL105"/>
    <mergeCell ref="CM105:CN105"/>
    <mergeCell ref="CO105:CP105"/>
    <mergeCell ref="CB106:CC106"/>
    <mergeCell ref="CD106:CE106"/>
    <mergeCell ref="BV106:BW106"/>
    <mergeCell ref="BX106:BY106"/>
    <mergeCell ref="BZ106:CA106"/>
    <mergeCell ref="BM106:BN106"/>
    <mergeCell ref="BO106:BP106"/>
    <mergeCell ref="BQ106:BR106"/>
    <mergeCell ref="BS106:BT106"/>
    <mergeCell ref="BK106:BL106"/>
    <mergeCell ref="AZ106:BA106"/>
    <mergeCell ref="BB106:BC106"/>
    <mergeCell ref="BD106:BE106"/>
    <mergeCell ref="BF106:BG106"/>
    <mergeCell ref="BH106:BI106"/>
    <mergeCell ref="AU106:AV106"/>
    <mergeCell ref="AW106:AX106"/>
    <mergeCell ref="AO105:AP105"/>
    <mergeCell ref="AQ105:AR105"/>
    <mergeCell ref="AS105:AT105"/>
    <mergeCell ref="AF105:AG105"/>
    <mergeCell ref="AH105:AI105"/>
    <mergeCell ref="AJ105:AK105"/>
    <mergeCell ref="AL105:AM105"/>
    <mergeCell ref="AD105:AE105"/>
    <mergeCell ref="AU108:AV108"/>
    <mergeCell ref="AW108:AX108"/>
    <mergeCell ref="AO107:AP107"/>
    <mergeCell ref="AQ107:AR107"/>
    <mergeCell ref="AS107:AT107"/>
    <mergeCell ref="AF107:AG107"/>
    <mergeCell ref="AH107:AI107"/>
    <mergeCell ref="AJ107:AK107"/>
    <mergeCell ref="AL107:AM107"/>
    <mergeCell ref="AD107:AE107"/>
    <mergeCell ref="S107:T107"/>
    <mergeCell ref="U107:V107"/>
    <mergeCell ref="W107:X107"/>
    <mergeCell ref="Y107:Z107"/>
    <mergeCell ref="AA107:AB107"/>
    <mergeCell ref="DN106:DO106"/>
    <mergeCell ref="DP106:DQ106"/>
    <mergeCell ref="DR106:DS106"/>
    <mergeCell ref="DT106:DU106"/>
    <mergeCell ref="DV106:DW106"/>
    <mergeCell ref="DI106:DJ106"/>
    <mergeCell ref="DK106:DL106"/>
    <mergeCell ref="DC106:DD106"/>
    <mergeCell ref="DE106:DF106"/>
    <mergeCell ref="DG106:DH106"/>
    <mergeCell ref="CT106:CU106"/>
    <mergeCell ref="CV106:CW106"/>
    <mergeCell ref="CX106:CY106"/>
    <mergeCell ref="CZ106:DA106"/>
    <mergeCell ref="CR106:CS106"/>
    <mergeCell ref="CG106:CH106"/>
    <mergeCell ref="CI106:CJ106"/>
    <mergeCell ref="CK106:CL106"/>
    <mergeCell ref="CM106:CN106"/>
    <mergeCell ref="CO106:CP106"/>
    <mergeCell ref="CB107:CC107"/>
    <mergeCell ref="CD107:CE107"/>
    <mergeCell ref="BV107:BW107"/>
    <mergeCell ref="BX107:BY107"/>
    <mergeCell ref="BZ107:CA107"/>
    <mergeCell ref="BM107:BN107"/>
    <mergeCell ref="BO107:BP107"/>
    <mergeCell ref="BQ107:BR107"/>
    <mergeCell ref="BS107:BT107"/>
    <mergeCell ref="BK107:BL107"/>
    <mergeCell ref="AZ107:BA107"/>
    <mergeCell ref="BB107:BC107"/>
    <mergeCell ref="BD107:BE107"/>
    <mergeCell ref="BF107:BG107"/>
    <mergeCell ref="BH107:BI107"/>
    <mergeCell ref="AU107:AV107"/>
    <mergeCell ref="AW107:AX107"/>
    <mergeCell ref="AO106:AP106"/>
    <mergeCell ref="AQ106:AR106"/>
    <mergeCell ref="AS106:AT106"/>
    <mergeCell ref="AF106:AG106"/>
    <mergeCell ref="AH106:AI106"/>
    <mergeCell ref="AJ106:AK106"/>
    <mergeCell ref="AL106:AM106"/>
    <mergeCell ref="AD106:AE106"/>
    <mergeCell ref="S106:T106"/>
    <mergeCell ref="U106:V106"/>
    <mergeCell ref="W106:X106"/>
    <mergeCell ref="Y106:Z106"/>
    <mergeCell ref="DN107:DO107"/>
    <mergeCell ref="DP107:DQ107"/>
    <mergeCell ref="DR107:DS107"/>
    <mergeCell ref="DT107:DU107"/>
    <mergeCell ref="DV107:DW107"/>
    <mergeCell ref="DI107:DJ107"/>
    <mergeCell ref="DK107:DL107"/>
    <mergeCell ref="DC107:DD107"/>
    <mergeCell ref="DE107:DF107"/>
    <mergeCell ref="DG107:DH107"/>
    <mergeCell ref="CT107:CU107"/>
    <mergeCell ref="CV107:CW107"/>
    <mergeCell ref="CX107:CY107"/>
    <mergeCell ref="CZ107:DA107"/>
    <mergeCell ref="CR107:CS107"/>
    <mergeCell ref="CG107:CH107"/>
    <mergeCell ref="CI107:CJ107"/>
    <mergeCell ref="CK107:CL107"/>
    <mergeCell ref="CM107:CN107"/>
    <mergeCell ref="CO107:CP107"/>
    <mergeCell ref="CB108:CC108"/>
    <mergeCell ref="CD108:CE108"/>
    <mergeCell ref="BV108:BW108"/>
    <mergeCell ref="BX108:BY108"/>
    <mergeCell ref="BZ108:CA108"/>
    <mergeCell ref="BM108:BN108"/>
    <mergeCell ref="BO108:BP108"/>
    <mergeCell ref="BQ108:BR108"/>
    <mergeCell ref="BS108:BT108"/>
    <mergeCell ref="BK108:BL108"/>
    <mergeCell ref="AZ108:BA108"/>
    <mergeCell ref="BB108:BC108"/>
    <mergeCell ref="BD108:BE108"/>
    <mergeCell ref="BF108:BG108"/>
    <mergeCell ref="BH108:BI108"/>
    <mergeCell ref="AW110:AX110"/>
    <mergeCell ref="AO109:AP109"/>
    <mergeCell ref="AQ109:AR109"/>
    <mergeCell ref="AS109:AT109"/>
    <mergeCell ref="AF109:AG109"/>
    <mergeCell ref="AH109:AI109"/>
    <mergeCell ref="AJ109:AK109"/>
    <mergeCell ref="AL109:AM109"/>
    <mergeCell ref="AD109:AE109"/>
    <mergeCell ref="S109:T109"/>
    <mergeCell ref="U109:V109"/>
    <mergeCell ref="W109:X109"/>
    <mergeCell ref="Y109:Z109"/>
    <mergeCell ref="AA109:AB109"/>
    <mergeCell ref="DN108:DO108"/>
    <mergeCell ref="DP108:DQ108"/>
    <mergeCell ref="DR108:DS108"/>
    <mergeCell ref="DT108:DU108"/>
    <mergeCell ref="DV108:DW108"/>
    <mergeCell ref="DI108:DJ108"/>
    <mergeCell ref="DK108:DL108"/>
    <mergeCell ref="DC108:DD108"/>
    <mergeCell ref="DE108:DF108"/>
    <mergeCell ref="DG108:DH108"/>
    <mergeCell ref="CT108:CU108"/>
    <mergeCell ref="CV108:CW108"/>
    <mergeCell ref="CX108:CY108"/>
    <mergeCell ref="CZ108:DA108"/>
    <mergeCell ref="CR108:CS108"/>
    <mergeCell ref="CG108:CH108"/>
    <mergeCell ref="CI108:CJ108"/>
    <mergeCell ref="CK108:CL108"/>
    <mergeCell ref="CM108:CN108"/>
    <mergeCell ref="CO108:CP108"/>
    <mergeCell ref="CB109:CC109"/>
    <mergeCell ref="CD109:CE109"/>
    <mergeCell ref="BV109:BW109"/>
    <mergeCell ref="BX109:BY109"/>
    <mergeCell ref="BZ109:CA109"/>
    <mergeCell ref="BM109:BN109"/>
    <mergeCell ref="BO109:BP109"/>
    <mergeCell ref="BQ109:BR109"/>
    <mergeCell ref="BS109:BT109"/>
    <mergeCell ref="BK109:BL109"/>
    <mergeCell ref="AZ109:BA109"/>
    <mergeCell ref="BB109:BC109"/>
    <mergeCell ref="BD109:BE109"/>
    <mergeCell ref="BF109:BG109"/>
    <mergeCell ref="BH109:BI109"/>
    <mergeCell ref="AU109:AV109"/>
    <mergeCell ref="AW109:AX109"/>
    <mergeCell ref="AO108:AP108"/>
    <mergeCell ref="AQ108:AR108"/>
    <mergeCell ref="AS108:AT108"/>
    <mergeCell ref="AF108:AG108"/>
    <mergeCell ref="AH108:AI108"/>
    <mergeCell ref="AJ108:AK108"/>
    <mergeCell ref="AL108:AM108"/>
    <mergeCell ref="AD108:AE108"/>
    <mergeCell ref="S108:T108"/>
    <mergeCell ref="U108:V108"/>
    <mergeCell ref="W108:X108"/>
    <mergeCell ref="Y108:Z108"/>
    <mergeCell ref="AA108:AB108"/>
    <mergeCell ref="DN109:DO109"/>
    <mergeCell ref="DP109:DQ109"/>
    <mergeCell ref="DR109:DS109"/>
    <mergeCell ref="DT109:DU109"/>
    <mergeCell ref="DV109:DW109"/>
    <mergeCell ref="DI109:DJ109"/>
    <mergeCell ref="DK109:DL109"/>
    <mergeCell ref="DC109:DD109"/>
    <mergeCell ref="DE109:DF109"/>
    <mergeCell ref="DG109:DH109"/>
    <mergeCell ref="CT109:CU109"/>
    <mergeCell ref="CV109:CW109"/>
    <mergeCell ref="CX109:CY109"/>
    <mergeCell ref="CZ109:DA109"/>
    <mergeCell ref="CR109:CS109"/>
    <mergeCell ref="CG109:CH109"/>
    <mergeCell ref="CI109:CJ109"/>
    <mergeCell ref="CK109:CL109"/>
    <mergeCell ref="CM109:CN109"/>
    <mergeCell ref="CO109:CP109"/>
    <mergeCell ref="CB110:CC110"/>
    <mergeCell ref="CD110:CE110"/>
    <mergeCell ref="BV110:BW110"/>
    <mergeCell ref="BX110:BY110"/>
    <mergeCell ref="BZ110:CA110"/>
    <mergeCell ref="BM110:BN110"/>
    <mergeCell ref="BO110:BP110"/>
    <mergeCell ref="BQ110:BR110"/>
    <mergeCell ref="BS110:BT110"/>
    <mergeCell ref="BK110:BL110"/>
    <mergeCell ref="AZ110:BA110"/>
    <mergeCell ref="BB110:BC110"/>
    <mergeCell ref="BD110:BE110"/>
    <mergeCell ref="BF110:BG110"/>
    <mergeCell ref="BH110:BI110"/>
    <mergeCell ref="AO111:AP111"/>
    <mergeCell ref="AQ111:AR111"/>
    <mergeCell ref="AS111:AT111"/>
    <mergeCell ref="AF111:AG111"/>
    <mergeCell ref="AH111:AI111"/>
    <mergeCell ref="AJ111:AK111"/>
    <mergeCell ref="AL111:AM111"/>
    <mergeCell ref="AD111:AE111"/>
    <mergeCell ref="S111:T111"/>
    <mergeCell ref="U111:V111"/>
    <mergeCell ref="W111:X111"/>
    <mergeCell ref="Y111:Z111"/>
    <mergeCell ref="AA111:AB111"/>
    <mergeCell ref="DN110:DO110"/>
    <mergeCell ref="DP110:DQ110"/>
    <mergeCell ref="DR110:DS110"/>
    <mergeCell ref="DT110:DU110"/>
    <mergeCell ref="DV110:DW110"/>
    <mergeCell ref="DI110:DJ110"/>
    <mergeCell ref="DK110:DL110"/>
    <mergeCell ref="DC110:DD110"/>
    <mergeCell ref="DE110:DF110"/>
    <mergeCell ref="DG110:DH110"/>
    <mergeCell ref="CT110:CU110"/>
    <mergeCell ref="CV110:CW110"/>
    <mergeCell ref="CX110:CY110"/>
    <mergeCell ref="CZ110:DA110"/>
    <mergeCell ref="CR110:CS110"/>
    <mergeCell ref="CG110:CH110"/>
    <mergeCell ref="CI110:CJ110"/>
    <mergeCell ref="CK110:CL110"/>
    <mergeCell ref="CM110:CN110"/>
    <mergeCell ref="CO110:CP110"/>
    <mergeCell ref="CB111:CC111"/>
    <mergeCell ref="CD111:CE111"/>
    <mergeCell ref="BV111:BW111"/>
    <mergeCell ref="BX111:BY111"/>
    <mergeCell ref="BZ111:CA111"/>
    <mergeCell ref="BM111:BN111"/>
    <mergeCell ref="BO111:BP111"/>
    <mergeCell ref="BQ111:BR111"/>
    <mergeCell ref="BS111:BT111"/>
    <mergeCell ref="BK111:BL111"/>
    <mergeCell ref="AZ111:BA111"/>
    <mergeCell ref="BB111:BC111"/>
    <mergeCell ref="BD111:BE111"/>
    <mergeCell ref="BF111:BG111"/>
    <mergeCell ref="BH111:BI111"/>
    <mergeCell ref="AU111:AV111"/>
    <mergeCell ref="AW111:AX111"/>
    <mergeCell ref="AO110:AP110"/>
    <mergeCell ref="AQ110:AR110"/>
    <mergeCell ref="AS110:AT110"/>
    <mergeCell ref="AF110:AG110"/>
    <mergeCell ref="AH110:AI110"/>
    <mergeCell ref="AJ110:AK110"/>
    <mergeCell ref="AL110:AM110"/>
    <mergeCell ref="AD110:AE110"/>
    <mergeCell ref="S110:T110"/>
    <mergeCell ref="U110:V110"/>
    <mergeCell ref="W110:X110"/>
    <mergeCell ref="Y110:Z110"/>
    <mergeCell ref="AA110:AB110"/>
    <mergeCell ref="AU110:AV110"/>
    <mergeCell ref="DN111:DO111"/>
    <mergeCell ref="DP111:DQ111"/>
    <mergeCell ref="DR111:DS111"/>
    <mergeCell ref="DT111:DU111"/>
    <mergeCell ref="DV111:DW111"/>
    <mergeCell ref="DI111:DJ111"/>
    <mergeCell ref="DK111:DL111"/>
    <mergeCell ref="DC111:DD111"/>
    <mergeCell ref="DE111:DF111"/>
    <mergeCell ref="DG111:DH111"/>
    <mergeCell ref="CT111:CU111"/>
    <mergeCell ref="CV111:CW111"/>
    <mergeCell ref="CX111:CY111"/>
    <mergeCell ref="CZ111:DA111"/>
    <mergeCell ref="CR111:CS111"/>
    <mergeCell ref="CG111:CH111"/>
    <mergeCell ref="CI111:CJ111"/>
    <mergeCell ref="CK111:CL111"/>
    <mergeCell ref="CM111:CN111"/>
    <mergeCell ref="CO111:CP111"/>
    <mergeCell ref="CK112:CL112"/>
    <mergeCell ref="CM112:CN112"/>
    <mergeCell ref="BZ112:CA112"/>
    <mergeCell ref="CB112:CC112"/>
    <mergeCell ref="CD112:CE112"/>
    <mergeCell ref="BV112:BW112"/>
    <mergeCell ref="BX112:BY112"/>
    <mergeCell ref="BK112:BL112"/>
    <mergeCell ref="BM112:BN112"/>
    <mergeCell ref="BO112:BP112"/>
    <mergeCell ref="BQ112:BR112"/>
    <mergeCell ref="BS112:BT112"/>
    <mergeCell ref="BH112:BI112"/>
    <mergeCell ref="C113:D113"/>
    <mergeCell ref="E113:N113"/>
    <mergeCell ref="S115:T115"/>
    <mergeCell ref="U115:V115"/>
    <mergeCell ref="W115:X115"/>
    <mergeCell ref="Y115:Z115"/>
    <mergeCell ref="DV112:DW112"/>
    <mergeCell ref="DN112:DO112"/>
    <mergeCell ref="DP112:DQ112"/>
    <mergeCell ref="DR112:DS112"/>
    <mergeCell ref="DT112:DU112"/>
    <mergeCell ref="DG112:DH112"/>
    <mergeCell ref="DI112:DJ112"/>
    <mergeCell ref="DK112:DL112"/>
    <mergeCell ref="DC112:DD112"/>
    <mergeCell ref="DE112:DF112"/>
    <mergeCell ref="CR112:CS112"/>
    <mergeCell ref="CT112:CU112"/>
    <mergeCell ref="CV112:CW112"/>
    <mergeCell ref="CX112:CY112"/>
    <mergeCell ref="CZ112:DA112"/>
    <mergeCell ref="CO112:CP112"/>
    <mergeCell ref="CG112:CH112"/>
    <mergeCell ref="CI112:CJ112"/>
    <mergeCell ref="CK115:CL115"/>
    <mergeCell ref="CM115:CN115"/>
    <mergeCell ref="BZ115:CA115"/>
    <mergeCell ref="CB115:CC115"/>
    <mergeCell ref="CD115:CE115"/>
    <mergeCell ref="BV115:BW115"/>
    <mergeCell ref="BX115:BY115"/>
    <mergeCell ref="BK115:BL115"/>
    <mergeCell ref="BM115:BN115"/>
    <mergeCell ref="BO115:BP115"/>
    <mergeCell ref="BQ115:BR115"/>
    <mergeCell ref="BS115:BT115"/>
    <mergeCell ref="BH115:BI115"/>
    <mergeCell ref="AZ115:BA115"/>
    <mergeCell ref="BB115:BC115"/>
    <mergeCell ref="BD115:BE115"/>
    <mergeCell ref="BF115:BG115"/>
    <mergeCell ref="AS115:AT115"/>
    <mergeCell ref="AU115:AV115"/>
    <mergeCell ref="AW115:AX115"/>
    <mergeCell ref="AO112:AP112"/>
    <mergeCell ref="AQ112:AR112"/>
    <mergeCell ref="AD112:AE112"/>
    <mergeCell ref="AF112:AG112"/>
    <mergeCell ref="AH112:AI112"/>
    <mergeCell ref="AJ112:AK112"/>
    <mergeCell ref="AL112:AM112"/>
    <mergeCell ref="AA112:AB112"/>
    <mergeCell ref="O112:R112"/>
    <mergeCell ref="S112:T112"/>
    <mergeCell ref="U112:V112"/>
    <mergeCell ref="W112:X112"/>
    <mergeCell ref="Y112:Z112"/>
    <mergeCell ref="AZ112:BA112"/>
    <mergeCell ref="BB112:BC112"/>
    <mergeCell ref="BD112:BE112"/>
    <mergeCell ref="BF112:BG112"/>
    <mergeCell ref="AS112:AT112"/>
    <mergeCell ref="AU112:AV112"/>
    <mergeCell ref="AW112:AX112"/>
    <mergeCell ref="AA116:AB116"/>
    <mergeCell ref="DV115:DW115"/>
    <mergeCell ref="DN115:DO115"/>
    <mergeCell ref="DP115:DQ115"/>
    <mergeCell ref="DR115:DS115"/>
    <mergeCell ref="DT115:DU115"/>
    <mergeCell ref="DG115:DH115"/>
    <mergeCell ref="DI115:DJ115"/>
    <mergeCell ref="DK115:DL115"/>
    <mergeCell ref="DC115:DD115"/>
    <mergeCell ref="DE115:DF115"/>
    <mergeCell ref="CR115:CS115"/>
    <mergeCell ref="CT115:CU115"/>
    <mergeCell ref="CV115:CW115"/>
    <mergeCell ref="CX115:CY115"/>
    <mergeCell ref="CZ115:DA115"/>
    <mergeCell ref="CO115:CP115"/>
    <mergeCell ref="CG115:CH115"/>
    <mergeCell ref="CI115:CJ115"/>
    <mergeCell ref="CD116:CE116"/>
    <mergeCell ref="BV116:BW116"/>
    <mergeCell ref="BX116:BY116"/>
    <mergeCell ref="BZ116:CA116"/>
    <mergeCell ref="CB116:CC116"/>
    <mergeCell ref="BO116:BP116"/>
    <mergeCell ref="BQ116:BR116"/>
    <mergeCell ref="BS116:BT116"/>
    <mergeCell ref="BK116:BL116"/>
    <mergeCell ref="BM116:BN116"/>
    <mergeCell ref="AZ116:BA116"/>
    <mergeCell ref="BB116:BC116"/>
    <mergeCell ref="BD116:BE116"/>
    <mergeCell ref="BF116:BG116"/>
    <mergeCell ref="BH116:BI116"/>
    <mergeCell ref="AW116:AX116"/>
    <mergeCell ref="AO115:AP115"/>
    <mergeCell ref="AQ115:AR115"/>
    <mergeCell ref="AD115:AE115"/>
    <mergeCell ref="AF115:AG115"/>
    <mergeCell ref="AH115:AI115"/>
    <mergeCell ref="AJ115:AK115"/>
    <mergeCell ref="AL115:AM115"/>
    <mergeCell ref="AA115:AB115"/>
    <mergeCell ref="AW118:AX118"/>
    <mergeCell ref="AO117:AP117"/>
    <mergeCell ref="AQ117:AR117"/>
    <mergeCell ref="AS117:AT117"/>
    <mergeCell ref="AU117:AV117"/>
    <mergeCell ref="AH117:AI117"/>
    <mergeCell ref="AJ117:AK117"/>
    <mergeCell ref="AL117:AM117"/>
    <mergeCell ref="AD117:AE117"/>
    <mergeCell ref="AF117:AG117"/>
    <mergeCell ref="S117:T117"/>
    <mergeCell ref="U117:V117"/>
    <mergeCell ref="W117:X117"/>
    <mergeCell ref="Y117:Z117"/>
    <mergeCell ref="AA117:AB117"/>
    <mergeCell ref="DN116:DO116"/>
    <mergeCell ref="DP116:DQ116"/>
    <mergeCell ref="DR116:DS116"/>
    <mergeCell ref="DT116:DU116"/>
    <mergeCell ref="DV116:DW116"/>
    <mergeCell ref="DK116:DL116"/>
    <mergeCell ref="DC116:DD116"/>
    <mergeCell ref="DE116:DF116"/>
    <mergeCell ref="DG116:DH116"/>
    <mergeCell ref="DI116:DJ116"/>
    <mergeCell ref="CV116:CW116"/>
    <mergeCell ref="CX116:CY116"/>
    <mergeCell ref="CZ116:DA116"/>
    <mergeCell ref="CR116:CS116"/>
    <mergeCell ref="CT116:CU116"/>
    <mergeCell ref="CG116:CH116"/>
    <mergeCell ref="CI116:CJ116"/>
    <mergeCell ref="CK116:CL116"/>
    <mergeCell ref="CM116:CN116"/>
    <mergeCell ref="CO116:CP116"/>
    <mergeCell ref="CD117:CE117"/>
    <mergeCell ref="BV117:BW117"/>
    <mergeCell ref="BX117:BY117"/>
    <mergeCell ref="BZ117:CA117"/>
    <mergeCell ref="CB117:CC117"/>
    <mergeCell ref="BO117:BP117"/>
    <mergeCell ref="BQ117:BR117"/>
    <mergeCell ref="BS117:BT117"/>
    <mergeCell ref="BK117:BL117"/>
    <mergeCell ref="BM117:BN117"/>
    <mergeCell ref="AZ117:BA117"/>
    <mergeCell ref="BB117:BC117"/>
    <mergeCell ref="BD117:BE117"/>
    <mergeCell ref="BF117:BG117"/>
    <mergeCell ref="BH117:BI117"/>
    <mergeCell ref="AW117:AX117"/>
    <mergeCell ref="AO116:AP116"/>
    <mergeCell ref="AQ116:AR116"/>
    <mergeCell ref="AS116:AT116"/>
    <mergeCell ref="AU116:AV116"/>
    <mergeCell ref="AH116:AI116"/>
    <mergeCell ref="AJ116:AK116"/>
    <mergeCell ref="AL116:AM116"/>
    <mergeCell ref="AD116:AE116"/>
    <mergeCell ref="AF116:AG116"/>
    <mergeCell ref="S116:T116"/>
    <mergeCell ref="U116:V116"/>
    <mergeCell ref="W116:X116"/>
    <mergeCell ref="Y116:Z116"/>
    <mergeCell ref="DN117:DO117"/>
    <mergeCell ref="DP117:DQ117"/>
    <mergeCell ref="DR117:DS117"/>
    <mergeCell ref="DT117:DU117"/>
    <mergeCell ref="DV117:DW117"/>
    <mergeCell ref="DK117:DL117"/>
    <mergeCell ref="DC117:DD117"/>
    <mergeCell ref="DE117:DF117"/>
    <mergeCell ref="DG117:DH117"/>
    <mergeCell ref="DI117:DJ117"/>
    <mergeCell ref="CV117:CW117"/>
    <mergeCell ref="CX117:CY117"/>
    <mergeCell ref="CZ117:DA117"/>
    <mergeCell ref="CR117:CS117"/>
    <mergeCell ref="CT117:CU117"/>
    <mergeCell ref="CG117:CH117"/>
    <mergeCell ref="CI117:CJ117"/>
    <mergeCell ref="CK117:CL117"/>
    <mergeCell ref="CM117:CN117"/>
    <mergeCell ref="CO117:CP117"/>
    <mergeCell ref="CD118:CE118"/>
    <mergeCell ref="BV118:BW118"/>
    <mergeCell ref="BX118:BY118"/>
    <mergeCell ref="BZ118:CA118"/>
    <mergeCell ref="CB118:CC118"/>
    <mergeCell ref="BO118:BP118"/>
    <mergeCell ref="BQ118:BR118"/>
    <mergeCell ref="BS118:BT118"/>
    <mergeCell ref="BK118:BL118"/>
    <mergeCell ref="BM118:BN118"/>
    <mergeCell ref="AZ118:BA118"/>
    <mergeCell ref="BB118:BC118"/>
    <mergeCell ref="BD118:BE118"/>
    <mergeCell ref="BF118:BG118"/>
    <mergeCell ref="BH118:BI118"/>
    <mergeCell ref="AO119:AP119"/>
    <mergeCell ref="AQ119:AR119"/>
    <mergeCell ref="AS119:AT119"/>
    <mergeCell ref="AU119:AV119"/>
    <mergeCell ref="AH119:AI119"/>
    <mergeCell ref="AJ119:AK119"/>
    <mergeCell ref="AL119:AM119"/>
    <mergeCell ref="AD119:AE119"/>
    <mergeCell ref="AF119:AG119"/>
    <mergeCell ref="S119:T119"/>
    <mergeCell ref="U119:V119"/>
    <mergeCell ref="W119:X119"/>
    <mergeCell ref="Y119:Z119"/>
    <mergeCell ref="AA119:AB119"/>
    <mergeCell ref="DN118:DO118"/>
    <mergeCell ref="DP118:DQ118"/>
    <mergeCell ref="DR118:DS118"/>
    <mergeCell ref="DT118:DU118"/>
    <mergeCell ref="DV118:DW118"/>
    <mergeCell ref="DK118:DL118"/>
    <mergeCell ref="DC118:DD118"/>
    <mergeCell ref="DE118:DF118"/>
    <mergeCell ref="DG118:DH118"/>
    <mergeCell ref="DI118:DJ118"/>
    <mergeCell ref="CV118:CW118"/>
    <mergeCell ref="CX118:CY118"/>
    <mergeCell ref="CZ118:DA118"/>
    <mergeCell ref="CR118:CS118"/>
    <mergeCell ref="CT118:CU118"/>
    <mergeCell ref="CG118:CH118"/>
    <mergeCell ref="CI118:CJ118"/>
    <mergeCell ref="CK118:CL118"/>
    <mergeCell ref="CM118:CN118"/>
    <mergeCell ref="CO118:CP118"/>
    <mergeCell ref="CD119:CE119"/>
    <mergeCell ref="BV119:BW119"/>
    <mergeCell ref="BX119:BY119"/>
    <mergeCell ref="BZ119:CA119"/>
    <mergeCell ref="CB119:CC119"/>
    <mergeCell ref="BO119:BP119"/>
    <mergeCell ref="BQ119:BR119"/>
    <mergeCell ref="BS119:BT119"/>
    <mergeCell ref="BK119:BL119"/>
    <mergeCell ref="BM119:BN119"/>
    <mergeCell ref="AZ119:BA119"/>
    <mergeCell ref="BB119:BC119"/>
    <mergeCell ref="BD119:BE119"/>
    <mergeCell ref="BF119:BG119"/>
    <mergeCell ref="BH119:BI119"/>
    <mergeCell ref="AW119:AX119"/>
    <mergeCell ref="AO118:AP118"/>
    <mergeCell ref="AQ118:AR118"/>
    <mergeCell ref="AS118:AT118"/>
    <mergeCell ref="AU118:AV118"/>
    <mergeCell ref="AH118:AI118"/>
    <mergeCell ref="AJ118:AK118"/>
    <mergeCell ref="AL118:AM118"/>
    <mergeCell ref="AD118:AE118"/>
    <mergeCell ref="AF118:AG118"/>
    <mergeCell ref="S118:T118"/>
    <mergeCell ref="U118:V118"/>
    <mergeCell ref="W118:X118"/>
    <mergeCell ref="Y118:Z118"/>
    <mergeCell ref="AA118:AB118"/>
    <mergeCell ref="DN119:DO119"/>
    <mergeCell ref="DP119:DQ119"/>
    <mergeCell ref="DR119:DS119"/>
    <mergeCell ref="DT119:DU119"/>
    <mergeCell ref="DV119:DW119"/>
    <mergeCell ref="DK119:DL119"/>
    <mergeCell ref="DC119:DD119"/>
    <mergeCell ref="DE119:DF119"/>
    <mergeCell ref="DG119:DH119"/>
    <mergeCell ref="DI119:DJ119"/>
    <mergeCell ref="CV119:CW119"/>
    <mergeCell ref="CX119:CY119"/>
    <mergeCell ref="CZ119:DA119"/>
    <mergeCell ref="CR119:CS119"/>
    <mergeCell ref="CT119:CU119"/>
    <mergeCell ref="CG119:CH119"/>
    <mergeCell ref="CI119:CJ119"/>
    <mergeCell ref="CK119:CL119"/>
    <mergeCell ref="CM119:CN119"/>
    <mergeCell ref="CO119:CP119"/>
    <mergeCell ref="CD120:CE120"/>
    <mergeCell ref="BV120:BW120"/>
    <mergeCell ref="BX120:BY120"/>
    <mergeCell ref="BZ120:CA120"/>
    <mergeCell ref="CB120:CC120"/>
    <mergeCell ref="BO120:BP120"/>
    <mergeCell ref="BQ120:BR120"/>
    <mergeCell ref="BS120:BT120"/>
    <mergeCell ref="BK120:BL120"/>
    <mergeCell ref="BM120:BN120"/>
    <mergeCell ref="AZ120:BA120"/>
    <mergeCell ref="BB120:BC120"/>
    <mergeCell ref="BD120:BE120"/>
    <mergeCell ref="BF120:BG120"/>
    <mergeCell ref="BH120:BI120"/>
    <mergeCell ref="S121:T121"/>
    <mergeCell ref="U121:V121"/>
    <mergeCell ref="W121:X121"/>
    <mergeCell ref="Y121:Z121"/>
    <mergeCell ref="AA121:AB121"/>
    <mergeCell ref="DN120:DO120"/>
    <mergeCell ref="DP120:DQ120"/>
    <mergeCell ref="DR120:DS120"/>
    <mergeCell ref="DT120:DU120"/>
    <mergeCell ref="DV120:DW120"/>
    <mergeCell ref="DK120:DL120"/>
    <mergeCell ref="DC120:DD120"/>
    <mergeCell ref="DE120:DF120"/>
    <mergeCell ref="DG120:DH120"/>
    <mergeCell ref="DI120:DJ120"/>
    <mergeCell ref="CV120:CW120"/>
    <mergeCell ref="CX120:CY120"/>
    <mergeCell ref="CZ120:DA120"/>
    <mergeCell ref="CR120:CS120"/>
    <mergeCell ref="CT120:CU120"/>
    <mergeCell ref="CG120:CH120"/>
    <mergeCell ref="CI120:CJ120"/>
    <mergeCell ref="CK120:CL120"/>
    <mergeCell ref="CM120:CN120"/>
    <mergeCell ref="CO120:CP120"/>
    <mergeCell ref="CD121:CE121"/>
    <mergeCell ref="BV121:BW121"/>
    <mergeCell ref="BX121:BY121"/>
    <mergeCell ref="BZ121:CA121"/>
    <mergeCell ref="CB121:CC121"/>
    <mergeCell ref="BO121:BP121"/>
    <mergeCell ref="BQ121:BR121"/>
    <mergeCell ref="BS121:BT121"/>
    <mergeCell ref="BK121:BL121"/>
    <mergeCell ref="BM121:BN121"/>
    <mergeCell ref="AZ121:BA121"/>
    <mergeCell ref="BB121:BC121"/>
    <mergeCell ref="BD121:BE121"/>
    <mergeCell ref="BF121:BG121"/>
    <mergeCell ref="BH121:BI121"/>
    <mergeCell ref="AW121:AX121"/>
    <mergeCell ref="AO120:AP120"/>
    <mergeCell ref="AQ120:AR120"/>
    <mergeCell ref="AS120:AT120"/>
    <mergeCell ref="AU120:AV120"/>
    <mergeCell ref="AH120:AI120"/>
    <mergeCell ref="AJ120:AK120"/>
    <mergeCell ref="AL120:AM120"/>
    <mergeCell ref="AD120:AE120"/>
    <mergeCell ref="AF120:AG120"/>
    <mergeCell ref="S120:T120"/>
    <mergeCell ref="U120:V120"/>
    <mergeCell ref="W120:X120"/>
    <mergeCell ref="Y120:Z120"/>
    <mergeCell ref="AA120:AB120"/>
    <mergeCell ref="AW120:AX120"/>
    <mergeCell ref="AA122:AB122"/>
    <mergeCell ref="DN121:DO121"/>
    <mergeCell ref="DP121:DQ121"/>
    <mergeCell ref="DR121:DS121"/>
    <mergeCell ref="DT121:DU121"/>
    <mergeCell ref="DV121:DW121"/>
    <mergeCell ref="DK121:DL121"/>
    <mergeCell ref="DC121:DD121"/>
    <mergeCell ref="DE121:DF121"/>
    <mergeCell ref="DG121:DH121"/>
    <mergeCell ref="DI121:DJ121"/>
    <mergeCell ref="CV121:CW121"/>
    <mergeCell ref="CX121:CY121"/>
    <mergeCell ref="CZ121:DA121"/>
    <mergeCell ref="CR121:CS121"/>
    <mergeCell ref="CT121:CU121"/>
    <mergeCell ref="CG121:CH121"/>
    <mergeCell ref="CI121:CJ121"/>
    <mergeCell ref="CK121:CL121"/>
    <mergeCell ref="CM121:CN121"/>
    <mergeCell ref="CO121:CP121"/>
    <mergeCell ref="CD122:CE122"/>
    <mergeCell ref="BV122:BW122"/>
    <mergeCell ref="BX122:BY122"/>
    <mergeCell ref="BZ122:CA122"/>
    <mergeCell ref="CB122:CC122"/>
    <mergeCell ref="BO122:BP122"/>
    <mergeCell ref="BQ122:BR122"/>
    <mergeCell ref="BS122:BT122"/>
    <mergeCell ref="BK122:BL122"/>
    <mergeCell ref="BM122:BN122"/>
    <mergeCell ref="AZ122:BA122"/>
    <mergeCell ref="BB122:BC122"/>
    <mergeCell ref="BD122:BE122"/>
    <mergeCell ref="BF122:BG122"/>
    <mergeCell ref="BH122:BI122"/>
    <mergeCell ref="AW122:AX122"/>
    <mergeCell ref="AO121:AP121"/>
    <mergeCell ref="AQ121:AR121"/>
    <mergeCell ref="AS121:AT121"/>
    <mergeCell ref="AU121:AV121"/>
    <mergeCell ref="AH121:AI121"/>
    <mergeCell ref="AJ121:AK121"/>
    <mergeCell ref="AL121:AM121"/>
    <mergeCell ref="AD121:AE121"/>
    <mergeCell ref="AF121:AG121"/>
    <mergeCell ref="AW124:AX124"/>
    <mergeCell ref="AO123:AP123"/>
    <mergeCell ref="AQ123:AR123"/>
    <mergeCell ref="AS123:AT123"/>
    <mergeCell ref="AU123:AV123"/>
    <mergeCell ref="AH123:AI123"/>
    <mergeCell ref="AJ123:AK123"/>
    <mergeCell ref="AL123:AM123"/>
    <mergeCell ref="AD123:AE123"/>
    <mergeCell ref="AF123:AG123"/>
    <mergeCell ref="S123:T123"/>
    <mergeCell ref="U123:V123"/>
    <mergeCell ref="W123:X123"/>
    <mergeCell ref="Y123:Z123"/>
    <mergeCell ref="AA123:AB123"/>
    <mergeCell ref="DN122:DO122"/>
    <mergeCell ref="DP122:DQ122"/>
    <mergeCell ref="DR122:DS122"/>
    <mergeCell ref="DT122:DU122"/>
    <mergeCell ref="DV122:DW122"/>
    <mergeCell ref="DK122:DL122"/>
    <mergeCell ref="DC122:DD122"/>
    <mergeCell ref="DE122:DF122"/>
    <mergeCell ref="DG122:DH122"/>
    <mergeCell ref="DI122:DJ122"/>
    <mergeCell ref="CV122:CW122"/>
    <mergeCell ref="CX122:CY122"/>
    <mergeCell ref="CZ122:DA122"/>
    <mergeCell ref="CR122:CS122"/>
    <mergeCell ref="CT122:CU122"/>
    <mergeCell ref="CG122:CH122"/>
    <mergeCell ref="CI122:CJ122"/>
    <mergeCell ref="CK122:CL122"/>
    <mergeCell ref="CM122:CN122"/>
    <mergeCell ref="CO122:CP122"/>
    <mergeCell ref="CD123:CE123"/>
    <mergeCell ref="BV123:BW123"/>
    <mergeCell ref="BX123:BY123"/>
    <mergeCell ref="BZ123:CA123"/>
    <mergeCell ref="CB123:CC123"/>
    <mergeCell ref="BO123:BP123"/>
    <mergeCell ref="BQ123:BR123"/>
    <mergeCell ref="BS123:BT123"/>
    <mergeCell ref="BK123:BL123"/>
    <mergeCell ref="BM123:BN123"/>
    <mergeCell ref="AZ123:BA123"/>
    <mergeCell ref="BB123:BC123"/>
    <mergeCell ref="BD123:BE123"/>
    <mergeCell ref="BF123:BG123"/>
    <mergeCell ref="BH123:BI123"/>
    <mergeCell ref="AW123:AX123"/>
    <mergeCell ref="AO122:AP122"/>
    <mergeCell ref="AQ122:AR122"/>
    <mergeCell ref="AS122:AT122"/>
    <mergeCell ref="AU122:AV122"/>
    <mergeCell ref="AH122:AI122"/>
    <mergeCell ref="AJ122:AK122"/>
    <mergeCell ref="AL122:AM122"/>
    <mergeCell ref="AD122:AE122"/>
    <mergeCell ref="AF122:AG122"/>
    <mergeCell ref="S122:T122"/>
    <mergeCell ref="U122:V122"/>
    <mergeCell ref="W122:X122"/>
    <mergeCell ref="Y122:Z122"/>
    <mergeCell ref="DN123:DO123"/>
    <mergeCell ref="DP123:DQ123"/>
    <mergeCell ref="DR123:DS123"/>
    <mergeCell ref="DT123:DU123"/>
    <mergeCell ref="DV123:DW123"/>
    <mergeCell ref="DK123:DL123"/>
    <mergeCell ref="DC123:DD123"/>
    <mergeCell ref="DE123:DF123"/>
    <mergeCell ref="DG123:DH123"/>
    <mergeCell ref="DI123:DJ123"/>
    <mergeCell ref="CV123:CW123"/>
    <mergeCell ref="CX123:CY123"/>
    <mergeCell ref="CZ123:DA123"/>
    <mergeCell ref="CR123:CS123"/>
    <mergeCell ref="CT123:CU123"/>
    <mergeCell ref="CG123:CH123"/>
    <mergeCell ref="CI123:CJ123"/>
    <mergeCell ref="CK123:CL123"/>
    <mergeCell ref="CM123:CN123"/>
    <mergeCell ref="CO123:CP123"/>
    <mergeCell ref="CD124:CE124"/>
    <mergeCell ref="BV124:BW124"/>
    <mergeCell ref="BX124:BY124"/>
    <mergeCell ref="BZ124:CA124"/>
    <mergeCell ref="CB124:CC124"/>
    <mergeCell ref="BO124:BP124"/>
    <mergeCell ref="BQ124:BR124"/>
    <mergeCell ref="BS124:BT124"/>
    <mergeCell ref="BK124:BL124"/>
    <mergeCell ref="BM124:BN124"/>
    <mergeCell ref="AZ124:BA124"/>
    <mergeCell ref="BB124:BC124"/>
    <mergeCell ref="BD124:BE124"/>
    <mergeCell ref="BF124:BG124"/>
    <mergeCell ref="BH124:BI124"/>
    <mergeCell ref="AO125:AP125"/>
    <mergeCell ref="AQ125:AR125"/>
    <mergeCell ref="AS125:AT125"/>
    <mergeCell ref="AU125:AV125"/>
    <mergeCell ref="AH125:AI125"/>
    <mergeCell ref="AJ125:AK125"/>
    <mergeCell ref="AL125:AM125"/>
    <mergeCell ref="AD125:AE125"/>
    <mergeCell ref="AF125:AG125"/>
    <mergeCell ref="S125:T125"/>
    <mergeCell ref="U125:V125"/>
    <mergeCell ref="W125:X125"/>
    <mergeCell ref="Y125:Z125"/>
    <mergeCell ref="AA125:AB125"/>
    <mergeCell ref="DN124:DO124"/>
    <mergeCell ref="DP124:DQ124"/>
    <mergeCell ref="DR124:DS124"/>
    <mergeCell ref="DT124:DU124"/>
    <mergeCell ref="DV124:DW124"/>
    <mergeCell ref="DK124:DL124"/>
    <mergeCell ref="DC124:DD124"/>
    <mergeCell ref="DE124:DF124"/>
    <mergeCell ref="DG124:DH124"/>
    <mergeCell ref="DI124:DJ124"/>
    <mergeCell ref="CV124:CW124"/>
    <mergeCell ref="CX124:CY124"/>
    <mergeCell ref="CZ124:DA124"/>
    <mergeCell ref="CR124:CS124"/>
    <mergeCell ref="CT124:CU124"/>
    <mergeCell ref="CG124:CH124"/>
    <mergeCell ref="CI124:CJ124"/>
    <mergeCell ref="CK124:CL124"/>
    <mergeCell ref="CM124:CN124"/>
    <mergeCell ref="CO124:CP124"/>
    <mergeCell ref="CD125:CE125"/>
    <mergeCell ref="BV125:BW125"/>
    <mergeCell ref="BX125:BY125"/>
    <mergeCell ref="BZ125:CA125"/>
    <mergeCell ref="CB125:CC125"/>
    <mergeCell ref="BO125:BP125"/>
    <mergeCell ref="BQ125:BR125"/>
    <mergeCell ref="BS125:BT125"/>
    <mergeCell ref="BK125:BL125"/>
    <mergeCell ref="BM125:BN125"/>
    <mergeCell ref="AZ125:BA125"/>
    <mergeCell ref="BB125:BC125"/>
    <mergeCell ref="BD125:BE125"/>
    <mergeCell ref="BF125:BG125"/>
    <mergeCell ref="BH125:BI125"/>
    <mergeCell ref="AW125:AX125"/>
    <mergeCell ref="AO124:AP124"/>
    <mergeCell ref="AQ124:AR124"/>
    <mergeCell ref="AS124:AT124"/>
    <mergeCell ref="AU124:AV124"/>
    <mergeCell ref="AH124:AI124"/>
    <mergeCell ref="AJ124:AK124"/>
    <mergeCell ref="AL124:AM124"/>
    <mergeCell ref="AD124:AE124"/>
    <mergeCell ref="AF124:AG124"/>
    <mergeCell ref="S124:T124"/>
    <mergeCell ref="U124:V124"/>
    <mergeCell ref="W124:X124"/>
    <mergeCell ref="Y124:Z124"/>
    <mergeCell ref="AA124:AB124"/>
    <mergeCell ref="DN125:DO125"/>
    <mergeCell ref="DP125:DQ125"/>
    <mergeCell ref="DR125:DS125"/>
    <mergeCell ref="DT125:DU125"/>
    <mergeCell ref="DV125:DW125"/>
    <mergeCell ref="DK125:DL125"/>
    <mergeCell ref="DC125:DD125"/>
    <mergeCell ref="DE125:DF125"/>
    <mergeCell ref="DG125:DH125"/>
    <mergeCell ref="DI125:DJ125"/>
    <mergeCell ref="CV125:CW125"/>
    <mergeCell ref="CX125:CY125"/>
    <mergeCell ref="CZ125:DA125"/>
    <mergeCell ref="CR125:CS125"/>
    <mergeCell ref="CT125:CU125"/>
    <mergeCell ref="CG125:CH125"/>
    <mergeCell ref="CI125:CJ125"/>
    <mergeCell ref="CK125:CL125"/>
    <mergeCell ref="CM125:CN125"/>
    <mergeCell ref="CO125:CP125"/>
    <mergeCell ref="CD126:CE126"/>
    <mergeCell ref="BV126:BW126"/>
    <mergeCell ref="BX126:BY126"/>
    <mergeCell ref="BZ126:CA126"/>
    <mergeCell ref="CB126:CC126"/>
    <mergeCell ref="BO126:BP126"/>
    <mergeCell ref="BQ126:BR126"/>
    <mergeCell ref="BS126:BT126"/>
    <mergeCell ref="BK126:BL126"/>
    <mergeCell ref="BM126:BN126"/>
    <mergeCell ref="AZ126:BA126"/>
    <mergeCell ref="BB126:BC126"/>
    <mergeCell ref="BD126:BE126"/>
    <mergeCell ref="BF126:BG126"/>
    <mergeCell ref="BH126:BI126"/>
    <mergeCell ref="S127:T127"/>
    <mergeCell ref="U127:V127"/>
    <mergeCell ref="W127:X127"/>
    <mergeCell ref="Y127:Z127"/>
    <mergeCell ref="AA127:AB127"/>
    <mergeCell ref="DN126:DO126"/>
    <mergeCell ref="DP126:DQ126"/>
    <mergeCell ref="DR126:DS126"/>
    <mergeCell ref="DT126:DU126"/>
    <mergeCell ref="DV126:DW126"/>
    <mergeCell ref="DK126:DL126"/>
    <mergeCell ref="DC126:DD126"/>
    <mergeCell ref="DE126:DF126"/>
    <mergeCell ref="DG126:DH126"/>
    <mergeCell ref="DI126:DJ126"/>
    <mergeCell ref="CV126:CW126"/>
    <mergeCell ref="CX126:CY126"/>
    <mergeCell ref="CZ126:DA126"/>
    <mergeCell ref="CR126:CS126"/>
    <mergeCell ref="CT126:CU126"/>
    <mergeCell ref="CG126:CH126"/>
    <mergeCell ref="CI126:CJ126"/>
    <mergeCell ref="CK126:CL126"/>
    <mergeCell ref="CM126:CN126"/>
    <mergeCell ref="CO126:CP126"/>
    <mergeCell ref="CD127:CE127"/>
    <mergeCell ref="BV127:BW127"/>
    <mergeCell ref="BX127:BY127"/>
    <mergeCell ref="BZ127:CA127"/>
    <mergeCell ref="CB127:CC127"/>
    <mergeCell ref="BO127:BP127"/>
    <mergeCell ref="BQ127:BR127"/>
    <mergeCell ref="BS127:BT127"/>
    <mergeCell ref="BK127:BL127"/>
    <mergeCell ref="BM127:BN127"/>
    <mergeCell ref="AZ127:BA127"/>
    <mergeCell ref="BB127:BC127"/>
    <mergeCell ref="BD127:BE127"/>
    <mergeCell ref="BF127:BG127"/>
    <mergeCell ref="BH127:BI127"/>
    <mergeCell ref="AW127:AX127"/>
    <mergeCell ref="AO126:AP126"/>
    <mergeCell ref="AQ126:AR126"/>
    <mergeCell ref="AS126:AT126"/>
    <mergeCell ref="AU126:AV126"/>
    <mergeCell ref="AH126:AI126"/>
    <mergeCell ref="AJ126:AK126"/>
    <mergeCell ref="AL126:AM126"/>
    <mergeCell ref="AD126:AE126"/>
    <mergeCell ref="AF126:AG126"/>
    <mergeCell ref="S126:T126"/>
    <mergeCell ref="U126:V126"/>
    <mergeCell ref="W126:X126"/>
    <mergeCell ref="Y126:Z126"/>
    <mergeCell ref="AA126:AB126"/>
    <mergeCell ref="AW126:AX126"/>
    <mergeCell ref="AA128:AB128"/>
    <mergeCell ref="DN127:DO127"/>
    <mergeCell ref="DP127:DQ127"/>
    <mergeCell ref="DR127:DS127"/>
    <mergeCell ref="DT127:DU127"/>
    <mergeCell ref="DV127:DW127"/>
    <mergeCell ref="DK127:DL127"/>
    <mergeCell ref="DC127:DD127"/>
    <mergeCell ref="DE127:DF127"/>
    <mergeCell ref="DG127:DH127"/>
    <mergeCell ref="DI127:DJ127"/>
    <mergeCell ref="CV127:CW127"/>
    <mergeCell ref="CX127:CY127"/>
    <mergeCell ref="CZ127:DA127"/>
    <mergeCell ref="CR127:CS127"/>
    <mergeCell ref="CT127:CU127"/>
    <mergeCell ref="CG127:CH127"/>
    <mergeCell ref="CI127:CJ127"/>
    <mergeCell ref="CK127:CL127"/>
    <mergeCell ref="CM127:CN127"/>
    <mergeCell ref="CO127:CP127"/>
    <mergeCell ref="CD128:CE128"/>
    <mergeCell ref="BV128:BW128"/>
    <mergeCell ref="BX128:BY128"/>
    <mergeCell ref="BZ128:CA128"/>
    <mergeCell ref="CB128:CC128"/>
    <mergeCell ref="BO128:BP128"/>
    <mergeCell ref="BQ128:BR128"/>
    <mergeCell ref="BS128:BT128"/>
    <mergeCell ref="BK128:BL128"/>
    <mergeCell ref="BM128:BN128"/>
    <mergeCell ref="AZ128:BA128"/>
    <mergeCell ref="BB128:BC128"/>
    <mergeCell ref="BD128:BE128"/>
    <mergeCell ref="BF128:BG128"/>
    <mergeCell ref="BH128:BI128"/>
    <mergeCell ref="AW128:AX128"/>
    <mergeCell ref="AO127:AP127"/>
    <mergeCell ref="AQ127:AR127"/>
    <mergeCell ref="AS127:AT127"/>
    <mergeCell ref="AU127:AV127"/>
    <mergeCell ref="AH127:AI127"/>
    <mergeCell ref="AJ127:AK127"/>
    <mergeCell ref="AL127:AM127"/>
    <mergeCell ref="AD127:AE127"/>
    <mergeCell ref="AF127:AG127"/>
    <mergeCell ref="AW130:AX130"/>
    <mergeCell ref="AO129:AP129"/>
    <mergeCell ref="AQ129:AR129"/>
    <mergeCell ref="AS129:AT129"/>
    <mergeCell ref="AU129:AV129"/>
    <mergeCell ref="AH129:AI129"/>
    <mergeCell ref="AJ129:AK129"/>
    <mergeCell ref="AL129:AM129"/>
    <mergeCell ref="AD129:AE129"/>
    <mergeCell ref="AF129:AG129"/>
    <mergeCell ref="S129:T129"/>
    <mergeCell ref="U129:V129"/>
    <mergeCell ref="W129:X129"/>
    <mergeCell ref="Y129:Z129"/>
    <mergeCell ref="AA129:AB129"/>
    <mergeCell ref="DN128:DO128"/>
    <mergeCell ref="DP128:DQ128"/>
    <mergeCell ref="DR128:DS128"/>
    <mergeCell ref="DT128:DU128"/>
    <mergeCell ref="DV128:DW128"/>
    <mergeCell ref="DK128:DL128"/>
    <mergeCell ref="DC128:DD128"/>
    <mergeCell ref="DE128:DF128"/>
    <mergeCell ref="DG128:DH128"/>
    <mergeCell ref="DI128:DJ128"/>
    <mergeCell ref="CV128:CW128"/>
    <mergeCell ref="CX128:CY128"/>
    <mergeCell ref="CZ128:DA128"/>
    <mergeCell ref="CR128:CS128"/>
    <mergeCell ref="CT128:CU128"/>
    <mergeCell ref="CG128:CH128"/>
    <mergeCell ref="CI128:CJ128"/>
    <mergeCell ref="CK128:CL128"/>
    <mergeCell ref="CM128:CN128"/>
    <mergeCell ref="CO128:CP128"/>
    <mergeCell ref="CD129:CE129"/>
    <mergeCell ref="BV129:BW129"/>
    <mergeCell ref="BX129:BY129"/>
    <mergeCell ref="BZ129:CA129"/>
    <mergeCell ref="CB129:CC129"/>
    <mergeCell ref="BO129:BP129"/>
    <mergeCell ref="BQ129:BR129"/>
    <mergeCell ref="BS129:BT129"/>
    <mergeCell ref="BK129:BL129"/>
    <mergeCell ref="BM129:BN129"/>
    <mergeCell ref="AZ129:BA129"/>
    <mergeCell ref="BB129:BC129"/>
    <mergeCell ref="BD129:BE129"/>
    <mergeCell ref="BF129:BG129"/>
    <mergeCell ref="BH129:BI129"/>
    <mergeCell ref="AW129:AX129"/>
    <mergeCell ref="AO128:AP128"/>
    <mergeCell ref="AQ128:AR128"/>
    <mergeCell ref="AS128:AT128"/>
    <mergeCell ref="AU128:AV128"/>
    <mergeCell ref="AH128:AI128"/>
    <mergeCell ref="AJ128:AK128"/>
    <mergeCell ref="AL128:AM128"/>
    <mergeCell ref="AD128:AE128"/>
    <mergeCell ref="AF128:AG128"/>
    <mergeCell ref="S128:T128"/>
    <mergeCell ref="U128:V128"/>
    <mergeCell ref="W128:X128"/>
    <mergeCell ref="Y128:Z128"/>
    <mergeCell ref="DN129:DO129"/>
    <mergeCell ref="DP129:DQ129"/>
    <mergeCell ref="DR129:DS129"/>
    <mergeCell ref="DT129:DU129"/>
    <mergeCell ref="DV129:DW129"/>
    <mergeCell ref="DK129:DL129"/>
    <mergeCell ref="DC129:DD129"/>
    <mergeCell ref="DE129:DF129"/>
    <mergeCell ref="DG129:DH129"/>
    <mergeCell ref="DI129:DJ129"/>
    <mergeCell ref="CV129:CW129"/>
    <mergeCell ref="CX129:CY129"/>
    <mergeCell ref="CZ129:DA129"/>
    <mergeCell ref="CR129:CS129"/>
    <mergeCell ref="CT129:CU129"/>
    <mergeCell ref="CG129:CH129"/>
    <mergeCell ref="CI129:CJ129"/>
    <mergeCell ref="CK129:CL129"/>
    <mergeCell ref="CM129:CN129"/>
    <mergeCell ref="CO129:CP129"/>
    <mergeCell ref="CD130:CE130"/>
    <mergeCell ref="BV130:BW130"/>
    <mergeCell ref="BX130:BY130"/>
    <mergeCell ref="BZ130:CA130"/>
    <mergeCell ref="CB130:CC130"/>
    <mergeCell ref="BO130:BP130"/>
    <mergeCell ref="BQ130:BR130"/>
    <mergeCell ref="BS130:BT130"/>
    <mergeCell ref="BK130:BL130"/>
    <mergeCell ref="BM130:BN130"/>
    <mergeCell ref="AZ130:BA130"/>
    <mergeCell ref="BB130:BC130"/>
    <mergeCell ref="BD130:BE130"/>
    <mergeCell ref="BF130:BG130"/>
    <mergeCell ref="BH130:BI130"/>
    <mergeCell ref="AO131:AP131"/>
    <mergeCell ref="AQ131:AR131"/>
    <mergeCell ref="AS131:AT131"/>
    <mergeCell ref="AU131:AV131"/>
    <mergeCell ref="AH131:AI131"/>
    <mergeCell ref="AJ131:AK131"/>
    <mergeCell ref="AL131:AM131"/>
    <mergeCell ref="AD131:AE131"/>
    <mergeCell ref="AF131:AG131"/>
    <mergeCell ref="S131:T131"/>
    <mergeCell ref="U131:V131"/>
    <mergeCell ref="W131:X131"/>
    <mergeCell ref="Y131:Z131"/>
    <mergeCell ref="AA131:AB131"/>
    <mergeCell ref="DN130:DO130"/>
    <mergeCell ref="DP130:DQ130"/>
    <mergeCell ref="DR130:DS130"/>
    <mergeCell ref="DT130:DU130"/>
    <mergeCell ref="DV130:DW130"/>
    <mergeCell ref="DK130:DL130"/>
    <mergeCell ref="DC130:DD130"/>
    <mergeCell ref="DE130:DF130"/>
    <mergeCell ref="DG130:DH130"/>
    <mergeCell ref="DI130:DJ130"/>
    <mergeCell ref="CV130:CW130"/>
    <mergeCell ref="CX130:CY130"/>
    <mergeCell ref="CZ130:DA130"/>
    <mergeCell ref="CR130:CS130"/>
    <mergeCell ref="CT130:CU130"/>
    <mergeCell ref="CG130:CH130"/>
    <mergeCell ref="CI130:CJ130"/>
    <mergeCell ref="CK130:CL130"/>
    <mergeCell ref="CM130:CN130"/>
    <mergeCell ref="CO130:CP130"/>
    <mergeCell ref="CD131:CE131"/>
    <mergeCell ref="BV131:BW131"/>
    <mergeCell ref="BX131:BY131"/>
    <mergeCell ref="BZ131:CA131"/>
    <mergeCell ref="CB131:CC131"/>
    <mergeCell ref="BO131:BP131"/>
    <mergeCell ref="BQ131:BR131"/>
    <mergeCell ref="BS131:BT131"/>
    <mergeCell ref="BK131:BL131"/>
    <mergeCell ref="BM131:BN131"/>
    <mergeCell ref="AZ131:BA131"/>
    <mergeCell ref="BB131:BC131"/>
    <mergeCell ref="BD131:BE131"/>
    <mergeCell ref="BF131:BG131"/>
    <mergeCell ref="BH131:BI131"/>
    <mergeCell ref="AW131:AX131"/>
    <mergeCell ref="AO130:AP130"/>
    <mergeCell ref="AQ130:AR130"/>
    <mergeCell ref="AS130:AT130"/>
    <mergeCell ref="AU130:AV130"/>
    <mergeCell ref="AH130:AI130"/>
    <mergeCell ref="AJ130:AK130"/>
    <mergeCell ref="AL130:AM130"/>
    <mergeCell ref="AD130:AE130"/>
    <mergeCell ref="AF130:AG130"/>
    <mergeCell ref="S130:T130"/>
    <mergeCell ref="U130:V130"/>
    <mergeCell ref="W130:X130"/>
    <mergeCell ref="Y130:Z130"/>
    <mergeCell ref="AA130:AB130"/>
    <mergeCell ref="DN131:DO131"/>
    <mergeCell ref="DP131:DQ131"/>
    <mergeCell ref="DR131:DS131"/>
    <mergeCell ref="DT131:DU131"/>
    <mergeCell ref="DV131:DW131"/>
    <mergeCell ref="DK131:DL131"/>
    <mergeCell ref="DC131:DD131"/>
    <mergeCell ref="DE131:DF131"/>
    <mergeCell ref="DG131:DH131"/>
    <mergeCell ref="DI131:DJ131"/>
    <mergeCell ref="CV131:CW131"/>
    <mergeCell ref="CX131:CY131"/>
    <mergeCell ref="CZ131:DA131"/>
    <mergeCell ref="CR131:CS131"/>
    <mergeCell ref="CT131:CU131"/>
    <mergeCell ref="CG131:CH131"/>
    <mergeCell ref="CI131:CJ131"/>
    <mergeCell ref="CK131:CL131"/>
    <mergeCell ref="CM131:CN131"/>
    <mergeCell ref="CO131:CP131"/>
    <mergeCell ref="CD132:CE132"/>
    <mergeCell ref="BV132:BW132"/>
    <mergeCell ref="BX132:BY132"/>
    <mergeCell ref="BZ132:CA132"/>
    <mergeCell ref="CB132:CC132"/>
    <mergeCell ref="BO132:BP132"/>
    <mergeCell ref="BQ132:BR132"/>
    <mergeCell ref="BS132:BT132"/>
    <mergeCell ref="BK132:BL132"/>
    <mergeCell ref="BM132:BN132"/>
    <mergeCell ref="AZ132:BA132"/>
    <mergeCell ref="BB132:BC132"/>
    <mergeCell ref="BD132:BE132"/>
    <mergeCell ref="BF132:BG132"/>
    <mergeCell ref="BH132:BI132"/>
    <mergeCell ref="S133:T133"/>
    <mergeCell ref="U133:V133"/>
    <mergeCell ref="W133:X133"/>
    <mergeCell ref="Y133:Z133"/>
    <mergeCell ref="AA133:AB133"/>
    <mergeCell ref="DN132:DO132"/>
    <mergeCell ref="DP132:DQ132"/>
    <mergeCell ref="DR132:DS132"/>
    <mergeCell ref="DT132:DU132"/>
    <mergeCell ref="DV132:DW132"/>
    <mergeCell ref="DK132:DL132"/>
    <mergeCell ref="DC132:DD132"/>
    <mergeCell ref="DE132:DF132"/>
    <mergeCell ref="DG132:DH132"/>
    <mergeCell ref="DI132:DJ132"/>
    <mergeCell ref="CV132:CW132"/>
    <mergeCell ref="CX132:CY132"/>
    <mergeCell ref="CZ132:DA132"/>
    <mergeCell ref="CR132:CS132"/>
    <mergeCell ref="CT132:CU132"/>
    <mergeCell ref="CG132:CH132"/>
    <mergeCell ref="CI132:CJ132"/>
    <mergeCell ref="CK132:CL132"/>
    <mergeCell ref="CM132:CN132"/>
    <mergeCell ref="CO132:CP132"/>
    <mergeCell ref="CD133:CE133"/>
    <mergeCell ref="BV133:BW133"/>
    <mergeCell ref="BX133:BY133"/>
    <mergeCell ref="BZ133:CA133"/>
    <mergeCell ref="CB133:CC133"/>
    <mergeCell ref="BO133:BP133"/>
    <mergeCell ref="BQ133:BR133"/>
    <mergeCell ref="BS133:BT133"/>
    <mergeCell ref="BK133:BL133"/>
    <mergeCell ref="BM133:BN133"/>
    <mergeCell ref="AZ133:BA133"/>
    <mergeCell ref="BB133:BC133"/>
    <mergeCell ref="BD133:BE133"/>
    <mergeCell ref="BF133:BG133"/>
    <mergeCell ref="BH133:BI133"/>
    <mergeCell ref="AW133:AX133"/>
    <mergeCell ref="AO132:AP132"/>
    <mergeCell ref="AQ132:AR132"/>
    <mergeCell ref="AS132:AT132"/>
    <mergeCell ref="AU132:AV132"/>
    <mergeCell ref="AH132:AI132"/>
    <mergeCell ref="AJ132:AK132"/>
    <mergeCell ref="AL132:AM132"/>
    <mergeCell ref="AD132:AE132"/>
    <mergeCell ref="AF132:AG132"/>
    <mergeCell ref="S132:T132"/>
    <mergeCell ref="U132:V132"/>
    <mergeCell ref="W132:X132"/>
    <mergeCell ref="Y132:Z132"/>
    <mergeCell ref="AA132:AB132"/>
    <mergeCell ref="AW132:AX132"/>
    <mergeCell ref="AA134:AB134"/>
    <mergeCell ref="DN133:DO133"/>
    <mergeCell ref="DP133:DQ133"/>
    <mergeCell ref="DR133:DS133"/>
    <mergeCell ref="DT133:DU133"/>
    <mergeCell ref="DV133:DW133"/>
    <mergeCell ref="DK133:DL133"/>
    <mergeCell ref="DC133:DD133"/>
    <mergeCell ref="DE133:DF133"/>
    <mergeCell ref="DG133:DH133"/>
    <mergeCell ref="DI133:DJ133"/>
    <mergeCell ref="CV133:CW133"/>
    <mergeCell ref="CX133:CY133"/>
    <mergeCell ref="CZ133:DA133"/>
    <mergeCell ref="CR133:CS133"/>
    <mergeCell ref="CT133:CU133"/>
    <mergeCell ref="CG133:CH133"/>
    <mergeCell ref="CI133:CJ133"/>
    <mergeCell ref="CK133:CL133"/>
    <mergeCell ref="CM133:CN133"/>
    <mergeCell ref="CO133:CP133"/>
    <mergeCell ref="CD134:CE134"/>
    <mergeCell ref="BV134:BW134"/>
    <mergeCell ref="BX134:BY134"/>
    <mergeCell ref="BZ134:CA134"/>
    <mergeCell ref="CB134:CC134"/>
    <mergeCell ref="BO134:BP134"/>
    <mergeCell ref="BQ134:BR134"/>
    <mergeCell ref="BS134:BT134"/>
    <mergeCell ref="BK134:BL134"/>
    <mergeCell ref="BM134:BN134"/>
    <mergeCell ref="AZ134:BA134"/>
    <mergeCell ref="BB134:BC134"/>
    <mergeCell ref="BD134:BE134"/>
    <mergeCell ref="BF134:BG134"/>
    <mergeCell ref="BH134:BI134"/>
    <mergeCell ref="AW134:AX134"/>
    <mergeCell ref="AO133:AP133"/>
    <mergeCell ref="AQ133:AR133"/>
    <mergeCell ref="AS133:AT133"/>
    <mergeCell ref="AU133:AV133"/>
    <mergeCell ref="AH133:AI133"/>
    <mergeCell ref="AJ133:AK133"/>
    <mergeCell ref="AL133:AM133"/>
    <mergeCell ref="AD133:AE133"/>
    <mergeCell ref="AF133:AG133"/>
    <mergeCell ref="AW136:AX136"/>
    <mergeCell ref="AO135:AP135"/>
    <mergeCell ref="AQ135:AR135"/>
    <mergeCell ref="AS135:AT135"/>
    <mergeCell ref="AU135:AV135"/>
    <mergeCell ref="AH135:AI135"/>
    <mergeCell ref="AJ135:AK135"/>
    <mergeCell ref="AL135:AM135"/>
    <mergeCell ref="AD135:AE135"/>
    <mergeCell ref="AF135:AG135"/>
    <mergeCell ref="S135:T135"/>
    <mergeCell ref="U135:V135"/>
    <mergeCell ref="W135:X135"/>
    <mergeCell ref="Y135:Z135"/>
    <mergeCell ref="AA135:AB135"/>
    <mergeCell ref="DN134:DO134"/>
    <mergeCell ref="DP134:DQ134"/>
    <mergeCell ref="DR134:DS134"/>
    <mergeCell ref="DT134:DU134"/>
    <mergeCell ref="DV134:DW134"/>
    <mergeCell ref="DK134:DL134"/>
    <mergeCell ref="DC134:DD134"/>
    <mergeCell ref="DE134:DF134"/>
    <mergeCell ref="DG134:DH134"/>
    <mergeCell ref="DI134:DJ134"/>
    <mergeCell ref="CV134:CW134"/>
    <mergeCell ref="CX134:CY134"/>
    <mergeCell ref="CZ134:DA134"/>
    <mergeCell ref="CR134:CS134"/>
    <mergeCell ref="CT134:CU134"/>
    <mergeCell ref="CG134:CH134"/>
    <mergeCell ref="CI134:CJ134"/>
    <mergeCell ref="CK134:CL134"/>
    <mergeCell ref="CM134:CN134"/>
    <mergeCell ref="CO134:CP134"/>
    <mergeCell ref="CD135:CE135"/>
    <mergeCell ref="BV135:BW135"/>
    <mergeCell ref="BX135:BY135"/>
    <mergeCell ref="BZ135:CA135"/>
    <mergeCell ref="CB135:CC135"/>
    <mergeCell ref="BO135:BP135"/>
    <mergeCell ref="BQ135:BR135"/>
    <mergeCell ref="BS135:BT135"/>
    <mergeCell ref="BK135:BL135"/>
    <mergeCell ref="BM135:BN135"/>
    <mergeCell ref="AZ135:BA135"/>
    <mergeCell ref="BB135:BC135"/>
    <mergeCell ref="BD135:BE135"/>
    <mergeCell ref="BF135:BG135"/>
    <mergeCell ref="BH135:BI135"/>
    <mergeCell ref="AW135:AX135"/>
    <mergeCell ref="AO134:AP134"/>
    <mergeCell ref="AQ134:AR134"/>
    <mergeCell ref="AS134:AT134"/>
    <mergeCell ref="AU134:AV134"/>
    <mergeCell ref="AH134:AI134"/>
    <mergeCell ref="AJ134:AK134"/>
    <mergeCell ref="AL134:AM134"/>
    <mergeCell ref="AD134:AE134"/>
    <mergeCell ref="AF134:AG134"/>
    <mergeCell ref="S134:T134"/>
    <mergeCell ref="U134:V134"/>
    <mergeCell ref="W134:X134"/>
    <mergeCell ref="Y134:Z134"/>
    <mergeCell ref="DN135:DO135"/>
    <mergeCell ref="DP135:DQ135"/>
    <mergeCell ref="DR135:DS135"/>
    <mergeCell ref="DT135:DU135"/>
    <mergeCell ref="DV135:DW135"/>
    <mergeCell ref="DK135:DL135"/>
    <mergeCell ref="DC135:DD135"/>
    <mergeCell ref="DE135:DF135"/>
    <mergeCell ref="DG135:DH135"/>
    <mergeCell ref="DI135:DJ135"/>
    <mergeCell ref="CV135:CW135"/>
    <mergeCell ref="CX135:CY135"/>
    <mergeCell ref="CZ135:DA135"/>
    <mergeCell ref="CR135:CS135"/>
    <mergeCell ref="CT135:CU135"/>
    <mergeCell ref="CG135:CH135"/>
    <mergeCell ref="CI135:CJ135"/>
    <mergeCell ref="CK135:CL135"/>
    <mergeCell ref="CM135:CN135"/>
    <mergeCell ref="CO135:CP135"/>
    <mergeCell ref="CD136:CE136"/>
    <mergeCell ref="BV136:BW136"/>
    <mergeCell ref="BX136:BY136"/>
    <mergeCell ref="BZ136:CA136"/>
    <mergeCell ref="CB136:CC136"/>
    <mergeCell ref="BO136:BP136"/>
    <mergeCell ref="BQ136:BR136"/>
    <mergeCell ref="BS136:BT136"/>
    <mergeCell ref="BK136:BL136"/>
    <mergeCell ref="BM136:BN136"/>
    <mergeCell ref="AZ136:BA136"/>
    <mergeCell ref="BB136:BC136"/>
    <mergeCell ref="BD136:BE136"/>
    <mergeCell ref="BF136:BG136"/>
    <mergeCell ref="BH136:BI136"/>
    <mergeCell ref="AO137:AP137"/>
    <mergeCell ref="AQ137:AR137"/>
    <mergeCell ref="AS137:AT137"/>
    <mergeCell ref="AU137:AV137"/>
    <mergeCell ref="AH137:AI137"/>
    <mergeCell ref="AJ137:AK137"/>
    <mergeCell ref="AL137:AM137"/>
    <mergeCell ref="AD137:AE137"/>
    <mergeCell ref="AF137:AG137"/>
    <mergeCell ref="S137:T137"/>
    <mergeCell ref="U137:V137"/>
    <mergeCell ref="W137:X137"/>
    <mergeCell ref="Y137:Z137"/>
    <mergeCell ref="AA137:AB137"/>
    <mergeCell ref="DN136:DO136"/>
    <mergeCell ref="DP136:DQ136"/>
    <mergeCell ref="DR136:DS136"/>
    <mergeCell ref="DT136:DU136"/>
    <mergeCell ref="DV136:DW136"/>
    <mergeCell ref="DK136:DL136"/>
    <mergeCell ref="DC136:DD136"/>
    <mergeCell ref="DE136:DF136"/>
    <mergeCell ref="DG136:DH136"/>
    <mergeCell ref="DI136:DJ136"/>
    <mergeCell ref="CV136:CW136"/>
    <mergeCell ref="CX136:CY136"/>
    <mergeCell ref="CZ136:DA136"/>
    <mergeCell ref="CR136:CS136"/>
    <mergeCell ref="CT136:CU136"/>
    <mergeCell ref="CG136:CH136"/>
    <mergeCell ref="CI136:CJ136"/>
    <mergeCell ref="CK136:CL136"/>
    <mergeCell ref="CM136:CN136"/>
    <mergeCell ref="CO136:CP136"/>
    <mergeCell ref="CD137:CE137"/>
    <mergeCell ref="BV137:BW137"/>
    <mergeCell ref="BX137:BY137"/>
    <mergeCell ref="BZ137:CA137"/>
    <mergeCell ref="CB137:CC137"/>
    <mergeCell ref="BO137:BP137"/>
    <mergeCell ref="BQ137:BR137"/>
    <mergeCell ref="BS137:BT137"/>
    <mergeCell ref="BK137:BL137"/>
    <mergeCell ref="BM137:BN137"/>
    <mergeCell ref="AZ137:BA137"/>
    <mergeCell ref="BB137:BC137"/>
    <mergeCell ref="BD137:BE137"/>
    <mergeCell ref="BF137:BG137"/>
    <mergeCell ref="BH137:BI137"/>
    <mergeCell ref="AW137:AX137"/>
    <mergeCell ref="AO136:AP136"/>
    <mergeCell ref="AQ136:AR136"/>
    <mergeCell ref="AS136:AT136"/>
    <mergeCell ref="AU136:AV136"/>
    <mergeCell ref="AH136:AI136"/>
    <mergeCell ref="AJ136:AK136"/>
    <mergeCell ref="AL136:AM136"/>
    <mergeCell ref="AD136:AE136"/>
    <mergeCell ref="AF136:AG136"/>
    <mergeCell ref="S136:T136"/>
    <mergeCell ref="U136:V136"/>
    <mergeCell ref="W136:X136"/>
    <mergeCell ref="Y136:Z136"/>
    <mergeCell ref="AA136:AB136"/>
    <mergeCell ref="DN137:DO137"/>
    <mergeCell ref="DP137:DQ137"/>
    <mergeCell ref="DR137:DS137"/>
    <mergeCell ref="DT137:DU137"/>
    <mergeCell ref="DV137:DW137"/>
    <mergeCell ref="DK137:DL137"/>
    <mergeCell ref="DC137:DD137"/>
    <mergeCell ref="DE137:DF137"/>
    <mergeCell ref="DG137:DH137"/>
    <mergeCell ref="DI137:DJ137"/>
    <mergeCell ref="CV137:CW137"/>
    <mergeCell ref="CX137:CY137"/>
    <mergeCell ref="CZ137:DA137"/>
    <mergeCell ref="CR137:CS137"/>
    <mergeCell ref="CT137:CU137"/>
    <mergeCell ref="CG137:CH137"/>
    <mergeCell ref="CI137:CJ137"/>
    <mergeCell ref="CK137:CL137"/>
    <mergeCell ref="CM137:CN137"/>
    <mergeCell ref="CO137:CP137"/>
    <mergeCell ref="CD138:CE138"/>
    <mergeCell ref="BV138:BW138"/>
    <mergeCell ref="BX138:BY138"/>
    <mergeCell ref="BZ138:CA138"/>
    <mergeCell ref="CB138:CC138"/>
    <mergeCell ref="BO138:BP138"/>
    <mergeCell ref="BQ138:BR138"/>
    <mergeCell ref="BS138:BT138"/>
    <mergeCell ref="BK138:BL138"/>
    <mergeCell ref="BM138:BN138"/>
    <mergeCell ref="AZ138:BA138"/>
    <mergeCell ref="BB138:BC138"/>
    <mergeCell ref="BD138:BE138"/>
    <mergeCell ref="BF138:BG138"/>
    <mergeCell ref="BH138:BI138"/>
    <mergeCell ref="DN138:DO138"/>
    <mergeCell ref="DP138:DQ138"/>
    <mergeCell ref="DR138:DS138"/>
    <mergeCell ref="DT138:DU138"/>
    <mergeCell ref="DV138:DW138"/>
    <mergeCell ref="DK138:DL138"/>
    <mergeCell ref="DC138:DD138"/>
    <mergeCell ref="DE138:DF138"/>
    <mergeCell ref="DG138:DH138"/>
    <mergeCell ref="DI138:DJ138"/>
    <mergeCell ref="CV138:CW138"/>
    <mergeCell ref="CX138:CY138"/>
    <mergeCell ref="CZ138:DA138"/>
    <mergeCell ref="CR138:CS138"/>
    <mergeCell ref="CT138:CU138"/>
    <mergeCell ref="CG138:CH138"/>
    <mergeCell ref="CI138:CJ138"/>
    <mergeCell ref="CK138:CL138"/>
    <mergeCell ref="CM138:CN138"/>
    <mergeCell ref="CO138:CP138"/>
    <mergeCell ref="E140:N140"/>
    <mergeCell ref="DN139:DO139"/>
    <mergeCell ref="DP139:DQ139"/>
    <mergeCell ref="DR139:DS139"/>
    <mergeCell ref="AO139:AP139"/>
    <mergeCell ref="AQ139:AR139"/>
    <mergeCell ref="AS139:AT139"/>
    <mergeCell ref="AF139:AG139"/>
    <mergeCell ref="AH139:AI139"/>
    <mergeCell ref="AJ139:AK139"/>
    <mergeCell ref="AL139:AM139"/>
    <mergeCell ref="AD139:AE139"/>
    <mergeCell ref="O139:R139"/>
    <mergeCell ref="S139:T139"/>
    <mergeCell ref="U139:V139"/>
    <mergeCell ref="W139:X139"/>
    <mergeCell ref="Y139:Z139"/>
    <mergeCell ref="AA139:AB139"/>
    <mergeCell ref="CM139:CN139"/>
    <mergeCell ref="CO139:CP139"/>
    <mergeCell ref="CB139:CC139"/>
    <mergeCell ref="CD139:CE139"/>
    <mergeCell ref="BV139:BW139"/>
    <mergeCell ref="BX139:BY139"/>
    <mergeCell ref="BZ139:CA139"/>
    <mergeCell ref="BM139:BN139"/>
    <mergeCell ref="BO139:BP139"/>
    <mergeCell ref="BQ139:BR139"/>
    <mergeCell ref="BS139:BT139"/>
    <mergeCell ref="BK139:BL139"/>
    <mergeCell ref="AZ139:BA139"/>
    <mergeCell ref="BB139:BC139"/>
    <mergeCell ref="BD139:BE139"/>
    <mergeCell ref="BF139:BG139"/>
    <mergeCell ref="BH139:BI139"/>
    <mergeCell ref="AU139:AV139"/>
    <mergeCell ref="AW139:AX139"/>
    <mergeCell ref="DI139:DJ139"/>
    <mergeCell ref="DK139:DL139"/>
    <mergeCell ref="DC139:DD139"/>
    <mergeCell ref="DE139:DF139"/>
    <mergeCell ref="DG139:DH139"/>
    <mergeCell ref="DN142:DO142"/>
    <mergeCell ref="DP142:DQ142"/>
    <mergeCell ref="DR142:DS142"/>
    <mergeCell ref="DT142:DU142"/>
    <mergeCell ref="DV142:DW142"/>
    <mergeCell ref="DK142:DL142"/>
    <mergeCell ref="DC142:DD142"/>
    <mergeCell ref="DE142:DF142"/>
    <mergeCell ref="DG142:DH142"/>
    <mergeCell ref="DI142:DJ142"/>
    <mergeCell ref="CV142:CW142"/>
    <mergeCell ref="CX142:CY142"/>
    <mergeCell ref="CZ142:DA142"/>
    <mergeCell ref="CR142:CS142"/>
    <mergeCell ref="CT142:CU142"/>
    <mergeCell ref="CG142:CH142"/>
    <mergeCell ref="CI142:CJ142"/>
    <mergeCell ref="CK142:CL142"/>
    <mergeCell ref="CM142:CN142"/>
    <mergeCell ref="CO142:CP142"/>
    <mergeCell ref="AO138:AP138"/>
    <mergeCell ref="AQ138:AR138"/>
    <mergeCell ref="AS138:AT138"/>
    <mergeCell ref="AU138:AV138"/>
    <mergeCell ref="AH138:AI138"/>
    <mergeCell ref="AJ138:AK138"/>
    <mergeCell ref="AL138:AM138"/>
    <mergeCell ref="AD138:AE138"/>
    <mergeCell ref="AF138:AG138"/>
    <mergeCell ref="S138:T138"/>
    <mergeCell ref="U138:V138"/>
    <mergeCell ref="W138:X138"/>
    <mergeCell ref="Y138:Z138"/>
    <mergeCell ref="AA138:AB138"/>
    <mergeCell ref="AW138:AX138"/>
    <mergeCell ref="AO142:AP142"/>
    <mergeCell ref="AQ142:AR142"/>
    <mergeCell ref="AS142:AT142"/>
    <mergeCell ref="AU142:AV142"/>
    <mergeCell ref="AH142:AI142"/>
    <mergeCell ref="AJ142:AK142"/>
    <mergeCell ref="AL142:AM142"/>
    <mergeCell ref="AD142:AE142"/>
    <mergeCell ref="AF142:AG142"/>
    <mergeCell ref="S142:T142"/>
    <mergeCell ref="U142:V142"/>
    <mergeCell ref="W142:X142"/>
    <mergeCell ref="Y142:Z142"/>
    <mergeCell ref="AA142:AB142"/>
    <mergeCell ref="DT139:DU139"/>
    <mergeCell ref="DV139:DW139"/>
    <mergeCell ref="AD143:AE143"/>
    <mergeCell ref="AF143:AG143"/>
    <mergeCell ref="S143:T143"/>
    <mergeCell ref="U143:V143"/>
    <mergeCell ref="W143:X143"/>
    <mergeCell ref="Y143:Z143"/>
    <mergeCell ref="AA143:AB143"/>
    <mergeCell ref="AW143:AX143"/>
    <mergeCell ref="CD143:CE143"/>
    <mergeCell ref="BV143:BW143"/>
    <mergeCell ref="BX143:BY143"/>
    <mergeCell ref="BZ143:CA143"/>
    <mergeCell ref="CT139:CU139"/>
    <mergeCell ref="CV139:CW139"/>
    <mergeCell ref="CX139:CY139"/>
    <mergeCell ref="CZ139:DA139"/>
    <mergeCell ref="CR139:CS139"/>
    <mergeCell ref="CG139:CH139"/>
    <mergeCell ref="CI139:CJ139"/>
    <mergeCell ref="CK139:CL139"/>
    <mergeCell ref="CD142:CE142"/>
    <mergeCell ref="BV142:BW142"/>
    <mergeCell ref="BX142:BY142"/>
    <mergeCell ref="BZ142:CA142"/>
    <mergeCell ref="CB142:CC142"/>
    <mergeCell ref="BO142:BP142"/>
    <mergeCell ref="BQ142:BR142"/>
    <mergeCell ref="BS142:BT142"/>
    <mergeCell ref="BK142:BL142"/>
    <mergeCell ref="BM142:BN142"/>
    <mergeCell ref="AZ142:BA142"/>
    <mergeCell ref="BB142:BC142"/>
    <mergeCell ref="BD142:BE142"/>
    <mergeCell ref="BF142:BG142"/>
    <mergeCell ref="BH142:BI142"/>
    <mergeCell ref="AW142:AX142"/>
    <mergeCell ref="CB143:CC143"/>
    <mergeCell ref="BO143:BP143"/>
    <mergeCell ref="BQ143:BR143"/>
    <mergeCell ref="BS143:BT143"/>
    <mergeCell ref="BK143:BL143"/>
    <mergeCell ref="BM143:BN143"/>
    <mergeCell ref="AZ143:BA143"/>
    <mergeCell ref="AO144:AP144"/>
    <mergeCell ref="AQ144:AR144"/>
    <mergeCell ref="AS144:AT144"/>
    <mergeCell ref="AU144:AV144"/>
    <mergeCell ref="AH144:AI144"/>
    <mergeCell ref="AJ144:AK144"/>
    <mergeCell ref="AL144:AM144"/>
    <mergeCell ref="AD144:AE144"/>
    <mergeCell ref="AF144:AG144"/>
    <mergeCell ref="AL145:AM145"/>
    <mergeCell ref="AD145:AE145"/>
    <mergeCell ref="AF145:AG145"/>
    <mergeCell ref="BB143:BC143"/>
    <mergeCell ref="BD143:BE143"/>
    <mergeCell ref="BF143:BG143"/>
    <mergeCell ref="BH143:BI143"/>
    <mergeCell ref="S144:T144"/>
    <mergeCell ref="U144:V144"/>
    <mergeCell ref="W144:X144"/>
    <mergeCell ref="Y144:Z144"/>
    <mergeCell ref="AA144:AB144"/>
    <mergeCell ref="DN143:DO143"/>
    <mergeCell ref="DP143:DQ143"/>
    <mergeCell ref="DR143:DS143"/>
    <mergeCell ref="DT143:DU143"/>
    <mergeCell ref="DV143:DW143"/>
    <mergeCell ref="DK143:DL143"/>
    <mergeCell ref="DC143:DD143"/>
    <mergeCell ref="DE143:DF143"/>
    <mergeCell ref="DG143:DH143"/>
    <mergeCell ref="DI143:DJ143"/>
    <mergeCell ref="CV143:CW143"/>
    <mergeCell ref="CX143:CY143"/>
    <mergeCell ref="CZ143:DA143"/>
    <mergeCell ref="CR143:CS143"/>
    <mergeCell ref="CT143:CU143"/>
    <mergeCell ref="CG143:CH143"/>
    <mergeCell ref="CI143:CJ143"/>
    <mergeCell ref="CK143:CL143"/>
    <mergeCell ref="CM143:CN143"/>
    <mergeCell ref="CO143:CP143"/>
    <mergeCell ref="CD144:CE144"/>
    <mergeCell ref="BV144:BW144"/>
    <mergeCell ref="BX144:BY144"/>
    <mergeCell ref="BZ144:CA144"/>
    <mergeCell ref="CB144:CC144"/>
    <mergeCell ref="BO144:BP144"/>
    <mergeCell ref="BQ144:BR144"/>
    <mergeCell ref="BS144:BT144"/>
    <mergeCell ref="BK144:BL144"/>
    <mergeCell ref="BM144:BN144"/>
    <mergeCell ref="AZ144:BA144"/>
    <mergeCell ref="BB144:BC144"/>
    <mergeCell ref="BD144:BE144"/>
    <mergeCell ref="BF144:BG144"/>
    <mergeCell ref="BH144:BI144"/>
    <mergeCell ref="AW144:AX144"/>
    <mergeCell ref="AO143:AP143"/>
    <mergeCell ref="AQ143:AR143"/>
    <mergeCell ref="AS143:AT143"/>
    <mergeCell ref="AU143:AV143"/>
    <mergeCell ref="AH143:AI143"/>
    <mergeCell ref="AJ143:AK143"/>
    <mergeCell ref="AL143:AM143"/>
    <mergeCell ref="DN144:DO144"/>
    <mergeCell ref="DP144:DQ144"/>
    <mergeCell ref="DR144:DS144"/>
    <mergeCell ref="DT144:DU144"/>
    <mergeCell ref="DV144:DW144"/>
    <mergeCell ref="DK144:DL144"/>
    <mergeCell ref="DC144:DD144"/>
    <mergeCell ref="DE144:DF144"/>
    <mergeCell ref="DG144:DH144"/>
    <mergeCell ref="DI144:DJ144"/>
    <mergeCell ref="CV144:CW144"/>
    <mergeCell ref="CX144:CY144"/>
    <mergeCell ref="CZ144:DA144"/>
    <mergeCell ref="CR144:CS144"/>
    <mergeCell ref="CT144:CU144"/>
    <mergeCell ref="CG144:CH144"/>
    <mergeCell ref="CI144:CJ144"/>
    <mergeCell ref="CK144:CL144"/>
    <mergeCell ref="CM144:CN144"/>
    <mergeCell ref="CO144:CP144"/>
    <mergeCell ref="CD145:CE145"/>
    <mergeCell ref="BV145:BW145"/>
    <mergeCell ref="BX145:BY145"/>
    <mergeCell ref="BZ145:CA145"/>
    <mergeCell ref="CB145:CC145"/>
    <mergeCell ref="BO145:BP145"/>
    <mergeCell ref="BQ145:BR145"/>
    <mergeCell ref="BS145:BT145"/>
    <mergeCell ref="BK145:BL145"/>
    <mergeCell ref="BM145:BN145"/>
    <mergeCell ref="AZ145:BA145"/>
    <mergeCell ref="BB145:BC145"/>
    <mergeCell ref="BD145:BE145"/>
    <mergeCell ref="BF145:BG145"/>
    <mergeCell ref="BH145:BI145"/>
    <mergeCell ref="S146:T146"/>
    <mergeCell ref="U146:V146"/>
    <mergeCell ref="W146:X146"/>
    <mergeCell ref="Y146:Z146"/>
    <mergeCell ref="AA146:AB146"/>
    <mergeCell ref="DN145:DO145"/>
    <mergeCell ref="DP145:DQ145"/>
    <mergeCell ref="DR145:DS145"/>
    <mergeCell ref="DT145:DU145"/>
    <mergeCell ref="DV145:DW145"/>
    <mergeCell ref="DK145:DL145"/>
    <mergeCell ref="DC145:DD145"/>
    <mergeCell ref="DE145:DF145"/>
    <mergeCell ref="DG145:DH145"/>
    <mergeCell ref="DI145:DJ145"/>
    <mergeCell ref="CV145:CW145"/>
    <mergeCell ref="CX145:CY145"/>
    <mergeCell ref="CZ145:DA145"/>
    <mergeCell ref="CR145:CS145"/>
    <mergeCell ref="CT145:CU145"/>
    <mergeCell ref="CG145:CH145"/>
    <mergeCell ref="CI145:CJ145"/>
    <mergeCell ref="CK145:CL145"/>
    <mergeCell ref="CM145:CN145"/>
    <mergeCell ref="CO145:CP145"/>
    <mergeCell ref="CD146:CE146"/>
    <mergeCell ref="BV146:BW146"/>
    <mergeCell ref="BX146:BY146"/>
    <mergeCell ref="BZ146:CA146"/>
    <mergeCell ref="CB146:CC146"/>
    <mergeCell ref="BO146:BP146"/>
    <mergeCell ref="BQ146:BR146"/>
    <mergeCell ref="BS146:BT146"/>
    <mergeCell ref="BK146:BL146"/>
    <mergeCell ref="BM146:BN146"/>
    <mergeCell ref="AZ146:BA146"/>
    <mergeCell ref="BB146:BC146"/>
    <mergeCell ref="BD146:BE146"/>
    <mergeCell ref="BF146:BG146"/>
    <mergeCell ref="BH146:BI146"/>
    <mergeCell ref="AW146:AX146"/>
    <mergeCell ref="AO145:AP145"/>
    <mergeCell ref="AQ145:AR145"/>
    <mergeCell ref="AS145:AT145"/>
    <mergeCell ref="AU145:AV145"/>
    <mergeCell ref="AH145:AI145"/>
    <mergeCell ref="AJ145:AK145"/>
    <mergeCell ref="S145:T145"/>
    <mergeCell ref="U145:V145"/>
    <mergeCell ref="W145:X145"/>
    <mergeCell ref="Y145:Z145"/>
    <mergeCell ref="DN146:DO146"/>
    <mergeCell ref="DP146:DQ146"/>
    <mergeCell ref="DR146:DS146"/>
    <mergeCell ref="DT146:DU146"/>
    <mergeCell ref="DV146:DW146"/>
    <mergeCell ref="DK146:DL146"/>
    <mergeCell ref="DC146:DD146"/>
    <mergeCell ref="DE146:DF146"/>
    <mergeCell ref="DG146:DH146"/>
    <mergeCell ref="DI146:DJ146"/>
    <mergeCell ref="CV146:CW146"/>
    <mergeCell ref="CX146:CY146"/>
    <mergeCell ref="CZ146:DA146"/>
    <mergeCell ref="CR146:CS146"/>
    <mergeCell ref="CT146:CU146"/>
    <mergeCell ref="CG146:CH146"/>
    <mergeCell ref="CI146:CJ146"/>
    <mergeCell ref="CK146:CL146"/>
    <mergeCell ref="CM146:CN146"/>
    <mergeCell ref="CO146:CP146"/>
    <mergeCell ref="CD147:CE147"/>
    <mergeCell ref="BV147:BW147"/>
    <mergeCell ref="BX147:BY147"/>
    <mergeCell ref="BZ147:CA147"/>
    <mergeCell ref="CB147:CC147"/>
    <mergeCell ref="BO147:BP147"/>
    <mergeCell ref="BQ147:BR147"/>
    <mergeCell ref="BS147:BT147"/>
    <mergeCell ref="BK147:BL147"/>
    <mergeCell ref="BM147:BN147"/>
    <mergeCell ref="AZ147:BA147"/>
    <mergeCell ref="BB147:BC147"/>
    <mergeCell ref="BD147:BE147"/>
    <mergeCell ref="BF147:BG147"/>
    <mergeCell ref="BH147:BI147"/>
    <mergeCell ref="AA145:AB145"/>
    <mergeCell ref="AW145:AX145"/>
    <mergeCell ref="AW147:AX147"/>
    <mergeCell ref="AO146:AP146"/>
    <mergeCell ref="AQ146:AR146"/>
    <mergeCell ref="AS146:AT146"/>
    <mergeCell ref="AU146:AV146"/>
    <mergeCell ref="AH146:AI146"/>
    <mergeCell ref="AJ146:AK146"/>
    <mergeCell ref="AL146:AM146"/>
    <mergeCell ref="AD146:AE146"/>
    <mergeCell ref="AF146:AG146"/>
    <mergeCell ref="AO148:AP148"/>
    <mergeCell ref="AQ148:AR148"/>
    <mergeCell ref="AS148:AT148"/>
    <mergeCell ref="AU148:AV148"/>
    <mergeCell ref="AH148:AI148"/>
    <mergeCell ref="AJ148:AK148"/>
    <mergeCell ref="AL148:AM148"/>
    <mergeCell ref="AD148:AE148"/>
    <mergeCell ref="AF148:AG148"/>
    <mergeCell ref="S148:T148"/>
    <mergeCell ref="U148:V148"/>
    <mergeCell ref="W148:X148"/>
    <mergeCell ref="Y148:Z148"/>
    <mergeCell ref="AA148:AB148"/>
    <mergeCell ref="DN147:DO147"/>
    <mergeCell ref="DP147:DQ147"/>
    <mergeCell ref="DR147:DS147"/>
    <mergeCell ref="DT147:DU147"/>
    <mergeCell ref="DV147:DW147"/>
    <mergeCell ref="DK147:DL147"/>
    <mergeCell ref="DC147:DD147"/>
    <mergeCell ref="DE147:DF147"/>
    <mergeCell ref="DG147:DH147"/>
    <mergeCell ref="DI147:DJ147"/>
    <mergeCell ref="CV147:CW147"/>
    <mergeCell ref="CX147:CY147"/>
    <mergeCell ref="CZ147:DA147"/>
    <mergeCell ref="CR147:CS147"/>
    <mergeCell ref="CT147:CU147"/>
    <mergeCell ref="CG147:CH147"/>
    <mergeCell ref="CI147:CJ147"/>
    <mergeCell ref="CK147:CL147"/>
    <mergeCell ref="CM147:CN147"/>
    <mergeCell ref="CO147:CP147"/>
    <mergeCell ref="CD148:CE148"/>
    <mergeCell ref="BV148:BW148"/>
    <mergeCell ref="BX148:BY148"/>
    <mergeCell ref="BZ148:CA148"/>
    <mergeCell ref="CB148:CC148"/>
    <mergeCell ref="BO148:BP148"/>
    <mergeCell ref="BQ148:BR148"/>
    <mergeCell ref="BS148:BT148"/>
    <mergeCell ref="BK148:BL148"/>
    <mergeCell ref="BM148:BN148"/>
    <mergeCell ref="AZ148:BA148"/>
    <mergeCell ref="BB148:BC148"/>
    <mergeCell ref="BD148:BE148"/>
    <mergeCell ref="BF148:BG148"/>
    <mergeCell ref="BH148:BI148"/>
    <mergeCell ref="AW148:AX148"/>
    <mergeCell ref="AO147:AP147"/>
    <mergeCell ref="AQ147:AR147"/>
    <mergeCell ref="AS147:AT147"/>
    <mergeCell ref="AU147:AV147"/>
    <mergeCell ref="AH147:AI147"/>
    <mergeCell ref="AJ147:AK147"/>
    <mergeCell ref="AL147:AM147"/>
    <mergeCell ref="AD147:AE147"/>
    <mergeCell ref="AF147:AG147"/>
    <mergeCell ref="S147:T147"/>
    <mergeCell ref="U147:V147"/>
    <mergeCell ref="W147:X147"/>
    <mergeCell ref="Y147:Z147"/>
    <mergeCell ref="AA147:AB147"/>
    <mergeCell ref="DN148:DO148"/>
    <mergeCell ref="DP148:DQ148"/>
    <mergeCell ref="DR148:DS148"/>
    <mergeCell ref="DT148:DU148"/>
    <mergeCell ref="DV148:DW148"/>
    <mergeCell ref="DK148:DL148"/>
    <mergeCell ref="DC148:DD148"/>
    <mergeCell ref="DE148:DF148"/>
    <mergeCell ref="DG148:DH148"/>
    <mergeCell ref="DI148:DJ148"/>
    <mergeCell ref="CV148:CW148"/>
    <mergeCell ref="CX148:CY148"/>
    <mergeCell ref="CZ148:DA148"/>
    <mergeCell ref="CR148:CS148"/>
    <mergeCell ref="CT148:CU148"/>
    <mergeCell ref="CG148:CH148"/>
    <mergeCell ref="CI148:CJ148"/>
    <mergeCell ref="CK148:CL148"/>
    <mergeCell ref="CM148:CN148"/>
    <mergeCell ref="CO148:CP148"/>
    <mergeCell ref="CD149:CE149"/>
    <mergeCell ref="BV149:BW149"/>
    <mergeCell ref="BX149:BY149"/>
    <mergeCell ref="BZ149:CA149"/>
    <mergeCell ref="CB149:CC149"/>
    <mergeCell ref="BO149:BP149"/>
    <mergeCell ref="BQ149:BR149"/>
    <mergeCell ref="BS149:BT149"/>
    <mergeCell ref="BK149:BL149"/>
    <mergeCell ref="BM149:BN149"/>
    <mergeCell ref="AZ149:BA149"/>
    <mergeCell ref="BB149:BC149"/>
    <mergeCell ref="BD149:BE149"/>
    <mergeCell ref="BF149:BG149"/>
    <mergeCell ref="BH149:BI149"/>
    <mergeCell ref="S150:T150"/>
    <mergeCell ref="U150:V150"/>
    <mergeCell ref="W150:X150"/>
    <mergeCell ref="Y150:Z150"/>
    <mergeCell ref="AA150:AB150"/>
    <mergeCell ref="DN149:DO149"/>
    <mergeCell ref="DP149:DQ149"/>
    <mergeCell ref="DR149:DS149"/>
    <mergeCell ref="DT149:DU149"/>
    <mergeCell ref="DV149:DW149"/>
    <mergeCell ref="DK149:DL149"/>
    <mergeCell ref="DC149:DD149"/>
    <mergeCell ref="DE149:DF149"/>
    <mergeCell ref="DG149:DH149"/>
    <mergeCell ref="DI149:DJ149"/>
    <mergeCell ref="CV149:CW149"/>
    <mergeCell ref="CX149:CY149"/>
    <mergeCell ref="CZ149:DA149"/>
    <mergeCell ref="CR149:CS149"/>
    <mergeCell ref="CT149:CU149"/>
    <mergeCell ref="CG149:CH149"/>
    <mergeCell ref="CI149:CJ149"/>
    <mergeCell ref="CK149:CL149"/>
    <mergeCell ref="CM149:CN149"/>
    <mergeCell ref="CO149:CP149"/>
    <mergeCell ref="CD150:CE150"/>
    <mergeCell ref="BV150:BW150"/>
    <mergeCell ref="BX150:BY150"/>
    <mergeCell ref="BZ150:CA150"/>
    <mergeCell ref="CB150:CC150"/>
    <mergeCell ref="BO150:BP150"/>
    <mergeCell ref="BQ150:BR150"/>
    <mergeCell ref="BS150:BT150"/>
    <mergeCell ref="BK150:BL150"/>
    <mergeCell ref="BM150:BN150"/>
    <mergeCell ref="AZ150:BA150"/>
    <mergeCell ref="BB150:BC150"/>
    <mergeCell ref="BD150:BE150"/>
    <mergeCell ref="BF150:BG150"/>
    <mergeCell ref="BH150:BI150"/>
    <mergeCell ref="AW150:AX150"/>
    <mergeCell ref="AO149:AP149"/>
    <mergeCell ref="AQ149:AR149"/>
    <mergeCell ref="AS149:AT149"/>
    <mergeCell ref="AU149:AV149"/>
    <mergeCell ref="AH149:AI149"/>
    <mergeCell ref="AJ149:AK149"/>
    <mergeCell ref="AL149:AM149"/>
    <mergeCell ref="AD149:AE149"/>
    <mergeCell ref="AF149:AG149"/>
    <mergeCell ref="S149:T149"/>
    <mergeCell ref="U149:V149"/>
    <mergeCell ref="W149:X149"/>
    <mergeCell ref="Y149:Z149"/>
    <mergeCell ref="AA149:AB149"/>
    <mergeCell ref="AW149:AX149"/>
    <mergeCell ref="AA151:AB151"/>
    <mergeCell ref="DN150:DO150"/>
    <mergeCell ref="DP150:DQ150"/>
    <mergeCell ref="DR150:DS150"/>
    <mergeCell ref="DT150:DU150"/>
    <mergeCell ref="DV150:DW150"/>
    <mergeCell ref="DK150:DL150"/>
    <mergeCell ref="DC150:DD150"/>
    <mergeCell ref="DE150:DF150"/>
    <mergeCell ref="DG150:DH150"/>
    <mergeCell ref="DI150:DJ150"/>
    <mergeCell ref="CV150:CW150"/>
    <mergeCell ref="CX150:CY150"/>
    <mergeCell ref="CZ150:DA150"/>
    <mergeCell ref="CR150:CS150"/>
    <mergeCell ref="CT150:CU150"/>
    <mergeCell ref="CG150:CH150"/>
    <mergeCell ref="CI150:CJ150"/>
    <mergeCell ref="CK150:CL150"/>
    <mergeCell ref="CM150:CN150"/>
    <mergeCell ref="CO150:CP150"/>
    <mergeCell ref="CD151:CE151"/>
    <mergeCell ref="BV151:BW151"/>
    <mergeCell ref="BX151:BY151"/>
    <mergeCell ref="BZ151:CA151"/>
    <mergeCell ref="CB151:CC151"/>
    <mergeCell ref="BO151:BP151"/>
    <mergeCell ref="BQ151:BR151"/>
    <mergeCell ref="BS151:BT151"/>
    <mergeCell ref="BK151:BL151"/>
    <mergeCell ref="BM151:BN151"/>
    <mergeCell ref="AZ151:BA151"/>
    <mergeCell ref="BB151:BC151"/>
    <mergeCell ref="BD151:BE151"/>
    <mergeCell ref="BF151:BG151"/>
    <mergeCell ref="BH151:BI151"/>
    <mergeCell ref="AW151:AX151"/>
    <mergeCell ref="AO150:AP150"/>
    <mergeCell ref="AQ150:AR150"/>
    <mergeCell ref="AS150:AT150"/>
    <mergeCell ref="AU150:AV150"/>
    <mergeCell ref="AH150:AI150"/>
    <mergeCell ref="AJ150:AK150"/>
    <mergeCell ref="AL150:AM150"/>
    <mergeCell ref="AD150:AE150"/>
    <mergeCell ref="AF150:AG150"/>
    <mergeCell ref="AW153:AX153"/>
    <mergeCell ref="AO152:AP152"/>
    <mergeCell ref="AQ152:AR152"/>
    <mergeCell ref="AS152:AT152"/>
    <mergeCell ref="AU152:AV152"/>
    <mergeCell ref="AH152:AI152"/>
    <mergeCell ref="AJ152:AK152"/>
    <mergeCell ref="AL152:AM152"/>
    <mergeCell ref="AD152:AE152"/>
    <mergeCell ref="AF152:AG152"/>
    <mergeCell ref="S152:T152"/>
    <mergeCell ref="U152:V152"/>
    <mergeCell ref="W152:X152"/>
    <mergeCell ref="Y152:Z152"/>
    <mergeCell ref="AA152:AB152"/>
    <mergeCell ref="DN151:DO151"/>
    <mergeCell ref="DP151:DQ151"/>
    <mergeCell ref="DR151:DS151"/>
    <mergeCell ref="DT151:DU151"/>
    <mergeCell ref="DV151:DW151"/>
    <mergeCell ref="DK151:DL151"/>
    <mergeCell ref="DC151:DD151"/>
    <mergeCell ref="DE151:DF151"/>
    <mergeCell ref="DG151:DH151"/>
    <mergeCell ref="DI151:DJ151"/>
    <mergeCell ref="CV151:CW151"/>
    <mergeCell ref="CX151:CY151"/>
    <mergeCell ref="CZ151:DA151"/>
    <mergeCell ref="CR151:CS151"/>
    <mergeCell ref="CT151:CU151"/>
    <mergeCell ref="CG151:CH151"/>
    <mergeCell ref="CI151:CJ151"/>
    <mergeCell ref="CK151:CL151"/>
    <mergeCell ref="CM151:CN151"/>
    <mergeCell ref="CO151:CP151"/>
    <mergeCell ref="CD152:CE152"/>
    <mergeCell ref="BV152:BW152"/>
    <mergeCell ref="BX152:BY152"/>
    <mergeCell ref="BZ152:CA152"/>
    <mergeCell ref="CB152:CC152"/>
    <mergeCell ref="BO152:BP152"/>
    <mergeCell ref="BQ152:BR152"/>
    <mergeCell ref="BS152:BT152"/>
    <mergeCell ref="BK152:BL152"/>
    <mergeCell ref="BM152:BN152"/>
    <mergeCell ref="AZ152:BA152"/>
    <mergeCell ref="BB152:BC152"/>
    <mergeCell ref="BD152:BE152"/>
    <mergeCell ref="BF152:BG152"/>
    <mergeCell ref="BH152:BI152"/>
    <mergeCell ref="AW152:AX152"/>
    <mergeCell ref="AO151:AP151"/>
    <mergeCell ref="AQ151:AR151"/>
    <mergeCell ref="AS151:AT151"/>
    <mergeCell ref="AU151:AV151"/>
    <mergeCell ref="AH151:AI151"/>
    <mergeCell ref="AJ151:AK151"/>
    <mergeCell ref="AL151:AM151"/>
    <mergeCell ref="AD151:AE151"/>
    <mergeCell ref="AF151:AG151"/>
    <mergeCell ref="S151:T151"/>
    <mergeCell ref="U151:V151"/>
    <mergeCell ref="W151:X151"/>
    <mergeCell ref="Y151:Z151"/>
    <mergeCell ref="DN152:DO152"/>
    <mergeCell ref="DP152:DQ152"/>
    <mergeCell ref="DR152:DS152"/>
    <mergeCell ref="DT152:DU152"/>
    <mergeCell ref="DV152:DW152"/>
    <mergeCell ref="DK152:DL152"/>
    <mergeCell ref="DC152:DD152"/>
    <mergeCell ref="DE152:DF152"/>
    <mergeCell ref="DG152:DH152"/>
    <mergeCell ref="DI152:DJ152"/>
    <mergeCell ref="CV152:CW152"/>
    <mergeCell ref="CX152:CY152"/>
    <mergeCell ref="CZ152:DA152"/>
    <mergeCell ref="CR152:CS152"/>
    <mergeCell ref="CT152:CU152"/>
    <mergeCell ref="CG152:CH152"/>
    <mergeCell ref="CI152:CJ152"/>
    <mergeCell ref="CK152:CL152"/>
    <mergeCell ref="CM152:CN152"/>
    <mergeCell ref="CO152:CP152"/>
    <mergeCell ref="CD153:CE153"/>
    <mergeCell ref="BV153:BW153"/>
    <mergeCell ref="BX153:BY153"/>
    <mergeCell ref="BZ153:CA153"/>
    <mergeCell ref="CB153:CC153"/>
    <mergeCell ref="BO153:BP153"/>
    <mergeCell ref="BQ153:BR153"/>
    <mergeCell ref="BS153:BT153"/>
    <mergeCell ref="BK153:BL153"/>
    <mergeCell ref="BM153:BN153"/>
    <mergeCell ref="AZ153:BA153"/>
    <mergeCell ref="BB153:BC153"/>
    <mergeCell ref="BD153:BE153"/>
    <mergeCell ref="BF153:BG153"/>
    <mergeCell ref="BH153:BI153"/>
    <mergeCell ref="AO154:AP154"/>
    <mergeCell ref="AQ154:AR154"/>
    <mergeCell ref="AS154:AT154"/>
    <mergeCell ref="AU154:AV154"/>
    <mergeCell ref="AH154:AI154"/>
    <mergeCell ref="AJ154:AK154"/>
    <mergeCell ref="AL154:AM154"/>
    <mergeCell ref="AD154:AE154"/>
    <mergeCell ref="AF154:AG154"/>
    <mergeCell ref="S154:T154"/>
    <mergeCell ref="U154:V154"/>
    <mergeCell ref="W154:X154"/>
    <mergeCell ref="Y154:Z154"/>
    <mergeCell ref="AA154:AB154"/>
    <mergeCell ref="DN153:DO153"/>
    <mergeCell ref="DP153:DQ153"/>
    <mergeCell ref="DR153:DS153"/>
    <mergeCell ref="DT153:DU153"/>
    <mergeCell ref="DV153:DW153"/>
    <mergeCell ref="DK153:DL153"/>
    <mergeCell ref="DC153:DD153"/>
    <mergeCell ref="DE153:DF153"/>
    <mergeCell ref="DG153:DH153"/>
    <mergeCell ref="DI153:DJ153"/>
    <mergeCell ref="CV153:CW153"/>
    <mergeCell ref="CX153:CY153"/>
    <mergeCell ref="CZ153:DA153"/>
    <mergeCell ref="CR153:CS153"/>
    <mergeCell ref="CT153:CU153"/>
    <mergeCell ref="CG153:CH153"/>
    <mergeCell ref="CI153:CJ153"/>
    <mergeCell ref="CK153:CL153"/>
    <mergeCell ref="CM153:CN153"/>
    <mergeCell ref="CO153:CP153"/>
    <mergeCell ref="CD154:CE154"/>
    <mergeCell ref="BV154:BW154"/>
    <mergeCell ref="BX154:BY154"/>
    <mergeCell ref="BZ154:CA154"/>
    <mergeCell ref="CB154:CC154"/>
    <mergeCell ref="BO154:BP154"/>
    <mergeCell ref="BQ154:BR154"/>
    <mergeCell ref="BS154:BT154"/>
    <mergeCell ref="BK154:BL154"/>
    <mergeCell ref="BM154:BN154"/>
    <mergeCell ref="AZ154:BA154"/>
    <mergeCell ref="BB154:BC154"/>
    <mergeCell ref="BD154:BE154"/>
    <mergeCell ref="BF154:BG154"/>
    <mergeCell ref="BH154:BI154"/>
    <mergeCell ref="AW154:AX154"/>
    <mergeCell ref="AO153:AP153"/>
    <mergeCell ref="AQ153:AR153"/>
    <mergeCell ref="AS153:AT153"/>
    <mergeCell ref="AU153:AV153"/>
    <mergeCell ref="AH153:AI153"/>
    <mergeCell ref="AJ153:AK153"/>
    <mergeCell ref="AL153:AM153"/>
    <mergeCell ref="AD153:AE153"/>
    <mergeCell ref="AF153:AG153"/>
    <mergeCell ref="S153:T153"/>
    <mergeCell ref="U153:V153"/>
    <mergeCell ref="W153:X153"/>
    <mergeCell ref="Y153:Z153"/>
    <mergeCell ref="AA153:AB153"/>
    <mergeCell ref="DN154:DO154"/>
    <mergeCell ref="DP154:DQ154"/>
    <mergeCell ref="DR154:DS154"/>
    <mergeCell ref="DT154:DU154"/>
    <mergeCell ref="DV154:DW154"/>
    <mergeCell ref="DK154:DL154"/>
    <mergeCell ref="DC154:DD154"/>
    <mergeCell ref="DE154:DF154"/>
    <mergeCell ref="DG154:DH154"/>
    <mergeCell ref="DI154:DJ154"/>
    <mergeCell ref="CV154:CW154"/>
    <mergeCell ref="CX154:CY154"/>
    <mergeCell ref="CZ154:DA154"/>
    <mergeCell ref="CR154:CS154"/>
    <mergeCell ref="CT154:CU154"/>
    <mergeCell ref="CG154:CH154"/>
    <mergeCell ref="CI154:CJ154"/>
    <mergeCell ref="CK154:CL154"/>
    <mergeCell ref="CM154:CN154"/>
    <mergeCell ref="CO154:CP154"/>
    <mergeCell ref="CD155:CE155"/>
    <mergeCell ref="BV155:BW155"/>
    <mergeCell ref="BX155:BY155"/>
    <mergeCell ref="BZ155:CA155"/>
    <mergeCell ref="CB155:CC155"/>
    <mergeCell ref="BO155:BP155"/>
    <mergeCell ref="BQ155:BR155"/>
    <mergeCell ref="BS155:BT155"/>
    <mergeCell ref="BK155:BL155"/>
    <mergeCell ref="BM155:BN155"/>
    <mergeCell ref="AZ155:BA155"/>
    <mergeCell ref="BB155:BC155"/>
    <mergeCell ref="BD155:BE155"/>
    <mergeCell ref="BF155:BG155"/>
    <mergeCell ref="BH155:BI155"/>
    <mergeCell ref="S156:T156"/>
    <mergeCell ref="U156:V156"/>
    <mergeCell ref="W156:X156"/>
    <mergeCell ref="Y156:Z156"/>
    <mergeCell ref="AA156:AB156"/>
    <mergeCell ref="DN155:DO155"/>
    <mergeCell ref="DP155:DQ155"/>
    <mergeCell ref="DR155:DS155"/>
    <mergeCell ref="DT155:DU155"/>
    <mergeCell ref="DV155:DW155"/>
    <mergeCell ref="DK155:DL155"/>
    <mergeCell ref="DC155:DD155"/>
    <mergeCell ref="DE155:DF155"/>
    <mergeCell ref="DG155:DH155"/>
    <mergeCell ref="DI155:DJ155"/>
    <mergeCell ref="CV155:CW155"/>
    <mergeCell ref="CX155:CY155"/>
    <mergeCell ref="CZ155:DA155"/>
    <mergeCell ref="CR155:CS155"/>
    <mergeCell ref="CT155:CU155"/>
    <mergeCell ref="CG155:CH155"/>
    <mergeCell ref="CI155:CJ155"/>
    <mergeCell ref="CK155:CL155"/>
    <mergeCell ref="CM155:CN155"/>
    <mergeCell ref="CO155:CP155"/>
    <mergeCell ref="CD156:CE156"/>
    <mergeCell ref="BV156:BW156"/>
    <mergeCell ref="BX156:BY156"/>
    <mergeCell ref="BZ156:CA156"/>
    <mergeCell ref="CB156:CC156"/>
    <mergeCell ref="BO156:BP156"/>
    <mergeCell ref="BQ156:BR156"/>
    <mergeCell ref="BS156:BT156"/>
    <mergeCell ref="BK156:BL156"/>
    <mergeCell ref="BM156:BN156"/>
    <mergeCell ref="AZ156:BA156"/>
    <mergeCell ref="BB156:BC156"/>
    <mergeCell ref="BD156:BE156"/>
    <mergeCell ref="BF156:BG156"/>
    <mergeCell ref="BH156:BI156"/>
    <mergeCell ref="AW156:AX156"/>
    <mergeCell ref="AO155:AP155"/>
    <mergeCell ref="AQ155:AR155"/>
    <mergeCell ref="AS155:AT155"/>
    <mergeCell ref="AU155:AV155"/>
    <mergeCell ref="AH155:AI155"/>
    <mergeCell ref="AJ155:AK155"/>
    <mergeCell ref="AL155:AM155"/>
    <mergeCell ref="AD155:AE155"/>
    <mergeCell ref="AF155:AG155"/>
    <mergeCell ref="S155:T155"/>
    <mergeCell ref="U155:V155"/>
    <mergeCell ref="W155:X155"/>
    <mergeCell ref="Y155:Z155"/>
    <mergeCell ref="AA155:AB155"/>
    <mergeCell ref="AW155:AX155"/>
    <mergeCell ref="AA157:AB157"/>
    <mergeCell ref="DN156:DO156"/>
    <mergeCell ref="DP156:DQ156"/>
    <mergeCell ref="DR156:DS156"/>
    <mergeCell ref="DT156:DU156"/>
    <mergeCell ref="DV156:DW156"/>
    <mergeCell ref="DK156:DL156"/>
    <mergeCell ref="DC156:DD156"/>
    <mergeCell ref="DE156:DF156"/>
    <mergeCell ref="DG156:DH156"/>
    <mergeCell ref="DI156:DJ156"/>
    <mergeCell ref="CV156:CW156"/>
    <mergeCell ref="CX156:CY156"/>
    <mergeCell ref="CZ156:DA156"/>
    <mergeCell ref="CR156:CS156"/>
    <mergeCell ref="CT156:CU156"/>
    <mergeCell ref="CG156:CH156"/>
    <mergeCell ref="CI156:CJ156"/>
    <mergeCell ref="CK156:CL156"/>
    <mergeCell ref="CM156:CN156"/>
    <mergeCell ref="CO156:CP156"/>
    <mergeCell ref="CD157:CE157"/>
    <mergeCell ref="BV157:BW157"/>
    <mergeCell ref="BX157:BY157"/>
    <mergeCell ref="BZ157:CA157"/>
    <mergeCell ref="CB157:CC157"/>
    <mergeCell ref="BO157:BP157"/>
    <mergeCell ref="BQ157:BR157"/>
    <mergeCell ref="BS157:BT157"/>
    <mergeCell ref="BK157:BL157"/>
    <mergeCell ref="BM157:BN157"/>
    <mergeCell ref="AZ157:BA157"/>
    <mergeCell ref="BB157:BC157"/>
    <mergeCell ref="BD157:BE157"/>
    <mergeCell ref="BF157:BG157"/>
    <mergeCell ref="BH157:BI157"/>
    <mergeCell ref="AW157:AX157"/>
    <mergeCell ref="AO156:AP156"/>
    <mergeCell ref="AQ156:AR156"/>
    <mergeCell ref="AS156:AT156"/>
    <mergeCell ref="AU156:AV156"/>
    <mergeCell ref="AH156:AI156"/>
    <mergeCell ref="AJ156:AK156"/>
    <mergeCell ref="AL156:AM156"/>
    <mergeCell ref="AD156:AE156"/>
    <mergeCell ref="AF156:AG156"/>
    <mergeCell ref="AW159:AX159"/>
    <mergeCell ref="AO158:AP158"/>
    <mergeCell ref="AQ158:AR158"/>
    <mergeCell ref="AS158:AT158"/>
    <mergeCell ref="AU158:AV158"/>
    <mergeCell ref="AH158:AI158"/>
    <mergeCell ref="AJ158:AK158"/>
    <mergeCell ref="AL158:AM158"/>
    <mergeCell ref="AD158:AE158"/>
    <mergeCell ref="AF158:AG158"/>
    <mergeCell ref="S158:T158"/>
    <mergeCell ref="U158:V158"/>
    <mergeCell ref="W158:X158"/>
    <mergeCell ref="Y158:Z158"/>
    <mergeCell ref="AA158:AB158"/>
    <mergeCell ref="DN157:DO157"/>
    <mergeCell ref="DP157:DQ157"/>
    <mergeCell ref="DR157:DS157"/>
    <mergeCell ref="DT157:DU157"/>
    <mergeCell ref="DV157:DW157"/>
    <mergeCell ref="DK157:DL157"/>
    <mergeCell ref="DC157:DD157"/>
    <mergeCell ref="DE157:DF157"/>
    <mergeCell ref="DG157:DH157"/>
    <mergeCell ref="DI157:DJ157"/>
    <mergeCell ref="CV157:CW157"/>
    <mergeCell ref="CX157:CY157"/>
    <mergeCell ref="CZ157:DA157"/>
    <mergeCell ref="CR157:CS157"/>
    <mergeCell ref="CT157:CU157"/>
    <mergeCell ref="CG157:CH157"/>
    <mergeCell ref="CI157:CJ157"/>
    <mergeCell ref="CK157:CL157"/>
    <mergeCell ref="CM157:CN157"/>
    <mergeCell ref="CO157:CP157"/>
    <mergeCell ref="CD158:CE158"/>
    <mergeCell ref="BV158:BW158"/>
    <mergeCell ref="BX158:BY158"/>
    <mergeCell ref="BZ158:CA158"/>
    <mergeCell ref="CB158:CC158"/>
    <mergeCell ref="BO158:BP158"/>
    <mergeCell ref="BQ158:BR158"/>
    <mergeCell ref="BS158:BT158"/>
    <mergeCell ref="BK158:BL158"/>
    <mergeCell ref="BM158:BN158"/>
    <mergeCell ref="AZ158:BA158"/>
    <mergeCell ref="BB158:BC158"/>
    <mergeCell ref="BD158:BE158"/>
    <mergeCell ref="BF158:BG158"/>
    <mergeCell ref="BH158:BI158"/>
    <mergeCell ref="AW158:AX158"/>
    <mergeCell ref="AO157:AP157"/>
    <mergeCell ref="AQ157:AR157"/>
    <mergeCell ref="AS157:AT157"/>
    <mergeCell ref="AU157:AV157"/>
    <mergeCell ref="AH157:AI157"/>
    <mergeCell ref="AJ157:AK157"/>
    <mergeCell ref="AL157:AM157"/>
    <mergeCell ref="AD157:AE157"/>
    <mergeCell ref="AF157:AG157"/>
    <mergeCell ref="S157:T157"/>
    <mergeCell ref="U157:V157"/>
    <mergeCell ref="W157:X157"/>
    <mergeCell ref="Y157:Z157"/>
    <mergeCell ref="DN158:DO158"/>
    <mergeCell ref="DP158:DQ158"/>
    <mergeCell ref="DR158:DS158"/>
    <mergeCell ref="DT158:DU158"/>
    <mergeCell ref="DV158:DW158"/>
    <mergeCell ref="DK158:DL158"/>
    <mergeCell ref="DC158:DD158"/>
    <mergeCell ref="DE158:DF158"/>
    <mergeCell ref="DG158:DH158"/>
    <mergeCell ref="DI158:DJ158"/>
    <mergeCell ref="CV158:CW158"/>
    <mergeCell ref="CX158:CY158"/>
    <mergeCell ref="CZ158:DA158"/>
    <mergeCell ref="CR158:CS158"/>
    <mergeCell ref="CT158:CU158"/>
    <mergeCell ref="CG158:CH158"/>
    <mergeCell ref="CI158:CJ158"/>
    <mergeCell ref="CK158:CL158"/>
    <mergeCell ref="CM158:CN158"/>
    <mergeCell ref="CO158:CP158"/>
    <mergeCell ref="CD159:CE159"/>
    <mergeCell ref="BV159:BW159"/>
    <mergeCell ref="BX159:BY159"/>
    <mergeCell ref="BZ159:CA159"/>
    <mergeCell ref="CB159:CC159"/>
    <mergeCell ref="BO159:BP159"/>
    <mergeCell ref="BQ159:BR159"/>
    <mergeCell ref="BS159:BT159"/>
    <mergeCell ref="BK159:BL159"/>
    <mergeCell ref="BM159:BN159"/>
    <mergeCell ref="AZ159:BA159"/>
    <mergeCell ref="BB159:BC159"/>
    <mergeCell ref="BD159:BE159"/>
    <mergeCell ref="BF159:BG159"/>
    <mergeCell ref="BH159:BI159"/>
    <mergeCell ref="AO160:AP160"/>
    <mergeCell ref="AQ160:AR160"/>
    <mergeCell ref="AS160:AT160"/>
    <mergeCell ref="AU160:AV160"/>
    <mergeCell ref="AH160:AI160"/>
    <mergeCell ref="AJ160:AK160"/>
    <mergeCell ref="AL160:AM160"/>
    <mergeCell ref="AD160:AE160"/>
    <mergeCell ref="AF160:AG160"/>
    <mergeCell ref="S160:T160"/>
    <mergeCell ref="U160:V160"/>
    <mergeCell ref="W160:X160"/>
    <mergeCell ref="Y160:Z160"/>
    <mergeCell ref="AA160:AB160"/>
    <mergeCell ref="DN159:DO159"/>
    <mergeCell ref="DP159:DQ159"/>
    <mergeCell ref="DR159:DS159"/>
    <mergeCell ref="DT159:DU159"/>
    <mergeCell ref="DV159:DW159"/>
    <mergeCell ref="DK159:DL159"/>
    <mergeCell ref="DC159:DD159"/>
    <mergeCell ref="DE159:DF159"/>
    <mergeCell ref="DG159:DH159"/>
    <mergeCell ref="DI159:DJ159"/>
    <mergeCell ref="CV159:CW159"/>
    <mergeCell ref="CX159:CY159"/>
    <mergeCell ref="CZ159:DA159"/>
    <mergeCell ref="CR159:CS159"/>
    <mergeCell ref="CT159:CU159"/>
    <mergeCell ref="CG159:CH159"/>
    <mergeCell ref="CI159:CJ159"/>
    <mergeCell ref="CK159:CL159"/>
    <mergeCell ref="CM159:CN159"/>
    <mergeCell ref="CO159:CP159"/>
    <mergeCell ref="CD160:CE160"/>
    <mergeCell ref="BV160:BW160"/>
    <mergeCell ref="BX160:BY160"/>
    <mergeCell ref="BZ160:CA160"/>
    <mergeCell ref="CB160:CC160"/>
    <mergeCell ref="BO160:BP160"/>
    <mergeCell ref="BQ160:BR160"/>
    <mergeCell ref="BS160:BT160"/>
    <mergeCell ref="BK160:BL160"/>
    <mergeCell ref="BM160:BN160"/>
    <mergeCell ref="AZ160:BA160"/>
    <mergeCell ref="BB160:BC160"/>
    <mergeCell ref="BD160:BE160"/>
    <mergeCell ref="BF160:BG160"/>
    <mergeCell ref="BH160:BI160"/>
    <mergeCell ref="AW160:AX160"/>
    <mergeCell ref="AO159:AP159"/>
    <mergeCell ref="AQ159:AR159"/>
    <mergeCell ref="AS159:AT159"/>
    <mergeCell ref="AU159:AV159"/>
    <mergeCell ref="AH159:AI159"/>
    <mergeCell ref="AJ159:AK159"/>
    <mergeCell ref="AL159:AM159"/>
    <mergeCell ref="AD159:AE159"/>
    <mergeCell ref="AF159:AG159"/>
    <mergeCell ref="S159:T159"/>
    <mergeCell ref="U159:V159"/>
    <mergeCell ref="W159:X159"/>
    <mergeCell ref="Y159:Z159"/>
    <mergeCell ref="AA159:AB159"/>
    <mergeCell ref="DN160:DO160"/>
    <mergeCell ref="DP160:DQ160"/>
    <mergeCell ref="DR160:DS160"/>
    <mergeCell ref="DT160:DU160"/>
    <mergeCell ref="DV160:DW160"/>
    <mergeCell ref="DK160:DL160"/>
    <mergeCell ref="DC160:DD160"/>
    <mergeCell ref="DE160:DF160"/>
    <mergeCell ref="DG160:DH160"/>
    <mergeCell ref="DI160:DJ160"/>
    <mergeCell ref="CV160:CW160"/>
    <mergeCell ref="CX160:CY160"/>
    <mergeCell ref="CZ160:DA160"/>
    <mergeCell ref="CR160:CS160"/>
    <mergeCell ref="CT160:CU160"/>
    <mergeCell ref="CG160:CH160"/>
    <mergeCell ref="CI160:CJ160"/>
    <mergeCell ref="CK160:CL160"/>
    <mergeCell ref="CM160:CN160"/>
    <mergeCell ref="CO160:CP160"/>
    <mergeCell ref="CD161:CE161"/>
    <mergeCell ref="BV161:BW161"/>
    <mergeCell ref="BX161:BY161"/>
    <mergeCell ref="BZ161:CA161"/>
    <mergeCell ref="CB161:CC161"/>
    <mergeCell ref="BO161:BP161"/>
    <mergeCell ref="BQ161:BR161"/>
    <mergeCell ref="BS161:BT161"/>
    <mergeCell ref="BK161:BL161"/>
    <mergeCell ref="BM161:BN161"/>
    <mergeCell ref="AZ161:BA161"/>
    <mergeCell ref="BB161:BC161"/>
    <mergeCell ref="BD161:BE161"/>
    <mergeCell ref="BF161:BG161"/>
    <mergeCell ref="BH161:BI161"/>
    <mergeCell ref="DN161:DO161"/>
    <mergeCell ref="DP161:DQ161"/>
    <mergeCell ref="DR161:DS161"/>
    <mergeCell ref="DT161:DU161"/>
    <mergeCell ref="DV161:DW161"/>
    <mergeCell ref="DK161:DL161"/>
    <mergeCell ref="DC161:DD161"/>
    <mergeCell ref="DE161:DF161"/>
    <mergeCell ref="DG161:DH161"/>
    <mergeCell ref="DI161:DJ161"/>
    <mergeCell ref="CV161:CW161"/>
    <mergeCell ref="CX161:CY161"/>
    <mergeCell ref="CZ161:DA161"/>
    <mergeCell ref="CR161:CS161"/>
    <mergeCell ref="CT161:CU161"/>
    <mergeCell ref="CG161:CH161"/>
    <mergeCell ref="CI161:CJ161"/>
    <mergeCell ref="CK161:CL161"/>
    <mergeCell ref="CM161:CN161"/>
    <mergeCell ref="CO161:CP161"/>
    <mergeCell ref="AO162:AP162"/>
    <mergeCell ref="AQ162:AR162"/>
    <mergeCell ref="AS162:AT162"/>
    <mergeCell ref="AF162:AG162"/>
    <mergeCell ref="AH162:AI162"/>
    <mergeCell ref="AJ162:AK162"/>
    <mergeCell ref="AL162:AM162"/>
    <mergeCell ref="AD162:AE162"/>
    <mergeCell ref="O162:R162"/>
    <mergeCell ref="S162:T162"/>
    <mergeCell ref="U162:V162"/>
    <mergeCell ref="W162:X162"/>
    <mergeCell ref="Y162:Z162"/>
    <mergeCell ref="AA162:AB162"/>
    <mergeCell ref="BV162:BW162"/>
    <mergeCell ref="BX162:BY162"/>
    <mergeCell ref="BZ162:CA162"/>
    <mergeCell ref="BM162:BN162"/>
    <mergeCell ref="BO162:BP162"/>
    <mergeCell ref="BQ162:BR162"/>
    <mergeCell ref="BS162:BT162"/>
    <mergeCell ref="BK162:BL162"/>
    <mergeCell ref="AZ162:BA162"/>
    <mergeCell ref="BB162:BC162"/>
    <mergeCell ref="BD162:BE162"/>
    <mergeCell ref="BF162:BG162"/>
    <mergeCell ref="BH162:BI162"/>
    <mergeCell ref="AU162:AV162"/>
    <mergeCell ref="AW162:AX162"/>
    <mergeCell ref="AO161:AP161"/>
    <mergeCell ref="AQ161:AR161"/>
    <mergeCell ref="AS161:AT161"/>
    <mergeCell ref="AU161:AV161"/>
    <mergeCell ref="AH161:AI161"/>
    <mergeCell ref="AJ161:AK161"/>
    <mergeCell ref="AL161:AM161"/>
    <mergeCell ref="AD161:AE161"/>
    <mergeCell ref="AF161:AG161"/>
    <mergeCell ref="S161:T161"/>
    <mergeCell ref="U161:V161"/>
    <mergeCell ref="W161:X161"/>
    <mergeCell ref="Y161:Z161"/>
    <mergeCell ref="AA161:AB161"/>
    <mergeCell ref="AW161:AX161"/>
    <mergeCell ref="AS166:AT166"/>
    <mergeCell ref="AU166:AV166"/>
    <mergeCell ref="AH165:AI165"/>
    <mergeCell ref="AJ165:AK165"/>
    <mergeCell ref="AL165:AM165"/>
    <mergeCell ref="AD165:AE165"/>
    <mergeCell ref="AF165:AG165"/>
    <mergeCell ref="S165:T165"/>
    <mergeCell ref="U165:V165"/>
    <mergeCell ref="W165:X165"/>
    <mergeCell ref="Y165:Z165"/>
    <mergeCell ref="AA165:AB165"/>
    <mergeCell ref="C163:D163"/>
    <mergeCell ref="E163:N163"/>
    <mergeCell ref="DN162:DO162"/>
    <mergeCell ref="DP162:DQ162"/>
    <mergeCell ref="DR162:DS162"/>
    <mergeCell ref="DT162:DU162"/>
    <mergeCell ref="DV162:DW162"/>
    <mergeCell ref="DI162:DJ162"/>
    <mergeCell ref="DK162:DL162"/>
    <mergeCell ref="DC162:DD162"/>
    <mergeCell ref="DE162:DF162"/>
    <mergeCell ref="DG162:DH162"/>
    <mergeCell ref="CT162:CU162"/>
    <mergeCell ref="CV162:CW162"/>
    <mergeCell ref="CX162:CY162"/>
    <mergeCell ref="CZ162:DA162"/>
    <mergeCell ref="CR162:CS162"/>
    <mergeCell ref="CG162:CH162"/>
    <mergeCell ref="CI162:CJ162"/>
    <mergeCell ref="CK162:CL162"/>
    <mergeCell ref="CM162:CN162"/>
    <mergeCell ref="CO162:CP162"/>
    <mergeCell ref="CB162:CC162"/>
    <mergeCell ref="CD162:CE162"/>
    <mergeCell ref="BV165:BW165"/>
    <mergeCell ref="BX165:BY165"/>
    <mergeCell ref="BZ165:CA165"/>
    <mergeCell ref="CB165:CC165"/>
    <mergeCell ref="BO165:BP165"/>
    <mergeCell ref="BQ165:BR165"/>
    <mergeCell ref="BS165:BT165"/>
    <mergeCell ref="BK165:BL165"/>
    <mergeCell ref="BM165:BN165"/>
    <mergeCell ref="AZ165:BA165"/>
    <mergeCell ref="BB165:BC165"/>
    <mergeCell ref="BD165:BE165"/>
    <mergeCell ref="BF165:BG165"/>
    <mergeCell ref="BH165:BI165"/>
    <mergeCell ref="AW165:AX165"/>
    <mergeCell ref="AO165:AP165"/>
    <mergeCell ref="AQ165:AR165"/>
    <mergeCell ref="AS165:AT165"/>
    <mergeCell ref="AU165:AV165"/>
    <mergeCell ref="DN165:DO165"/>
    <mergeCell ref="DP165:DQ165"/>
    <mergeCell ref="DR165:DS165"/>
    <mergeCell ref="DT165:DU165"/>
    <mergeCell ref="DV165:DW165"/>
    <mergeCell ref="DK165:DL165"/>
    <mergeCell ref="DC165:DD165"/>
    <mergeCell ref="DE165:DF165"/>
    <mergeCell ref="DG165:DH165"/>
    <mergeCell ref="DI165:DJ165"/>
    <mergeCell ref="CV165:CW165"/>
    <mergeCell ref="CX165:CY165"/>
    <mergeCell ref="CZ165:DA165"/>
    <mergeCell ref="CR165:CS165"/>
    <mergeCell ref="CT165:CU165"/>
    <mergeCell ref="CG165:CH165"/>
    <mergeCell ref="CI165:CJ165"/>
    <mergeCell ref="CK165:CL165"/>
    <mergeCell ref="CM165:CN165"/>
    <mergeCell ref="CO165:CP165"/>
    <mergeCell ref="CD165:CE165"/>
    <mergeCell ref="BV166:BW166"/>
    <mergeCell ref="BX166:BY166"/>
    <mergeCell ref="BZ166:CA166"/>
    <mergeCell ref="CB166:CC166"/>
    <mergeCell ref="BO166:BP166"/>
    <mergeCell ref="BQ166:BR166"/>
    <mergeCell ref="BS166:BT166"/>
    <mergeCell ref="BK166:BL166"/>
    <mergeCell ref="BM166:BN166"/>
    <mergeCell ref="AZ166:BA166"/>
    <mergeCell ref="BB166:BC166"/>
    <mergeCell ref="BD166:BE166"/>
    <mergeCell ref="BF166:BG166"/>
    <mergeCell ref="BH166:BI166"/>
    <mergeCell ref="AU168:AV168"/>
    <mergeCell ref="AH167:AI167"/>
    <mergeCell ref="AJ167:AK167"/>
    <mergeCell ref="AL167:AM167"/>
    <mergeCell ref="AD167:AE167"/>
    <mergeCell ref="AF167:AG167"/>
    <mergeCell ref="S167:T167"/>
    <mergeCell ref="U167:V167"/>
    <mergeCell ref="W167:X167"/>
    <mergeCell ref="Y167:Z167"/>
    <mergeCell ref="AA167:AB167"/>
    <mergeCell ref="AW167:AX167"/>
    <mergeCell ref="AO167:AP167"/>
    <mergeCell ref="AQ167:AR167"/>
    <mergeCell ref="AS167:AT167"/>
    <mergeCell ref="AU167:AV167"/>
    <mergeCell ref="AH166:AI166"/>
    <mergeCell ref="AJ166:AK166"/>
    <mergeCell ref="AL166:AM166"/>
    <mergeCell ref="AD166:AE166"/>
    <mergeCell ref="AF166:AG166"/>
    <mergeCell ref="S166:T166"/>
    <mergeCell ref="U166:V166"/>
    <mergeCell ref="W166:X166"/>
    <mergeCell ref="Y166:Z166"/>
    <mergeCell ref="AA166:AB166"/>
    <mergeCell ref="AW166:AX166"/>
    <mergeCell ref="AO166:AP166"/>
    <mergeCell ref="AQ166:AR166"/>
    <mergeCell ref="BV168:BW168"/>
    <mergeCell ref="BX168:BY168"/>
    <mergeCell ref="BZ168:CA168"/>
    <mergeCell ref="CB168:CC168"/>
    <mergeCell ref="BO168:BP168"/>
    <mergeCell ref="BQ168:BR168"/>
    <mergeCell ref="BS168:BT168"/>
    <mergeCell ref="BK168:BL168"/>
    <mergeCell ref="BM168:BN168"/>
    <mergeCell ref="DN166:DO166"/>
    <mergeCell ref="DP166:DQ166"/>
    <mergeCell ref="DR166:DS166"/>
    <mergeCell ref="DT166:DU166"/>
    <mergeCell ref="DV166:DW166"/>
    <mergeCell ref="DK166:DL166"/>
    <mergeCell ref="DC166:DD166"/>
    <mergeCell ref="DE166:DF166"/>
    <mergeCell ref="DG166:DH166"/>
    <mergeCell ref="DI166:DJ166"/>
    <mergeCell ref="CV166:CW166"/>
    <mergeCell ref="CX166:CY166"/>
    <mergeCell ref="CZ166:DA166"/>
    <mergeCell ref="CR166:CS166"/>
    <mergeCell ref="CT166:CU166"/>
    <mergeCell ref="CG166:CH166"/>
    <mergeCell ref="CI166:CJ166"/>
    <mergeCell ref="CK166:CL166"/>
    <mergeCell ref="CM166:CN166"/>
    <mergeCell ref="CO166:CP166"/>
    <mergeCell ref="CD166:CE166"/>
    <mergeCell ref="BV167:BW167"/>
    <mergeCell ref="BX167:BY167"/>
    <mergeCell ref="BZ167:CA167"/>
    <mergeCell ref="CB167:CC167"/>
    <mergeCell ref="BO167:BP167"/>
    <mergeCell ref="BQ167:BR167"/>
    <mergeCell ref="BS167:BT167"/>
    <mergeCell ref="BK167:BL167"/>
    <mergeCell ref="BM167:BN167"/>
    <mergeCell ref="AZ167:BA167"/>
    <mergeCell ref="BB167:BC167"/>
    <mergeCell ref="BD167:BE167"/>
    <mergeCell ref="BF167:BG167"/>
    <mergeCell ref="BH167:BI167"/>
    <mergeCell ref="DN167:DO167"/>
    <mergeCell ref="DP167:DQ167"/>
    <mergeCell ref="DR167:DS167"/>
    <mergeCell ref="DT167:DU167"/>
    <mergeCell ref="DV167:DW167"/>
    <mergeCell ref="DK167:DL167"/>
    <mergeCell ref="DC167:DD167"/>
    <mergeCell ref="DE167:DF167"/>
    <mergeCell ref="DG167:DH167"/>
    <mergeCell ref="DI167:DJ167"/>
    <mergeCell ref="CV167:CW167"/>
    <mergeCell ref="CX167:CY167"/>
    <mergeCell ref="CZ167:DA167"/>
    <mergeCell ref="CR167:CS167"/>
    <mergeCell ref="CT167:CU167"/>
    <mergeCell ref="CG167:CH167"/>
    <mergeCell ref="CI167:CJ167"/>
    <mergeCell ref="CK167:CL167"/>
    <mergeCell ref="CM167:CN167"/>
    <mergeCell ref="CO167:CP167"/>
    <mergeCell ref="CD167:CE167"/>
    <mergeCell ref="S169:T169"/>
    <mergeCell ref="U169:V169"/>
    <mergeCell ref="W169:X169"/>
    <mergeCell ref="Y169:Z169"/>
    <mergeCell ref="AA169:AB169"/>
    <mergeCell ref="DN168:DO168"/>
    <mergeCell ref="DP168:DQ168"/>
    <mergeCell ref="DR168:DS168"/>
    <mergeCell ref="DT168:DU168"/>
    <mergeCell ref="DV168:DW168"/>
    <mergeCell ref="DK168:DL168"/>
    <mergeCell ref="DC168:DD168"/>
    <mergeCell ref="DE168:DF168"/>
    <mergeCell ref="DG168:DH168"/>
    <mergeCell ref="DI168:DJ168"/>
    <mergeCell ref="CV168:CW168"/>
    <mergeCell ref="CX168:CY168"/>
    <mergeCell ref="CZ168:DA168"/>
    <mergeCell ref="CR168:CS168"/>
    <mergeCell ref="CT168:CU168"/>
    <mergeCell ref="CG168:CH168"/>
    <mergeCell ref="CI168:CJ168"/>
    <mergeCell ref="CK168:CL168"/>
    <mergeCell ref="CM168:CN168"/>
    <mergeCell ref="CO168:CP168"/>
    <mergeCell ref="CD168:CE168"/>
    <mergeCell ref="BV169:BW169"/>
    <mergeCell ref="BX169:BY169"/>
    <mergeCell ref="BZ169:CA169"/>
    <mergeCell ref="CB169:CC169"/>
    <mergeCell ref="BO169:BP169"/>
    <mergeCell ref="BQ169:BR169"/>
    <mergeCell ref="BS169:BT169"/>
    <mergeCell ref="BK169:BL169"/>
    <mergeCell ref="BM169:BN169"/>
    <mergeCell ref="AZ169:BA169"/>
    <mergeCell ref="BB169:BC169"/>
    <mergeCell ref="BD169:BE169"/>
    <mergeCell ref="BF169:BG169"/>
    <mergeCell ref="BH169:BI169"/>
    <mergeCell ref="AW169:AX169"/>
    <mergeCell ref="AO169:AP169"/>
    <mergeCell ref="AQ169:AR169"/>
    <mergeCell ref="AS169:AT169"/>
    <mergeCell ref="AU169:AV169"/>
    <mergeCell ref="AH168:AI168"/>
    <mergeCell ref="AJ168:AK168"/>
    <mergeCell ref="AL168:AM168"/>
    <mergeCell ref="AD168:AE168"/>
    <mergeCell ref="AF168:AG168"/>
    <mergeCell ref="S168:T168"/>
    <mergeCell ref="U168:V168"/>
    <mergeCell ref="W168:X168"/>
    <mergeCell ref="Y168:Z168"/>
    <mergeCell ref="AA168:AB168"/>
    <mergeCell ref="AW168:AX168"/>
    <mergeCell ref="AO168:AP168"/>
    <mergeCell ref="AQ168:AR168"/>
    <mergeCell ref="AS168:AT168"/>
    <mergeCell ref="DN169:DO169"/>
    <mergeCell ref="DP169:DQ169"/>
    <mergeCell ref="DR169:DS169"/>
    <mergeCell ref="DT169:DU169"/>
    <mergeCell ref="DV169:DW169"/>
    <mergeCell ref="DK169:DL169"/>
    <mergeCell ref="DC169:DD169"/>
    <mergeCell ref="DE169:DF169"/>
    <mergeCell ref="DG169:DH169"/>
    <mergeCell ref="DI169:DJ169"/>
    <mergeCell ref="CV169:CW169"/>
    <mergeCell ref="CX169:CY169"/>
    <mergeCell ref="CZ169:DA169"/>
    <mergeCell ref="CR169:CS169"/>
    <mergeCell ref="CT169:CU169"/>
    <mergeCell ref="CG169:CH169"/>
    <mergeCell ref="CI169:CJ169"/>
    <mergeCell ref="CK169:CL169"/>
    <mergeCell ref="CM169:CN169"/>
    <mergeCell ref="CO169:CP169"/>
    <mergeCell ref="CD169:CE169"/>
    <mergeCell ref="BV170:BW170"/>
    <mergeCell ref="BX170:BY170"/>
    <mergeCell ref="BZ170:CA170"/>
    <mergeCell ref="CB170:CC170"/>
    <mergeCell ref="BO170:BP170"/>
    <mergeCell ref="BQ170:BR170"/>
    <mergeCell ref="BS170:BT170"/>
    <mergeCell ref="BK170:BL170"/>
    <mergeCell ref="BM170:BN170"/>
    <mergeCell ref="AZ170:BA170"/>
    <mergeCell ref="BB170:BC170"/>
    <mergeCell ref="BD170:BE170"/>
    <mergeCell ref="BF170:BG170"/>
    <mergeCell ref="BH170:BI170"/>
    <mergeCell ref="AZ168:BA168"/>
    <mergeCell ref="BB168:BC168"/>
    <mergeCell ref="BD168:BE168"/>
    <mergeCell ref="BF168:BG168"/>
    <mergeCell ref="BH168:BI168"/>
    <mergeCell ref="AH169:AI169"/>
    <mergeCell ref="AJ169:AK169"/>
    <mergeCell ref="AL169:AM169"/>
    <mergeCell ref="AD169:AE169"/>
    <mergeCell ref="AF169:AG169"/>
    <mergeCell ref="S171:T171"/>
    <mergeCell ref="U171:V171"/>
    <mergeCell ref="W171:X171"/>
    <mergeCell ref="Y171:Z171"/>
    <mergeCell ref="AA171:AB171"/>
    <mergeCell ref="DN170:DO170"/>
    <mergeCell ref="DP170:DQ170"/>
    <mergeCell ref="DR170:DS170"/>
    <mergeCell ref="DT170:DU170"/>
    <mergeCell ref="DV170:DW170"/>
    <mergeCell ref="DK170:DL170"/>
    <mergeCell ref="DC170:DD170"/>
    <mergeCell ref="DE170:DF170"/>
    <mergeCell ref="DG170:DH170"/>
    <mergeCell ref="DI170:DJ170"/>
    <mergeCell ref="CV170:CW170"/>
    <mergeCell ref="CX170:CY170"/>
    <mergeCell ref="CZ170:DA170"/>
    <mergeCell ref="CR170:CS170"/>
    <mergeCell ref="CT170:CU170"/>
    <mergeCell ref="CG170:CH170"/>
    <mergeCell ref="CI170:CJ170"/>
    <mergeCell ref="CK170:CL170"/>
    <mergeCell ref="CM170:CN170"/>
    <mergeCell ref="CO170:CP170"/>
    <mergeCell ref="CD170:CE170"/>
    <mergeCell ref="BV171:BW171"/>
    <mergeCell ref="BX171:BY171"/>
    <mergeCell ref="BZ171:CA171"/>
    <mergeCell ref="CB171:CC171"/>
    <mergeCell ref="BO171:BP171"/>
    <mergeCell ref="BQ171:BR171"/>
    <mergeCell ref="BS171:BT171"/>
    <mergeCell ref="BK171:BL171"/>
    <mergeCell ref="BM171:BN171"/>
    <mergeCell ref="AZ171:BA171"/>
    <mergeCell ref="BB171:BC171"/>
    <mergeCell ref="BD171:BE171"/>
    <mergeCell ref="BF171:BG171"/>
    <mergeCell ref="BH171:BI171"/>
    <mergeCell ref="AW171:AX171"/>
    <mergeCell ref="AO171:AP171"/>
    <mergeCell ref="AQ171:AR171"/>
    <mergeCell ref="AS171:AT171"/>
    <mergeCell ref="AU171:AV171"/>
    <mergeCell ref="AH170:AI170"/>
    <mergeCell ref="AJ170:AK170"/>
    <mergeCell ref="AL170:AM170"/>
    <mergeCell ref="AD170:AE170"/>
    <mergeCell ref="AF170:AG170"/>
    <mergeCell ref="S170:T170"/>
    <mergeCell ref="U170:V170"/>
    <mergeCell ref="W170:X170"/>
    <mergeCell ref="Y170:Z170"/>
    <mergeCell ref="AA170:AB170"/>
    <mergeCell ref="AW170:AX170"/>
    <mergeCell ref="AO170:AP170"/>
    <mergeCell ref="AQ170:AR170"/>
    <mergeCell ref="AS170:AT170"/>
    <mergeCell ref="AU170:AV170"/>
    <mergeCell ref="AA172:AB172"/>
    <mergeCell ref="DN171:DO171"/>
    <mergeCell ref="DP171:DQ171"/>
    <mergeCell ref="DR171:DS171"/>
    <mergeCell ref="DT171:DU171"/>
    <mergeCell ref="DV171:DW171"/>
    <mergeCell ref="DK171:DL171"/>
    <mergeCell ref="DC171:DD171"/>
    <mergeCell ref="DE171:DF171"/>
    <mergeCell ref="DG171:DH171"/>
    <mergeCell ref="DI171:DJ171"/>
    <mergeCell ref="CV171:CW171"/>
    <mergeCell ref="CX171:CY171"/>
    <mergeCell ref="CZ171:DA171"/>
    <mergeCell ref="CR171:CS171"/>
    <mergeCell ref="CT171:CU171"/>
    <mergeCell ref="CG171:CH171"/>
    <mergeCell ref="CI171:CJ171"/>
    <mergeCell ref="CK171:CL171"/>
    <mergeCell ref="CM171:CN171"/>
    <mergeCell ref="CO171:CP171"/>
    <mergeCell ref="CD171:CE171"/>
    <mergeCell ref="BV172:BW172"/>
    <mergeCell ref="BX172:BY172"/>
    <mergeCell ref="BZ172:CA172"/>
    <mergeCell ref="CB172:CC172"/>
    <mergeCell ref="BO172:BP172"/>
    <mergeCell ref="BQ172:BR172"/>
    <mergeCell ref="BS172:BT172"/>
    <mergeCell ref="BK172:BL172"/>
    <mergeCell ref="BM172:BN172"/>
    <mergeCell ref="AZ172:BA172"/>
    <mergeCell ref="BB172:BC172"/>
    <mergeCell ref="BD172:BE172"/>
    <mergeCell ref="BF172:BG172"/>
    <mergeCell ref="BH172:BI172"/>
    <mergeCell ref="AW172:AX172"/>
    <mergeCell ref="AO172:AP172"/>
    <mergeCell ref="AQ172:AR172"/>
    <mergeCell ref="AS172:AT172"/>
    <mergeCell ref="AU172:AV172"/>
    <mergeCell ref="AH171:AI171"/>
    <mergeCell ref="AJ171:AK171"/>
    <mergeCell ref="AL171:AM171"/>
    <mergeCell ref="AD171:AE171"/>
    <mergeCell ref="AF171:AG171"/>
    <mergeCell ref="AW174:AX174"/>
    <mergeCell ref="AO174:AP174"/>
    <mergeCell ref="AQ174:AR174"/>
    <mergeCell ref="AS174:AT174"/>
    <mergeCell ref="AU174:AV174"/>
    <mergeCell ref="AH173:AI173"/>
    <mergeCell ref="AJ173:AK173"/>
    <mergeCell ref="AL173:AM173"/>
    <mergeCell ref="AD173:AE173"/>
    <mergeCell ref="AF173:AG173"/>
    <mergeCell ref="S173:T173"/>
    <mergeCell ref="U173:V173"/>
    <mergeCell ref="W173:X173"/>
    <mergeCell ref="Y173:Z173"/>
    <mergeCell ref="AA173:AB173"/>
    <mergeCell ref="DN172:DO172"/>
    <mergeCell ref="DP172:DQ172"/>
    <mergeCell ref="DR172:DS172"/>
    <mergeCell ref="DT172:DU172"/>
    <mergeCell ref="DV172:DW172"/>
    <mergeCell ref="DK172:DL172"/>
    <mergeCell ref="DC172:DD172"/>
    <mergeCell ref="DE172:DF172"/>
    <mergeCell ref="DG172:DH172"/>
    <mergeCell ref="DI172:DJ172"/>
    <mergeCell ref="CV172:CW172"/>
    <mergeCell ref="CX172:CY172"/>
    <mergeCell ref="CZ172:DA172"/>
    <mergeCell ref="CR172:CS172"/>
    <mergeCell ref="CT172:CU172"/>
    <mergeCell ref="CG172:CH172"/>
    <mergeCell ref="CI172:CJ172"/>
    <mergeCell ref="CK172:CL172"/>
    <mergeCell ref="CM172:CN172"/>
    <mergeCell ref="CO172:CP172"/>
    <mergeCell ref="CD172:CE172"/>
    <mergeCell ref="BV173:BW173"/>
    <mergeCell ref="BX173:BY173"/>
    <mergeCell ref="BZ173:CA173"/>
    <mergeCell ref="CB173:CC173"/>
    <mergeCell ref="BO173:BP173"/>
    <mergeCell ref="BQ173:BR173"/>
    <mergeCell ref="BS173:BT173"/>
    <mergeCell ref="BK173:BL173"/>
    <mergeCell ref="BM173:BN173"/>
    <mergeCell ref="AZ173:BA173"/>
    <mergeCell ref="BB173:BC173"/>
    <mergeCell ref="BD173:BE173"/>
    <mergeCell ref="BF173:BG173"/>
    <mergeCell ref="BH173:BI173"/>
    <mergeCell ref="AW173:AX173"/>
    <mergeCell ref="AO173:AP173"/>
    <mergeCell ref="AQ173:AR173"/>
    <mergeCell ref="AS173:AT173"/>
    <mergeCell ref="AU173:AV173"/>
    <mergeCell ref="AH172:AI172"/>
    <mergeCell ref="AJ172:AK172"/>
    <mergeCell ref="AL172:AM172"/>
    <mergeCell ref="AD172:AE172"/>
    <mergeCell ref="AF172:AG172"/>
    <mergeCell ref="S172:T172"/>
    <mergeCell ref="U172:V172"/>
    <mergeCell ref="W172:X172"/>
    <mergeCell ref="Y172:Z172"/>
    <mergeCell ref="DN173:DO173"/>
    <mergeCell ref="DP173:DQ173"/>
    <mergeCell ref="DR173:DS173"/>
    <mergeCell ref="DT173:DU173"/>
    <mergeCell ref="DV173:DW173"/>
    <mergeCell ref="DK173:DL173"/>
    <mergeCell ref="DC173:DD173"/>
    <mergeCell ref="DE173:DF173"/>
    <mergeCell ref="DG173:DH173"/>
    <mergeCell ref="DI173:DJ173"/>
    <mergeCell ref="CV173:CW173"/>
    <mergeCell ref="CX173:CY173"/>
    <mergeCell ref="CZ173:DA173"/>
    <mergeCell ref="CR173:CS173"/>
    <mergeCell ref="CT173:CU173"/>
    <mergeCell ref="CG173:CH173"/>
    <mergeCell ref="CI173:CJ173"/>
    <mergeCell ref="CK173:CL173"/>
    <mergeCell ref="CM173:CN173"/>
    <mergeCell ref="CO173:CP173"/>
    <mergeCell ref="CD173:CE173"/>
    <mergeCell ref="BV174:BW174"/>
    <mergeCell ref="BX174:BY174"/>
    <mergeCell ref="BZ174:CA174"/>
    <mergeCell ref="CB174:CC174"/>
    <mergeCell ref="BO174:BP174"/>
    <mergeCell ref="BQ174:BR174"/>
    <mergeCell ref="BS174:BT174"/>
    <mergeCell ref="BK174:BL174"/>
    <mergeCell ref="BM174:BN174"/>
    <mergeCell ref="AZ174:BA174"/>
    <mergeCell ref="BB174:BC174"/>
    <mergeCell ref="BD174:BE174"/>
    <mergeCell ref="BF174:BG174"/>
    <mergeCell ref="BH174:BI174"/>
    <mergeCell ref="AO176:AP176"/>
    <mergeCell ref="AQ176:AR176"/>
    <mergeCell ref="AS176:AT176"/>
    <mergeCell ref="AU176:AV176"/>
    <mergeCell ref="AH175:AI175"/>
    <mergeCell ref="AJ175:AK175"/>
    <mergeCell ref="AL175:AM175"/>
    <mergeCell ref="AD175:AE175"/>
    <mergeCell ref="AF175:AG175"/>
    <mergeCell ref="S175:T175"/>
    <mergeCell ref="U175:V175"/>
    <mergeCell ref="W175:X175"/>
    <mergeCell ref="Y175:Z175"/>
    <mergeCell ref="AA175:AB175"/>
    <mergeCell ref="DN174:DO174"/>
    <mergeCell ref="DP174:DQ174"/>
    <mergeCell ref="DR174:DS174"/>
    <mergeCell ref="DT174:DU174"/>
    <mergeCell ref="DV174:DW174"/>
    <mergeCell ref="DK174:DL174"/>
    <mergeCell ref="DC174:DD174"/>
    <mergeCell ref="DE174:DF174"/>
    <mergeCell ref="DG174:DH174"/>
    <mergeCell ref="DI174:DJ174"/>
    <mergeCell ref="CV174:CW174"/>
    <mergeCell ref="CX174:CY174"/>
    <mergeCell ref="CZ174:DA174"/>
    <mergeCell ref="CR174:CS174"/>
    <mergeCell ref="CT174:CU174"/>
    <mergeCell ref="CG174:CH174"/>
    <mergeCell ref="CI174:CJ174"/>
    <mergeCell ref="CK174:CL174"/>
    <mergeCell ref="CM174:CN174"/>
    <mergeCell ref="CO174:CP174"/>
    <mergeCell ref="CD174:CE174"/>
    <mergeCell ref="BV175:BW175"/>
    <mergeCell ref="BX175:BY175"/>
    <mergeCell ref="BZ175:CA175"/>
    <mergeCell ref="CB175:CC175"/>
    <mergeCell ref="BO175:BP175"/>
    <mergeCell ref="BQ175:BR175"/>
    <mergeCell ref="BS175:BT175"/>
    <mergeCell ref="BK175:BL175"/>
    <mergeCell ref="BM175:BN175"/>
    <mergeCell ref="AZ175:BA175"/>
    <mergeCell ref="BB175:BC175"/>
    <mergeCell ref="BD175:BE175"/>
    <mergeCell ref="BF175:BG175"/>
    <mergeCell ref="BH175:BI175"/>
    <mergeCell ref="AW175:AX175"/>
    <mergeCell ref="AO175:AP175"/>
    <mergeCell ref="AQ175:AR175"/>
    <mergeCell ref="AS175:AT175"/>
    <mergeCell ref="AU175:AV175"/>
    <mergeCell ref="AH174:AI174"/>
    <mergeCell ref="AJ174:AK174"/>
    <mergeCell ref="AL174:AM174"/>
    <mergeCell ref="AD174:AE174"/>
    <mergeCell ref="AF174:AG174"/>
    <mergeCell ref="S174:T174"/>
    <mergeCell ref="U174:V174"/>
    <mergeCell ref="W174:X174"/>
    <mergeCell ref="Y174:Z174"/>
    <mergeCell ref="AA174:AB174"/>
    <mergeCell ref="DN175:DO175"/>
    <mergeCell ref="DP175:DQ175"/>
    <mergeCell ref="DR175:DS175"/>
    <mergeCell ref="DT175:DU175"/>
    <mergeCell ref="DV175:DW175"/>
    <mergeCell ref="DK175:DL175"/>
    <mergeCell ref="DC175:DD175"/>
    <mergeCell ref="DE175:DF175"/>
    <mergeCell ref="DG175:DH175"/>
    <mergeCell ref="DI175:DJ175"/>
    <mergeCell ref="CV175:CW175"/>
    <mergeCell ref="CX175:CY175"/>
    <mergeCell ref="CZ175:DA175"/>
    <mergeCell ref="CR175:CS175"/>
    <mergeCell ref="CT175:CU175"/>
    <mergeCell ref="CG175:CH175"/>
    <mergeCell ref="CI175:CJ175"/>
    <mergeCell ref="CK175:CL175"/>
    <mergeCell ref="CM175:CN175"/>
    <mergeCell ref="CO175:CP175"/>
    <mergeCell ref="CD175:CE175"/>
    <mergeCell ref="BV176:BW176"/>
    <mergeCell ref="BX176:BY176"/>
    <mergeCell ref="BZ176:CA176"/>
    <mergeCell ref="CB176:CC176"/>
    <mergeCell ref="BO176:BP176"/>
    <mergeCell ref="BQ176:BR176"/>
    <mergeCell ref="BS176:BT176"/>
    <mergeCell ref="BK176:BL176"/>
    <mergeCell ref="BM176:BN176"/>
    <mergeCell ref="AZ176:BA176"/>
    <mergeCell ref="BB176:BC176"/>
    <mergeCell ref="BD176:BE176"/>
    <mergeCell ref="BF176:BG176"/>
    <mergeCell ref="BH176:BI176"/>
    <mergeCell ref="AQ178:AR178"/>
    <mergeCell ref="AS178:AT178"/>
    <mergeCell ref="AU178:AV178"/>
    <mergeCell ref="AH177:AI177"/>
    <mergeCell ref="AJ177:AK177"/>
    <mergeCell ref="AL177:AM177"/>
    <mergeCell ref="AD177:AE177"/>
    <mergeCell ref="AF177:AG177"/>
    <mergeCell ref="S177:T177"/>
    <mergeCell ref="U177:V177"/>
    <mergeCell ref="W177:X177"/>
    <mergeCell ref="Y177:Z177"/>
    <mergeCell ref="AA177:AB177"/>
    <mergeCell ref="DN176:DO176"/>
    <mergeCell ref="DP176:DQ176"/>
    <mergeCell ref="DR176:DS176"/>
    <mergeCell ref="DT176:DU176"/>
    <mergeCell ref="DV176:DW176"/>
    <mergeCell ref="DK176:DL176"/>
    <mergeCell ref="DC176:DD176"/>
    <mergeCell ref="DE176:DF176"/>
    <mergeCell ref="DG176:DH176"/>
    <mergeCell ref="DI176:DJ176"/>
    <mergeCell ref="CV176:CW176"/>
    <mergeCell ref="CX176:CY176"/>
    <mergeCell ref="CZ176:DA176"/>
    <mergeCell ref="CR176:CS176"/>
    <mergeCell ref="CT176:CU176"/>
    <mergeCell ref="CG176:CH176"/>
    <mergeCell ref="CI176:CJ176"/>
    <mergeCell ref="CK176:CL176"/>
    <mergeCell ref="CM176:CN176"/>
    <mergeCell ref="CO176:CP176"/>
    <mergeCell ref="CD176:CE176"/>
    <mergeCell ref="BV177:BW177"/>
    <mergeCell ref="BX177:BY177"/>
    <mergeCell ref="BZ177:CA177"/>
    <mergeCell ref="CB177:CC177"/>
    <mergeCell ref="BO177:BP177"/>
    <mergeCell ref="BQ177:BR177"/>
    <mergeCell ref="BS177:BT177"/>
    <mergeCell ref="BK177:BL177"/>
    <mergeCell ref="BM177:BN177"/>
    <mergeCell ref="AZ177:BA177"/>
    <mergeCell ref="BB177:BC177"/>
    <mergeCell ref="BD177:BE177"/>
    <mergeCell ref="BF177:BG177"/>
    <mergeCell ref="BH177:BI177"/>
    <mergeCell ref="AW177:AX177"/>
    <mergeCell ref="AO177:AP177"/>
    <mergeCell ref="AQ177:AR177"/>
    <mergeCell ref="AS177:AT177"/>
    <mergeCell ref="AU177:AV177"/>
    <mergeCell ref="AH176:AI176"/>
    <mergeCell ref="AJ176:AK176"/>
    <mergeCell ref="AL176:AM176"/>
    <mergeCell ref="AD176:AE176"/>
    <mergeCell ref="AF176:AG176"/>
    <mergeCell ref="S176:T176"/>
    <mergeCell ref="U176:V176"/>
    <mergeCell ref="W176:X176"/>
    <mergeCell ref="Y176:Z176"/>
    <mergeCell ref="AA176:AB176"/>
    <mergeCell ref="AW176:AX176"/>
    <mergeCell ref="DN177:DO177"/>
    <mergeCell ref="DP177:DQ177"/>
    <mergeCell ref="DR177:DS177"/>
    <mergeCell ref="DT177:DU177"/>
    <mergeCell ref="DV177:DW177"/>
    <mergeCell ref="DK177:DL177"/>
    <mergeCell ref="DC177:DD177"/>
    <mergeCell ref="DE177:DF177"/>
    <mergeCell ref="DG177:DH177"/>
    <mergeCell ref="DI177:DJ177"/>
    <mergeCell ref="CV177:CW177"/>
    <mergeCell ref="CX177:CY177"/>
    <mergeCell ref="CZ177:DA177"/>
    <mergeCell ref="CR177:CS177"/>
    <mergeCell ref="CT177:CU177"/>
    <mergeCell ref="CG177:CH177"/>
    <mergeCell ref="CI177:CJ177"/>
    <mergeCell ref="CK177:CL177"/>
    <mergeCell ref="CM177:CN177"/>
    <mergeCell ref="CO177:CP177"/>
    <mergeCell ref="CD177:CE177"/>
    <mergeCell ref="BV178:BW178"/>
    <mergeCell ref="BX178:BY178"/>
    <mergeCell ref="BZ178:CA178"/>
    <mergeCell ref="CB178:CC178"/>
    <mergeCell ref="BO178:BP178"/>
    <mergeCell ref="BQ178:BR178"/>
    <mergeCell ref="BS178:BT178"/>
    <mergeCell ref="BK178:BL178"/>
    <mergeCell ref="BM178:BN178"/>
    <mergeCell ref="AZ178:BA178"/>
    <mergeCell ref="BB178:BC178"/>
    <mergeCell ref="BD178:BE178"/>
    <mergeCell ref="BF178:BG178"/>
    <mergeCell ref="BH178:BI178"/>
    <mergeCell ref="AS180:AT180"/>
    <mergeCell ref="AU180:AV180"/>
    <mergeCell ref="AH179:AI179"/>
    <mergeCell ref="AJ179:AK179"/>
    <mergeCell ref="AL179:AM179"/>
    <mergeCell ref="AD179:AE179"/>
    <mergeCell ref="AF179:AG179"/>
    <mergeCell ref="S179:T179"/>
    <mergeCell ref="U179:V179"/>
    <mergeCell ref="W179:X179"/>
    <mergeCell ref="Y179:Z179"/>
    <mergeCell ref="AA179:AB179"/>
    <mergeCell ref="DN178:DO178"/>
    <mergeCell ref="DP178:DQ178"/>
    <mergeCell ref="DR178:DS178"/>
    <mergeCell ref="DT178:DU178"/>
    <mergeCell ref="DV178:DW178"/>
    <mergeCell ref="DK178:DL178"/>
    <mergeCell ref="DC178:DD178"/>
    <mergeCell ref="DE178:DF178"/>
    <mergeCell ref="DG178:DH178"/>
    <mergeCell ref="DI178:DJ178"/>
    <mergeCell ref="CV178:CW178"/>
    <mergeCell ref="CX178:CY178"/>
    <mergeCell ref="CZ178:DA178"/>
    <mergeCell ref="CR178:CS178"/>
    <mergeCell ref="CT178:CU178"/>
    <mergeCell ref="CG178:CH178"/>
    <mergeCell ref="CI178:CJ178"/>
    <mergeCell ref="CK178:CL178"/>
    <mergeCell ref="CM178:CN178"/>
    <mergeCell ref="CO178:CP178"/>
    <mergeCell ref="CD178:CE178"/>
    <mergeCell ref="BV179:BW179"/>
    <mergeCell ref="BX179:BY179"/>
    <mergeCell ref="BZ179:CA179"/>
    <mergeCell ref="CB179:CC179"/>
    <mergeCell ref="BO179:BP179"/>
    <mergeCell ref="BQ179:BR179"/>
    <mergeCell ref="BS179:BT179"/>
    <mergeCell ref="BK179:BL179"/>
    <mergeCell ref="BM179:BN179"/>
    <mergeCell ref="AZ179:BA179"/>
    <mergeCell ref="BB179:BC179"/>
    <mergeCell ref="BD179:BE179"/>
    <mergeCell ref="BF179:BG179"/>
    <mergeCell ref="BH179:BI179"/>
    <mergeCell ref="AW179:AX179"/>
    <mergeCell ref="AO179:AP179"/>
    <mergeCell ref="AQ179:AR179"/>
    <mergeCell ref="AS179:AT179"/>
    <mergeCell ref="AU179:AV179"/>
    <mergeCell ref="AH178:AI178"/>
    <mergeCell ref="AJ178:AK178"/>
    <mergeCell ref="AL178:AM178"/>
    <mergeCell ref="AD178:AE178"/>
    <mergeCell ref="AF178:AG178"/>
    <mergeCell ref="S178:T178"/>
    <mergeCell ref="U178:V178"/>
    <mergeCell ref="W178:X178"/>
    <mergeCell ref="Y178:Z178"/>
    <mergeCell ref="AA178:AB178"/>
    <mergeCell ref="AW178:AX178"/>
    <mergeCell ref="AO178:AP178"/>
    <mergeCell ref="DN179:DO179"/>
    <mergeCell ref="DP179:DQ179"/>
    <mergeCell ref="DR179:DS179"/>
    <mergeCell ref="DT179:DU179"/>
    <mergeCell ref="DV179:DW179"/>
    <mergeCell ref="DK179:DL179"/>
    <mergeCell ref="DC179:DD179"/>
    <mergeCell ref="DE179:DF179"/>
    <mergeCell ref="DG179:DH179"/>
    <mergeCell ref="DI179:DJ179"/>
    <mergeCell ref="CV179:CW179"/>
    <mergeCell ref="CX179:CY179"/>
    <mergeCell ref="CZ179:DA179"/>
    <mergeCell ref="CR179:CS179"/>
    <mergeCell ref="CT179:CU179"/>
    <mergeCell ref="CG179:CH179"/>
    <mergeCell ref="CI179:CJ179"/>
    <mergeCell ref="CK179:CL179"/>
    <mergeCell ref="CM179:CN179"/>
    <mergeCell ref="CO179:CP179"/>
    <mergeCell ref="CD179:CE179"/>
    <mergeCell ref="BV180:BW180"/>
    <mergeCell ref="BX180:BY180"/>
    <mergeCell ref="BZ180:CA180"/>
    <mergeCell ref="CB180:CC180"/>
    <mergeCell ref="BO180:BP180"/>
    <mergeCell ref="BQ180:BR180"/>
    <mergeCell ref="BS180:BT180"/>
    <mergeCell ref="BK180:BL180"/>
    <mergeCell ref="BM180:BN180"/>
    <mergeCell ref="AZ180:BA180"/>
    <mergeCell ref="BB180:BC180"/>
    <mergeCell ref="BD180:BE180"/>
    <mergeCell ref="BF180:BG180"/>
    <mergeCell ref="BH180:BI180"/>
    <mergeCell ref="AU182:AV182"/>
    <mergeCell ref="AH181:AI181"/>
    <mergeCell ref="AJ181:AK181"/>
    <mergeCell ref="AL181:AM181"/>
    <mergeCell ref="AD181:AE181"/>
    <mergeCell ref="AF181:AG181"/>
    <mergeCell ref="S181:T181"/>
    <mergeCell ref="U181:V181"/>
    <mergeCell ref="W181:X181"/>
    <mergeCell ref="Y181:Z181"/>
    <mergeCell ref="AA181:AB181"/>
    <mergeCell ref="DN180:DO180"/>
    <mergeCell ref="DP180:DQ180"/>
    <mergeCell ref="DR180:DS180"/>
    <mergeCell ref="DT180:DU180"/>
    <mergeCell ref="DV180:DW180"/>
    <mergeCell ref="DK180:DL180"/>
    <mergeCell ref="DC180:DD180"/>
    <mergeCell ref="DE180:DF180"/>
    <mergeCell ref="DG180:DH180"/>
    <mergeCell ref="DI180:DJ180"/>
    <mergeCell ref="CV180:CW180"/>
    <mergeCell ref="CX180:CY180"/>
    <mergeCell ref="CZ180:DA180"/>
    <mergeCell ref="CR180:CS180"/>
    <mergeCell ref="CT180:CU180"/>
    <mergeCell ref="CG180:CH180"/>
    <mergeCell ref="CI180:CJ180"/>
    <mergeCell ref="CK180:CL180"/>
    <mergeCell ref="CM180:CN180"/>
    <mergeCell ref="CO180:CP180"/>
    <mergeCell ref="CD180:CE180"/>
    <mergeCell ref="BV181:BW181"/>
    <mergeCell ref="BX181:BY181"/>
    <mergeCell ref="BZ181:CA181"/>
    <mergeCell ref="CB181:CC181"/>
    <mergeCell ref="BO181:BP181"/>
    <mergeCell ref="BQ181:BR181"/>
    <mergeCell ref="BS181:BT181"/>
    <mergeCell ref="BK181:BL181"/>
    <mergeCell ref="BM181:BN181"/>
    <mergeCell ref="AZ181:BA181"/>
    <mergeCell ref="BB181:BC181"/>
    <mergeCell ref="BD181:BE181"/>
    <mergeCell ref="BF181:BG181"/>
    <mergeCell ref="BH181:BI181"/>
    <mergeCell ref="AW181:AX181"/>
    <mergeCell ref="AO181:AP181"/>
    <mergeCell ref="AQ181:AR181"/>
    <mergeCell ref="AS181:AT181"/>
    <mergeCell ref="AU181:AV181"/>
    <mergeCell ref="AH180:AI180"/>
    <mergeCell ref="AJ180:AK180"/>
    <mergeCell ref="AL180:AM180"/>
    <mergeCell ref="AD180:AE180"/>
    <mergeCell ref="AF180:AG180"/>
    <mergeCell ref="S180:T180"/>
    <mergeCell ref="U180:V180"/>
    <mergeCell ref="W180:X180"/>
    <mergeCell ref="Y180:Z180"/>
    <mergeCell ref="AA180:AB180"/>
    <mergeCell ref="AW180:AX180"/>
    <mergeCell ref="AO180:AP180"/>
    <mergeCell ref="AQ180:AR180"/>
    <mergeCell ref="DN181:DO181"/>
    <mergeCell ref="DP181:DQ181"/>
    <mergeCell ref="DR181:DS181"/>
    <mergeCell ref="DT181:DU181"/>
    <mergeCell ref="DV181:DW181"/>
    <mergeCell ref="DK181:DL181"/>
    <mergeCell ref="DC181:DD181"/>
    <mergeCell ref="DE181:DF181"/>
    <mergeCell ref="DG181:DH181"/>
    <mergeCell ref="DI181:DJ181"/>
    <mergeCell ref="CV181:CW181"/>
    <mergeCell ref="CX181:CY181"/>
    <mergeCell ref="CZ181:DA181"/>
    <mergeCell ref="CR181:CS181"/>
    <mergeCell ref="CT181:CU181"/>
    <mergeCell ref="CG181:CH181"/>
    <mergeCell ref="CI181:CJ181"/>
    <mergeCell ref="CK181:CL181"/>
    <mergeCell ref="CM181:CN181"/>
    <mergeCell ref="CO181:CP181"/>
    <mergeCell ref="CD181:CE181"/>
    <mergeCell ref="BV182:BW182"/>
    <mergeCell ref="BX182:BY182"/>
    <mergeCell ref="BZ182:CA182"/>
    <mergeCell ref="CB182:CC182"/>
    <mergeCell ref="BO182:BP182"/>
    <mergeCell ref="BQ182:BR182"/>
    <mergeCell ref="BS182:BT182"/>
    <mergeCell ref="BK182:BL182"/>
    <mergeCell ref="BM182:BN182"/>
    <mergeCell ref="AZ182:BA182"/>
    <mergeCell ref="BB182:BC182"/>
    <mergeCell ref="BD182:BE182"/>
    <mergeCell ref="BF182:BG182"/>
    <mergeCell ref="BH182:BI182"/>
    <mergeCell ref="AH183:AI183"/>
    <mergeCell ref="AJ183:AK183"/>
    <mergeCell ref="AL183:AM183"/>
    <mergeCell ref="AD183:AE183"/>
    <mergeCell ref="AF183:AG183"/>
    <mergeCell ref="S183:T183"/>
    <mergeCell ref="U183:V183"/>
    <mergeCell ref="W183:X183"/>
    <mergeCell ref="Y183:Z183"/>
    <mergeCell ref="AA183:AB183"/>
    <mergeCell ref="DN182:DO182"/>
    <mergeCell ref="DP182:DQ182"/>
    <mergeCell ref="DR182:DS182"/>
    <mergeCell ref="DT182:DU182"/>
    <mergeCell ref="DV182:DW182"/>
    <mergeCell ref="DK182:DL182"/>
    <mergeCell ref="DC182:DD182"/>
    <mergeCell ref="DE182:DF182"/>
    <mergeCell ref="DG182:DH182"/>
    <mergeCell ref="DI182:DJ182"/>
    <mergeCell ref="CV182:CW182"/>
    <mergeCell ref="CX182:CY182"/>
    <mergeCell ref="CZ182:DA182"/>
    <mergeCell ref="CR182:CS182"/>
    <mergeCell ref="CT182:CU182"/>
    <mergeCell ref="CG182:CH182"/>
    <mergeCell ref="CI182:CJ182"/>
    <mergeCell ref="CK182:CL182"/>
    <mergeCell ref="CM182:CN182"/>
    <mergeCell ref="CO182:CP182"/>
    <mergeCell ref="CD182:CE182"/>
    <mergeCell ref="BV183:BW183"/>
    <mergeCell ref="BX183:BY183"/>
    <mergeCell ref="BZ183:CA183"/>
    <mergeCell ref="CB183:CC183"/>
    <mergeCell ref="BO183:BP183"/>
    <mergeCell ref="BQ183:BR183"/>
    <mergeCell ref="BS183:BT183"/>
    <mergeCell ref="BK183:BL183"/>
    <mergeCell ref="BM183:BN183"/>
    <mergeCell ref="AZ183:BA183"/>
    <mergeCell ref="BB183:BC183"/>
    <mergeCell ref="BD183:BE183"/>
    <mergeCell ref="BF183:BG183"/>
    <mergeCell ref="BH183:BI183"/>
    <mergeCell ref="AW183:AX183"/>
    <mergeCell ref="AO183:AP183"/>
    <mergeCell ref="AQ183:AR183"/>
    <mergeCell ref="AS183:AT183"/>
    <mergeCell ref="AU183:AV183"/>
    <mergeCell ref="AH182:AI182"/>
    <mergeCell ref="AJ182:AK182"/>
    <mergeCell ref="AL182:AM182"/>
    <mergeCell ref="AD182:AE182"/>
    <mergeCell ref="AF182:AG182"/>
    <mergeCell ref="S182:T182"/>
    <mergeCell ref="U182:V182"/>
    <mergeCell ref="W182:X182"/>
    <mergeCell ref="Y182:Z182"/>
    <mergeCell ref="AA182:AB182"/>
    <mergeCell ref="AW182:AX182"/>
    <mergeCell ref="AO182:AP182"/>
    <mergeCell ref="AQ182:AR182"/>
    <mergeCell ref="AS182:AT182"/>
    <mergeCell ref="DN183:DO183"/>
    <mergeCell ref="DP183:DQ183"/>
    <mergeCell ref="DR183:DS183"/>
    <mergeCell ref="DT183:DU183"/>
    <mergeCell ref="DV183:DW183"/>
    <mergeCell ref="DK183:DL183"/>
    <mergeCell ref="DC183:DD183"/>
    <mergeCell ref="DE183:DF183"/>
    <mergeCell ref="DG183:DH183"/>
    <mergeCell ref="DI183:DJ183"/>
    <mergeCell ref="CV183:CW183"/>
    <mergeCell ref="CX183:CY183"/>
    <mergeCell ref="CZ183:DA183"/>
    <mergeCell ref="CR183:CS183"/>
    <mergeCell ref="CT183:CU183"/>
    <mergeCell ref="CG183:CH183"/>
    <mergeCell ref="CI183:CJ183"/>
    <mergeCell ref="CK183:CL183"/>
    <mergeCell ref="CM183:CN183"/>
    <mergeCell ref="CO183:CP183"/>
    <mergeCell ref="CD183:CE183"/>
    <mergeCell ref="BV184:BW184"/>
    <mergeCell ref="BX184:BY184"/>
    <mergeCell ref="BZ184:CA184"/>
    <mergeCell ref="CB184:CC184"/>
    <mergeCell ref="BO184:BP184"/>
    <mergeCell ref="BQ184:BR184"/>
    <mergeCell ref="BS184:BT184"/>
    <mergeCell ref="BK184:BL184"/>
    <mergeCell ref="BM184:BN184"/>
    <mergeCell ref="AZ184:BA184"/>
    <mergeCell ref="BB184:BC184"/>
    <mergeCell ref="BD184:BE184"/>
    <mergeCell ref="BF184:BG184"/>
    <mergeCell ref="BH184:BI184"/>
    <mergeCell ref="DN184:DO184"/>
    <mergeCell ref="DP184:DQ184"/>
    <mergeCell ref="DR184:DS184"/>
    <mergeCell ref="DT184:DU184"/>
    <mergeCell ref="DV184:DW184"/>
    <mergeCell ref="DK184:DL184"/>
    <mergeCell ref="DC184:DD184"/>
    <mergeCell ref="DE184:DF184"/>
    <mergeCell ref="DG184:DH184"/>
    <mergeCell ref="DI184:DJ184"/>
    <mergeCell ref="CV184:CW184"/>
    <mergeCell ref="CX184:CY184"/>
    <mergeCell ref="CZ184:DA184"/>
    <mergeCell ref="CR184:CS184"/>
    <mergeCell ref="CT184:CU184"/>
    <mergeCell ref="CG184:CH184"/>
    <mergeCell ref="CI184:CJ184"/>
    <mergeCell ref="CK184:CL184"/>
    <mergeCell ref="CM184:CN184"/>
    <mergeCell ref="CO184:CP184"/>
    <mergeCell ref="CD184:CE184"/>
    <mergeCell ref="AJ185:AK185"/>
    <mergeCell ref="AL185:AM185"/>
    <mergeCell ref="AD185:AE185"/>
    <mergeCell ref="O185:R185"/>
    <mergeCell ref="S185:T185"/>
    <mergeCell ref="U185:V185"/>
    <mergeCell ref="W185:X185"/>
    <mergeCell ref="Y185:Z185"/>
    <mergeCell ref="AA185:AB185"/>
    <mergeCell ref="BV185:BW185"/>
    <mergeCell ref="BX185:BY185"/>
    <mergeCell ref="BZ185:CA185"/>
    <mergeCell ref="BM185:BN185"/>
    <mergeCell ref="BO185:BP185"/>
    <mergeCell ref="BQ185:BR185"/>
    <mergeCell ref="BS185:BT185"/>
    <mergeCell ref="BK185:BL185"/>
    <mergeCell ref="AZ185:BA185"/>
    <mergeCell ref="BB185:BC185"/>
    <mergeCell ref="BD185:BE185"/>
    <mergeCell ref="BF185:BG185"/>
    <mergeCell ref="BH185:BI185"/>
    <mergeCell ref="AU185:AV185"/>
    <mergeCell ref="AW185:AX185"/>
    <mergeCell ref="AO185:AP185"/>
    <mergeCell ref="AQ185:AR185"/>
    <mergeCell ref="AS185:AT185"/>
    <mergeCell ref="AH184:AI184"/>
    <mergeCell ref="AJ184:AK184"/>
    <mergeCell ref="AL184:AM184"/>
    <mergeCell ref="AD184:AE184"/>
    <mergeCell ref="AF184:AG184"/>
    <mergeCell ref="S184:T184"/>
    <mergeCell ref="U184:V184"/>
    <mergeCell ref="W184:X184"/>
    <mergeCell ref="Y184:Z184"/>
    <mergeCell ref="AA184:AB184"/>
    <mergeCell ref="AW184:AX184"/>
    <mergeCell ref="AO184:AP184"/>
    <mergeCell ref="AQ184:AR184"/>
    <mergeCell ref="AS184:AT184"/>
    <mergeCell ref="AU184:AV184"/>
    <mergeCell ref="AH188:AI188"/>
    <mergeCell ref="AJ188:AK188"/>
    <mergeCell ref="AL188:AM188"/>
    <mergeCell ref="AD188:AE188"/>
    <mergeCell ref="AF188:AG188"/>
    <mergeCell ref="S188:T188"/>
    <mergeCell ref="U188:V188"/>
    <mergeCell ref="W188:X188"/>
    <mergeCell ref="Y188:Z188"/>
    <mergeCell ref="AA188:AB188"/>
    <mergeCell ref="E186:N186"/>
    <mergeCell ref="DN185:DO185"/>
    <mergeCell ref="DP185:DQ185"/>
    <mergeCell ref="DR185:DS185"/>
    <mergeCell ref="DT185:DU185"/>
    <mergeCell ref="DV185:DW185"/>
    <mergeCell ref="DI185:DJ185"/>
    <mergeCell ref="DK185:DL185"/>
    <mergeCell ref="DC185:DD185"/>
    <mergeCell ref="DE185:DF185"/>
    <mergeCell ref="DG185:DH185"/>
    <mergeCell ref="CT185:CU185"/>
    <mergeCell ref="CV185:CW185"/>
    <mergeCell ref="CX185:CY185"/>
    <mergeCell ref="CZ185:DA185"/>
    <mergeCell ref="CR185:CS185"/>
    <mergeCell ref="CG185:CH185"/>
    <mergeCell ref="CI185:CJ185"/>
    <mergeCell ref="CK185:CL185"/>
    <mergeCell ref="CM185:CN185"/>
    <mergeCell ref="CO185:CP185"/>
    <mergeCell ref="CB185:CC185"/>
    <mergeCell ref="CD185:CE185"/>
    <mergeCell ref="BV188:BW188"/>
    <mergeCell ref="BX188:BY188"/>
    <mergeCell ref="BZ188:CA188"/>
    <mergeCell ref="CB188:CC188"/>
    <mergeCell ref="BO188:BP188"/>
    <mergeCell ref="BQ188:BR188"/>
    <mergeCell ref="BS188:BT188"/>
    <mergeCell ref="BK188:BL188"/>
    <mergeCell ref="BM188:BN188"/>
    <mergeCell ref="AZ188:BA188"/>
    <mergeCell ref="BB188:BC188"/>
    <mergeCell ref="BD188:BE188"/>
    <mergeCell ref="BF188:BG188"/>
    <mergeCell ref="BH188:BI188"/>
    <mergeCell ref="AW188:AX188"/>
    <mergeCell ref="AO188:AP188"/>
    <mergeCell ref="AQ188:AR188"/>
    <mergeCell ref="AS188:AT188"/>
    <mergeCell ref="AU188:AV188"/>
    <mergeCell ref="DN188:DO188"/>
    <mergeCell ref="DP188:DQ188"/>
    <mergeCell ref="DR188:DS188"/>
    <mergeCell ref="DT188:DU188"/>
    <mergeCell ref="DV188:DW188"/>
    <mergeCell ref="DK188:DL188"/>
    <mergeCell ref="DC188:DD188"/>
    <mergeCell ref="DE188:DF188"/>
    <mergeCell ref="DG188:DH188"/>
    <mergeCell ref="DI188:DJ188"/>
    <mergeCell ref="AF185:AG185"/>
    <mergeCell ref="AH185:AI185"/>
    <mergeCell ref="CV188:CW188"/>
    <mergeCell ref="CX188:CY188"/>
    <mergeCell ref="CZ188:DA188"/>
    <mergeCell ref="CR188:CS188"/>
    <mergeCell ref="CT188:CU188"/>
    <mergeCell ref="CG188:CH188"/>
    <mergeCell ref="CI188:CJ188"/>
    <mergeCell ref="CK188:CL188"/>
    <mergeCell ref="CM188:CN188"/>
    <mergeCell ref="CO188:CP188"/>
    <mergeCell ref="CD188:CE188"/>
    <mergeCell ref="BV189:BW189"/>
    <mergeCell ref="BX189:BY189"/>
    <mergeCell ref="BZ189:CA189"/>
    <mergeCell ref="CB189:CC189"/>
    <mergeCell ref="BO189:BP189"/>
    <mergeCell ref="BQ189:BR189"/>
    <mergeCell ref="BS189:BT189"/>
    <mergeCell ref="BK189:BL189"/>
    <mergeCell ref="BM189:BN189"/>
    <mergeCell ref="AZ189:BA189"/>
    <mergeCell ref="BB189:BC189"/>
    <mergeCell ref="BD189:BE189"/>
    <mergeCell ref="BF189:BG189"/>
    <mergeCell ref="BH189:BI189"/>
    <mergeCell ref="AU191:AV191"/>
    <mergeCell ref="AH190:AI190"/>
    <mergeCell ref="AJ190:AK190"/>
    <mergeCell ref="AL190:AM190"/>
    <mergeCell ref="AD190:AE190"/>
    <mergeCell ref="AF190:AG190"/>
    <mergeCell ref="S190:T190"/>
    <mergeCell ref="U190:V190"/>
    <mergeCell ref="W190:X190"/>
    <mergeCell ref="Y190:Z190"/>
    <mergeCell ref="AA190:AB190"/>
    <mergeCell ref="AW190:AX190"/>
    <mergeCell ref="AO190:AP190"/>
    <mergeCell ref="AQ190:AR190"/>
    <mergeCell ref="AS190:AT190"/>
    <mergeCell ref="AU190:AV190"/>
    <mergeCell ref="AH189:AI189"/>
    <mergeCell ref="AJ189:AK189"/>
    <mergeCell ref="AL189:AM189"/>
    <mergeCell ref="AD189:AE189"/>
    <mergeCell ref="AF189:AG189"/>
    <mergeCell ref="S189:T189"/>
    <mergeCell ref="U189:V189"/>
    <mergeCell ref="W189:X189"/>
    <mergeCell ref="Y189:Z189"/>
    <mergeCell ref="AA189:AB189"/>
    <mergeCell ref="AW189:AX189"/>
    <mergeCell ref="AO189:AP189"/>
    <mergeCell ref="AQ189:AR189"/>
    <mergeCell ref="BV191:BW191"/>
    <mergeCell ref="BX191:BY191"/>
    <mergeCell ref="BZ191:CA191"/>
    <mergeCell ref="CB191:CC191"/>
    <mergeCell ref="BO191:BP191"/>
    <mergeCell ref="BQ191:BR191"/>
    <mergeCell ref="BS191:BT191"/>
    <mergeCell ref="BK191:BL191"/>
    <mergeCell ref="BM191:BN191"/>
    <mergeCell ref="AZ191:BA191"/>
    <mergeCell ref="S191:T191"/>
    <mergeCell ref="U191:V191"/>
    <mergeCell ref="W191:X191"/>
    <mergeCell ref="Y191:Z191"/>
    <mergeCell ref="AA191:AB191"/>
    <mergeCell ref="DN189:DO189"/>
    <mergeCell ref="DP189:DQ189"/>
    <mergeCell ref="DR189:DS189"/>
    <mergeCell ref="DT189:DU189"/>
    <mergeCell ref="DV189:DW189"/>
    <mergeCell ref="DK189:DL189"/>
    <mergeCell ref="DC189:DD189"/>
    <mergeCell ref="DE189:DF189"/>
    <mergeCell ref="DG189:DH189"/>
    <mergeCell ref="DI189:DJ189"/>
    <mergeCell ref="CV189:CW189"/>
    <mergeCell ref="CX189:CY189"/>
    <mergeCell ref="CZ189:DA189"/>
    <mergeCell ref="CR189:CS189"/>
    <mergeCell ref="CT189:CU189"/>
    <mergeCell ref="CG189:CH189"/>
    <mergeCell ref="CI189:CJ189"/>
    <mergeCell ref="CK189:CL189"/>
    <mergeCell ref="CM189:CN189"/>
    <mergeCell ref="CO189:CP189"/>
    <mergeCell ref="CD189:CE189"/>
    <mergeCell ref="BV190:BW190"/>
    <mergeCell ref="BX190:BY190"/>
    <mergeCell ref="BZ190:CA190"/>
    <mergeCell ref="CB190:CC190"/>
    <mergeCell ref="BO190:BP190"/>
    <mergeCell ref="BQ190:BR190"/>
    <mergeCell ref="BS190:BT190"/>
    <mergeCell ref="BK190:BL190"/>
    <mergeCell ref="BM190:BN190"/>
    <mergeCell ref="AZ190:BA190"/>
    <mergeCell ref="BB190:BC190"/>
    <mergeCell ref="BD190:BE190"/>
    <mergeCell ref="BF190:BG190"/>
    <mergeCell ref="BH190:BI190"/>
    <mergeCell ref="DN190:DO190"/>
    <mergeCell ref="DP190:DQ190"/>
    <mergeCell ref="DR190:DS190"/>
    <mergeCell ref="DT190:DU190"/>
    <mergeCell ref="DV190:DW190"/>
    <mergeCell ref="DK190:DL190"/>
    <mergeCell ref="DC190:DD190"/>
    <mergeCell ref="DE190:DF190"/>
    <mergeCell ref="DG190:DH190"/>
    <mergeCell ref="DI190:DJ190"/>
    <mergeCell ref="CV190:CW190"/>
    <mergeCell ref="CX190:CY190"/>
    <mergeCell ref="CZ190:DA190"/>
    <mergeCell ref="CR190:CS190"/>
    <mergeCell ref="CT190:CU190"/>
    <mergeCell ref="CG190:CH190"/>
    <mergeCell ref="CI190:CJ190"/>
    <mergeCell ref="CK190:CL190"/>
    <mergeCell ref="CM190:CN190"/>
    <mergeCell ref="CO190:CP190"/>
    <mergeCell ref="CD190:CE190"/>
    <mergeCell ref="AS189:AT189"/>
    <mergeCell ref="AU189:AV189"/>
    <mergeCell ref="U192:V192"/>
    <mergeCell ref="W192:X192"/>
    <mergeCell ref="Y192:Z192"/>
    <mergeCell ref="AA192:AB192"/>
    <mergeCell ref="DN191:DO191"/>
    <mergeCell ref="DP191:DQ191"/>
    <mergeCell ref="DR191:DS191"/>
    <mergeCell ref="DT191:DU191"/>
    <mergeCell ref="DV191:DW191"/>
    <mergeCell ref="DK191:DL191"/>
    <mergeCell ref="DC191:DD191"/>
    <mergeCell ref="DE191:DF191"/>
    <mergeCell ref="DG191:DH191"/>
    <mergeCell ref="DI191:DJ191"/>
    <mergeCell ref="CV191:CW191"/>
    <mergeCell ref="CX191:CY191"/>
    <mergeCell ref="CZ191:DA191"/>
    <mergeCell ref="CR191:CS191"/>
    <mergeCell ref="CT191:CU191"/>
    <mergeCell ref="CG191:CH191"/>
    <mergeCell ref="CI191:CJ191"/>
    <mergeCell ref="CK191:CL191"/>
    <mergeCell ref="CM191:CN191"/>
    <mergeCell ref="CO191:CP191"/>
    <mergeCell ref="CD191:CE191"/>
    <mergeCell ref="BV192:BW192"/>
    <mergeCell ref="BX192:BY192"/>
    <mergeCell ref="BZ192:CA192"/>
    <mergeCell ref="CB192:CC192"/>
    <mergeCell ref="BO192:BP192"/>
    <mergeCell ref="BQ192:BR192"/>
    <mergeCell ref="BS192:BT192"/>
    <mergeCell ref="BK192:BL192"/>
    <mergeCell ref="BM192:BN192"/>
    <mergeCell ref="AZ192:BA192"/>
    <mergeCell ref="BB192:BC192"/>
    <mergeCell ref="BD192:BE192"/>
    <mergeCell ref="BF192:BG192"/>
    <mergeCell ref="BH192:BI192"/>
    <mergeCell ref="AW192:AX192"/>
    <mergeCell ref="AO192:AP192"/>
    <mergeCell ref="AQ192:AR192"/>
    <mergeCell ref="AS192:AT192"/>
    <mergeCell ref="AU192:AV192"/>
    <mergeCell ref="AH191:AI191"/>
    <mergeCell ref="AJ191:AK191"/>
    <mergeCell ref="AL191:AM191"/>
    <mergeCell ref="AD191:AE191"/>
    <mergeCell ref="AF191:AG191"/>
    <mergeCell ref="AH193:AI193"/>
    <mergeCell ref="AJ193:AK193"/>
    <mergeCell ref="AL193:AM193"/>
    <mergeCell ref="AD193:AE193"/>
    <mergeCell ref="AF193:AG193"/>
    <mergeCell ref="S193:T193"/>
    <mergeCell ref="U193:V193"/>
    <mergeCell ref="W193:X193"/>
    <mergeCell ref="Y193:Z193"/>
    <mergeCell ref="AA193:AB193"/>
    <mergeCell ref="AW193:AX193"/>
    <mergeCell ref="AO193:AP193"/>
    <mergeCell ref="AQ193:AR193"/>
    <mergeCell ref="AS193:AT193"/>
    <mergeCell ref="AU193:AV193"/>
    <mergeCell ref="AW191:AX191"/>
    <mergeCell ref="AO191:AP191"/>
    <mergeCell ref="AQ191:AR191"/>
    <mergeCell ref="AS191:AT191"/>
    <mergeCell ref="DN192:DO192"/>
    <mergeCell ref="DP192:DQ192"/>
    <mergeCell ref="DR192:DS192"/>
    <mergeCell ref="DT192:DU192"/>
    <mergeCell ref="DV192:DW192"/>
    <mergeCell ref="DK192:DL192"/>
    <mergeCell ref="DC192:DD192"/>
    <mergeCell ref="DE192:DF192"/>
    <mergeCell ref="DG192:DH192"/>
    <mergeCell ref="DI192:DJ192"/>
    <mergeCell ref="CV192:CW192"/>
    <mergeCell ref="CX192:CY192"/>
    <mergeCell ref="CZ192:DA192"/>
    <mergeCell ref="CR192:CS192"/>
    <mergeCell ref="CT192:CU192"/>
    <mergeCell ref="CG192:CH192"/>
    <mergeCell ref="CI192:CJ192"/>
    <mergeCell ref="CK192:CL192"/>
    <mergeCell ref="CM192:CN192"/>
    <mergeCell ref="CO192:CP192"/>
    <mergeCell ref="CD192:CE192"/>
    <mergeCell ref="BV193:BW193"/>
    <mergeCell ref="BX193:BY193"/>
    <mergeCell ref="BZ193:CA193"/>
    <mergeCell ref="CB193:CC193"/>
    <mergeCell ref="BO193:BP193"/>
    <mergeCell ref="BQ193:BR193"/>
    <mergeCell ref="BS193:BT193"/>
    <mergeCell ref="BK193:BL193"/>
    <mergeCell ref="BM193:BN193"/>
    <mergeCell ref="AZ193:BA193"/>
    <mergeCell ref="BB193:BC193"/>
    <mergeCell ref="BD193:BE193"/>
    <mergeCell ref="BF193:BG193"/>
    <mergeCell ref="BH193:BI193"/>
    <mergeCell ref="BB191:BC191"/>
    <mergeCell ref="BD191:BE191"/>
    <mergeCell ref="BF191:BG191"/>
    <mergeCell ref="BH191:BI191"/>
    <mergeCell ref="AH192:AI192"/>
    <mergeCell ref="AJ192:AK192"/>
    <mergeCell ref="AL192:AM192"/>
    <mergeCell ref="AD192:AE192"/>
    <mergeCell ref="AF192:AG192"/>
    <mergeCell ref="S192:T192"/>
    <mergeCell ref="DN193:DO193"/>
    <mergeCell ref="DP193:DQ193"/>
    <mergeCell ref="DR193:DS193"/>
    <mergeCell ref="DT193:DU193"/>
    <mergeCell ref="DV193:DW193"/>
    <mergeCell ref="DK193:DL193"/>
    <mergeCell ref="DC193:DD193"/>
    <mergeCell ref="DE193:DF193"/>
    <mergeCell ref="DG193:DH193"/>
    <mergeCell ref="DI193:DJ193"/>
    <mergeCell ref="CV193:CW193"/>
    <mergeCell ref="CX193:CY193"/>
    <mergeCell ref="CZ193:DA193"/>
    <mergeCell ref="CR193:CS193"/>
    <mergeCell ref="CT193:CU193"/>
    <mergeCell ref="CG193:CH193"/>
    <mergeCell ref="CI193:CJ193"/>
    <mergeCell ref="CK193:CL193"/>
    <mergeCell ref="CM193:CN193"/>
    <mergeCell ref="CO193:CP193"/>
    <mergeCell ref="CD193:CE193"/>
    <mergeCell ref="BV194:BW194"/>
    <mergeCell ref="BX194:BY194"/>
    <mergeCell ref="BZ194:CA194"/>
    <mergeCell ref="CB194:CC194"/>
    <mergeCell ref="BO194:BP194"/>
    <mergeCell ref="BQ194:BR194"/>
    <mergeCell ref="BS194:BT194"/>
    <mergeCell ref="BK194:BL194"/>
    <mergeCell ref="BM194:BN194"/>
    <mergeCell ref="AZ194:BA194"/>
    <mergeCell ref="BB194:BC194"/>
    <mergeCell ref="BD194:BE194"/>
    <mergeCell ref="BF194:BG194"/>
    <mergeCell ref="BH194:BI194"/>
    <mergeCell ref="S195:T195"/>
    <mergeCell ref="U195:V195"/>
    <mergeCell ref="W195:X195"/>
    <mergeCell ref="Y195:Z195"/>
    <mergeCell ref="AA195:AB195"/>
    <mergeCell ref="DN194:DO194"/>
    <mergeCell ref="DP194:DQ194"/>
    <mergeCell ref="DR194:DS194"/>
    <mergeCell ref="DT194:DU194"/>
    <mergeCell ref="DV194:DW194"/>
    <mergeCell ref="DK194:DL194"/>
    <mergeCell ref="DC194:DD194"/>
    <mergeCell ref="DE194:DF194"/>
    <mergeCell ref="DG194:DH194"/>
    <mergeCell ref="DI194:DJ194"/>
    <mergeCell ref="CV194:CW194"/>
    <mergeCell ref="CX194:CY194"/>
    <mergeCell ref="CZ194:DA194"/>
    <mergeCell ref="CR194:CS194"/>
    <mergeCell ref="CT194:CU194"/>
    <mergeCell ref="CG194:CH194"/>
    <mergeCell ref="CI194:CJ194"/>
    <mergeCell ref="CK194:CL194"/>
    <mergeCell ref="CM194:CN194"/>
    <mergeCell ref="CO194:CP194"/>
    <mergeCell ref="CD194:CE194"/>
    <mergeCell ref="BV195:BW195"/>
    <mergeCell ref="BX195:BY195"/>
    <mergeCell ref="BZ195:CA195"/>
    <mergeCell ref="CB195:CC195"/>
    <mergeCell ref="BO195:BP195"/>
    <mergeCell ref="BQ195:BR195"/>
    <mergeCell ref="BS195:BT195"/>
    <mergeCell ref="BK195:BL195"/>
    <mergeCell ref="BM195:BN195"/>
    <mergeCell ref="AZ195:BA195"/>
    <mergeCell ref="BB195:BC195"/>
    <mergeCell ref="BD195:BE195"/>
    <mergeCell ref="BF195:BG195"/>
    <mergeCell ref="BH195:BI195"/>
    <mergeCell ref="AW195:AX195"/>
    <mergeCell ref="AO195:AP195"/>
    <mergeCell ref="AQ195:AR195"/>
    <mergeCell ref="AS195:AT195"/>
    <mergeCell ref="AU195:AV195"/>
    <mergeCell ref="AH194:AI194"/>
    <mergeCell ref="AJ194:AK194"/>
    <mergeCell ref="AL194:AM194"/>
    <mergeCell ref="AD194:AE194"/>
    <mergeCell ref="AF194:AG194"/>
    <mergeCell ref="S194:T194"/>
    <mergeCell ref="U194:V194"/>
    <mergeCell ref="W194:X194"/>
    <mergeCell ref="Y194:Z194"/>
    <mergeCell ref="AA194:AB194"/>
    <mergeCell ref="AW194:AX194"/>
    <mergeCell ref="AO194:AP194"/>
    <mergeCell ref="AQ194:AR194"/>
    <mergeCell ref="AS194:AT194"/>
    <mergeCell ref="AU194:AV194"/>
    <mergeCell ref="AA196:AB196"/>
    <mergeCell ref="DN195:DO195"/>
    <mergeCell ref="DP195:DQ195"/>
    <mergeCell ref="DR195:DS195"/>
    <mergeCell ref="DT195:DU195"/>
    <mergeCell ref="DV195:DW195"/>
    <mergeCell ref="DK195:DL195"/>
    <mergeCell ref="DC195:DD195"/>
    <mergeCell ref="DE195:DF195"/>
    <mergeCell ref="DG195:DH195"/>
    <mergeCell ref="DI195:DJ195"/>
    <mergeCell ref="CV195:CW195"/>
    <mergeCell ref="CX195:CY195"/>
    <mergeCell ref="CZ195:DA195"/>
    <mergeCell ref="CR195:CS195"/>
    <mergeCell ref="CT195:CU195"/>
    <mergeCell ref="CG195:CH195"/>
    <mergeCell ref="CI195:CJ195"/>
    <mergeCell ref="CK195:CL195"/>
    <mergeCell ref="CM195:CN195"/>
    <mergeCell ref="CO195:CP195"/>
    <mergeCell ref="CD195:CE195"/>
    <mergeCell ref="BV196:BW196"/>
    <mergeCell ref="BX196:BY196"/>
    <mergeCell ref="BZ196:CA196"/>
    <mergeCell ref="CB196:CC196"/>
    <mergeCell ref="BO196:BP196"/>
    <mergeCell ref="BQ196:BR196"/>
    <mergeCell ref="BS196:BT196"/>
    <mergeCell ref="BK196:BL196"/>
    <mergeCell ref="BM196:BN196"/>
    <mergeCell ref="AZ196:BA196"/>
    <mergeCell ref="BB196:BC196"/>
    <mergeCell ref="BD196:BE196"/>
    <mergeCell ref="BF196:BG196"/>
    <mergeCell ref="BH196:BI196"/>
    <mergeCell ref="AW196:AX196"/>
    <mergeCell ref="AO196:AP196"/>
    <mergeCell ref="AQ196:AR196"/>
    <mergeCell ref="AS196:AT196"/>
    <mergeCell ref="AU196:AV196"/>
    <mergeCell ref="AH195:AI195"/>
    <mergeCell ref="AJ195:AK195"/>
    <mergeCell ref="AL195:AM195"/>
    <mergeCell ref="AD195:AE195"/>
    <mergeCell ref="AF195:AG195"/>
    <mergeCell ref="AW198:AX198"/>
    <mergeCell ref="AO198:AP198"/>
    <mergeCell ref="AQ198:AR198"/>
    <mergeCell ref="AS198:AT198"/>
    <mergeCell ref="AU198:AV198"/>
    <mergeCell ref="AH197:AI197"/>
    <mergeCell ref="AJ197:AK197"/>
    <mergeCell ref="AL197:AM197"/>
    <mergeCell ref="AD197:AE197"/>
    <mergeCell ref="AF197:AG197"/>
    <mergeCell ref="S197:T197"/>
    <mergeCell ref="U197:V197"/>
    <mergeCell ref="W197:X197"/>
    <mergeCell ref="Y197:Z197"/>
    <mergeCell ref="AA197:AB197"/>
    <mergeCell ref="DN196:DO196"/>
    <mergeCell ref="DP196:DQ196"/>
    <mergeCell ref="DR196:DS196"/>
    <mergeCell ref="DT196:DU196"/>
    <mergeCell ref="DV196:DW196"/>
    <mergeCell ref="DK196:DL196"/>
    <mergeCell ref="DC196:DD196"/>
    <mergeCell ref="DE196:DF196"/>
    <mergeCell ref="DG196:DH196"/>
    <mergeCell ref="DI196:DJ196"/>
    <mergeCell ref="CV196:CW196"/>
    <mergeCell ref="CX196:CY196"/>
    <mergeCell ref="CZ196:DA196"/>
    <mergeCell ref="CR196:CS196"/>
    <mergeCell ref="CT196:CU196"/>
    <mergeCell ref="CG196:CH196"/>
    <mergeCell ref="CI196:CJ196"/>
    <mergeCell ref="CK196:CL196"/>
    <mergeCell ref="CM196:CN196"/>
    <mergeCell ref="CO196:CP196"/>
    <mergeCell ref="CD196:CE196"/>
    <mergeCell ref="BV197:BW197"/>
    <mergeCell ref="BX197:BY197"/>
    <mergeCell ref="BZ197:CA197"/>
    <mergeCell ref="CB197:CC197"/>
    <mergeCell ref="BO197:BP197"/>
    <mergeCell ref="BQ197:BR197"/>
    <mergeCell ref="BS197:BT197"/>
    <mergeCell ref="BK197:BL197"/>
    <mergeCell ref="BM197:BN197"/>
    <mergeCell ref="AZ197:BA197"/>
    <mergeCell ref="BB197:BC197"/>
    <mergeCell ref="BD197:BE197"/>
    <mergeCell ref="BF197:BG197"/>
    <mergeCell ref="BH197:BI197"/>
    <mergeCell ref="AW197:AX197"/>
    <mergeCell ref="AO197:AP197"/>
    <mergeCell ref="AQ197:AR197"/>
    <mergeCell ref="AS197:AT197"/>
    <mergeCell ref="AU197:AV197"/>
    <mergeCell ref="AH196:AI196"/>
    <mergeCell ref="AJ196:AK196"/>
    <mergeCell ref="AL196:AM196"/>
    <mergeCell ref="AD196:AE196"/>
    <mergeCell ref="AF196:AG196"/>
    <mergeCell ref="S196:T196"/>
    <mergeCell ref="U196:V196"/>
    <mergeCell ref="W196:X196"/>
    <mergeCell ref="Y196:Z196"/>
    <mergeCell ref="DN197:DO197"/>
    <mergeCell ref="DP197:DQ197"/>
    <mergeCell ref="DR197:DS197"/>
    <mergeCell ref="DT197:DU197"/>
    <mergeCell ref="DV197:DW197"/>
    <mergeCell ref="DK197:DL197"/>
    <mergeCell ref="DC197:DD197"/>
    <mergeCell ref="DE197:DF197"/>
    <mergeCell ref="DG197:DH197"/>
    <mergeCell ref="DI197:DJ197"/>
    <mergeCell ref="CV197:CW197"/>
    <mergeCell ref="CX197:CY197"/>
    <mergeCell ref="CZ197:DA197"/>
    <mergeCell ref="CR197:CS197"/>
    <mergeCell ref="CT197:CU197"/>
    <mergeCell ref="CG197:CH197"/>
    <mergeCell ref="CI197:CJ197"/>
    <mergeCell ref="CK197:CL197"/>
    <mergeCell ref="CM197:CN197"/>
    <mergeCell ref="CO197:CP197"/>
    <mergeCell ref="CD197:CE197"/>
    <mergeCell ref="BV198:BW198"/>
    <mergeCell ref="BX198:BY198"/>
    <mergeCell ref="BZ198:CA198"/>
    <mergeCell ref="CB198:CC198"/>
    <mergeCell ref="BO198:BP198"/>
    <mergeCell ref="BQ198:BR198"/>
    <mergeCell ref="BS198:BT198"/>
    <mergeCell ref="BK198:BL198"/>
    <mergeCell ref="BM198:BN198"/>
    <mergeCell ref="AZ198:BA198"/>
    <mergeCell ref="BB198:BC198"/>
    <mergeCell ref="BD198:BE198"/>
    <mergeCell ref="BF198:BG198"/>
    <mergeCell ref="BH198:BI198"/>
    <mergeCell ref="AO200:AP200"/>
    <mergeCell ref="AQ200:AR200"/>
    <mergeCell ref="AS200:AT200"/>
    <mergeCell ref="AU200:AV200"/>
    <mergeCell ref="AH199:AI199"/>
    <mergeCell ref="AJ199:AK199"/>
    <mergeCell ref="AL199:AM199"/>
    <mergeCell ref="AD199:AE199"/>
    <mergeCell ref="AF199:AG199"/>
    <mergeCell ref="S199:T199"/>
    <mergeCell ref="U199:V199"/>
    <mergeCell ref="W199:X199"/>
    <mergeCell ref="Y199:Z199"/>
    <mergeCell ref="AA199:AB199"/>
    <mergeCell ref="AW199:AX199"/>
    <mergeCell ref="DN198:DO198"/>
    <mergeCell ref="DP198:DQ198"/>
    <mergeCell ref="DR198:DS198"/>
    <mergeCell ref="DT198:DU198"/>
    <mergeCell ref="DV198:DW198"/>
    <mergeCell ref="DK198:DL198"/>
    <mergeCell ref="DC198:DD198"/>
    <mergeCell ref="DE198:DF198"/>
    <mergeCell ref="DG198:DH198"/>
    <mergeCell ref="DI198:DJ198"/>
    <mergeCell ref="CV198:CW198"/>
    <mergeCell ref="CX198:CY198"/>
    <mergeCell ref="CZ198:DA198"/>
    <mergeCell ref="CR198:CS198"/>
    <mergeCell ref="CT198:CU198"/>
    <mergeCell ref="CG198:CH198"/>
    <mergeCell ref="CI198:CJ198"/>
    <mergeCell ref="CK198:CL198"/>
    <mergeCell ref="CM198:CN198"/>
    <mergeCell ref="CO198:CP198"/>
    <mergeCell ref="CD198:CE198"/>
    <mergeCell ref="BV199:BW199"/>
    <mergeCell ref="BX199:BY199"/>
    <mergeCell ref="BZ199:CA199"/>
    <mergeCell ref="CB199:CC199"/>
    <mergeCell ref="BO199:BP199"/>
    <mergeCell ref="BQ199:BR199"/>
    <mergeCell ref="BS199:BT199"/>
    <mergeCell ref="BK199:BL199"/>
    <mergeCell ref="BM199:BN199"/>
    <mergeCell ref="AZ199:BA199"/>
    <mergeCell ref="BB199:BC199"/>
    <mergeCell ref="BD199:BE199"/>
    <mergeCell ref="BF199:BG199"/>
    <mergeCell ref="BH199:BI199"/>
    <mergeCell ref="AO199:AP199"/>
    <mergeCell ref="AQ199:AR199"/>
    <mergeCell ref="AS199:AT199"/>
    <mergeCell ref="AU199:AV199"/>
    <mergeCell ref="AH198:AI198"/>
    <mergeCell ref="AJ198:AK198"/>
    <mergeCell ref="AL198:AM198"/>
    <mergeCell ref="AD198:AE198"/>
    <mergeCell ref="AF198:AG198"/>
    <mergeCell ref="S198:T198"/>
    <mergeCell ref="U198:V198"/>
    <mergeCell ref="W198:X198"/>
    <mergeCell ref="Y198:Z198"/>
    <mergeCell ref="AA198:AB198"/>
    <mergeCell ref="DN199:DO199"/>
    <mergeCell ref="DP199:DQ199"/>
    <mergeCell ref="DR199:DS199"/>
    <mergeCell ref="DT199:DU199"/>
    <mergeCell ref="DV199:DW199"/>
    <mergeCell ref="DK199:DL199"/>
    <mergeCell ref="DC199:DD199"/>
    <mergeCell ref="DE199:DF199"/>
    <mergeCell ref="DG199:DH199"/>
    <mergeCell ref="DI199:DJ199"/>
    <mergeCell ref="CV199:CW199"/>
    <mergeCell ref="CX199:CY199"/>
    <mergeCell ref="CZ199:DA199"/>
    <mergeCell ref="CR199:CS199"/>
    <mergeCell ref="CT199:CU199"/>
    <mergeCell ref="CG199:CH199"/>
    <mergeCell ref="CI199:CJ199"/>
    <mergeCell ref="CK199:CL199"/>
    <mergeCell ref="CM199:CN199"/>
    <mergeCell ref="CO199:CP199"/>
    <mergeCell ref="CD199:CE199"/>
    <mergeCell ref="BV200:BW200"/>
    <mergeCell ref="BX200:BY200"/>
    <mergeCell ref="BZ200:CA200"/>
    <mergeCell ref="CB200:CC200"/>
    <mergeCell ref="BO200:BP200"/>
    <mergeCell ref="BQ200:BR200"/>
    <mergeCell ref="BS200:BT200"/>
    <mergeCell ref="BK200:BL200"/>
    <mergeCell ref="BM200:BN200"/>
    <mergeCell ref="AZ200:BA200"/>
    <mergeCell ref="BB200:BC200"/>
    <mergeCell ref="BD200:BE200"/>
    <mergeCell ref="BF200:BG200"/>
    <mergeCell ref="BH200:BI200"/>
    <mergeCell ref="AQ202:AR202"/>
    <mergeCell ref="AS202:AT202"/>
    <mergeCell ref="AU202:AV202"/>
    <mergeCell ref="AH201:AI201"/>
    <mergeCell ref="AJ201:AK201"/>
    <mergeCell ref="AL201:AM201"/>
    <mergeCell ref="AD201:AE201"/>
    <mergeCell ref="AF201:AG201"/>
    <mergeCell ref="S201:T201"/>
    <mergeCell ref="U201:V201"/>
    <mergeCell ref="W201:X201"/>
    <mergeCell ref="Y201:Z201"/>
    <mergeCell ref="AA201:AB201"/>
    <mergeCell ref="AW201:AX201"/>
    <mergeCell ref="AO201:AP201"/>
    <mergeCell ref="DN200:DO200"/>
    <mergeCell ref="DP200:DQ200"/>
    <mergeCell ref="DR200:DS200"/>
    <mergeCell ref="DT200:DU200"/>
    <mergeCell ref="DV200:DW200"/>
    <mergeCell ref="DK200:DL200"/>
    <mergeCell ref="DC200:DD200"/>
    <mergeCell ref="DE200:DF200"/>
    <mergeCell ref="DG200:DH200"/>
    <mergeCell ref="DI200:DJ200"/>
    <mergeCell ref="CV200:CW200"/>
    <mergeCell ref="CX200:CY200"/>
    <mergeCell ref="CZ200:DA200"/>
    <mergeCell ref="CR200:CS200"/>
    <mergeCell ref="CT200:CU200"/>
    <mergeCell ref="CG200:CH200"/>
    <mergeCell ref="CI200:CJ200"/>
    <mergeCell ref="CK200:CL200"/>
    <mergeCell ref="CM200:CN200"/>
    <mergeCell ref="CO200:CP200"/>
    <mergeCell ref="CD200:CE200"/>
    <mergeCell ref="BV201:BW201"/>
    <mergeCell ref="BX201:BY201"/>
    <mergeCell ref="BZ201:CA201"/>
    <mergeCell ref="CB201:CC201"/>
    <mergeCell ref="BO201:BP201"/>
    <mergeCell ref="BQ201:BR201"/>
    <mergeCell ref="BS201:BT201"/>
    <mergeCell ref="BK201:BL201"/>
    <mergeCell ref="BM201:BN201"/>
    <mergeCell ref="AZ201:BA201"/>
    <mergeCell ref="BB201:BC201"/>
    <mergeCell ref="BD201:BE201"/>
    <mergeCell ref="BF201:BG201"/>
    <mergeCell ref="BH201:BI201"/>
    <mergeCell ref="AQ201:AR201"/>
    <mergeCell ref="AS201:AT201"/>
    <mergeCell ref="AU201:AV201"/>
    <mergeCell ref="AH200:AI200"/>
    <mergeCell ref="AJ200:AK200"/>
    <mergeCell ref="AL200:AM200"/>
    <mergeCell ref="AD200:AE200"/>
    <mergeCell ref="AF200:AG200"/>
    <mergeCell ref="S200:T200"/>
    <mergeCell ref="U200:V200"/>
    <mergeCell ref="W200:X200"/>
    <mergeCell ref="Y200:Z200"/>
    <mergeCell ref="AA200:AB200"/>
    <mergeCell ref="AW200:AX200"/>
    <mergeCell ref="DN201:DO201"/>
    <mergeCell ref="DP201:DQ201"/>
    <mergeCell ref="DR201:DS201"/>
    <mergeCell ref="DT201:DU201"/>
    <mergeCell ref="DV201:DW201"/>
    <mergeCell ref="DK201:DL201"/>
    <mergeCell ref="DC201:DD201"/>
    <mergeCell ref="DE201:DF201"/>
    <mergeCell ref="DG201:DH201"/>
    <mergeCell ref="DI201:DJ201"/>
    <mergeCell ref="CV201:CW201"/>
    <mergeCell ref="CX201:CY201"/>
    <mergeCell ref="CZ201:DA201"/>
    <mergeCell ref="CR201:CS201"/>
    <mergeCell ref="CT201:CU201"/>
    <mergeCell ref="CG201:CH201"/>
    <mergeCell ref="CI201:CJ201"/>
    <mergeCell ref="CK201:CL201"/>
    <mergeCell ref="CM201:CN201"/>
    <mergeCell ref="CO201:CP201"/>
    <mergeCell ref="CD201:CE201"/>
    <mergeCell ref="BV202:BW202"/>
    <mergeCell ref="BX202:BY202"/>
    <mergeCell ref="BZ202:CA202"/>
    <mergeCell ref="CB202:CC202"/>
    <mergeCell ref="BO202:BP202"/>
    <mergeCell ref="BQ202:BR202"/>
    <mergeCell ref="BS202:BT202"/>
    <mergeCell ref="BK202:BL202"/>
    <mergeCell ref="BM202:BN202"/>
    <mergeCell ref="AZ202:BA202"/>
    <mergeCell ref="BB202:BC202"/>
    <mergeCell ref="BD202:BE202"/>
    <mergeCell ref="BF202:BG202"/>
    <mergeCell ref="BH202:BI202"/>
    <mergeCell ref="AS204:AT204"/>
    <mergeCell ref="AU204:AV204"/>
    <mergeCell ref="AH203:AI203"/>
    <mergeCell ref="AJ203:AK203"/>
    <mergeCell ref="AL203:AM203"/>
    <mergeCell ref="AD203:AE203"/>
    <mergeCell ref="AF203:AG203"/>
    <mergeCell ref="S203:T203"/>
    <mergeCell ref="U203:V203"/>
    <mergeCell ref="W203:X203"/>
    <mergeCell ref="Y203:Z203"/>
    <mergeCell ref="AA203:AB203"/>
    <mergeCell ref="AW203:AX203"/>
    <mergeCell ref="AO203:AP203"/>
    <mergeCell ref="AQ203:AR203"/>
    <mergeCell ref="DN202:DO202"/>
    <mergeCell ref="DP202:DQ202"/>
    <mergeCell ref="DR202:DS202"/>
    <mergeCell ref="DT202:DU202"/>
    <mergeCell ref="DV202:DW202"/>
    <mergeCell ref="DK202:DL202"/>
    <mergeCell ref="DC202:DD202"/>
    <mergeCell ref="DE202:DF202"/>
    <mergeCell ref="DG202:DH202"/>
    <mergeCell ref="DI202:DJ202"/>
    <mergeCell ref="CV202:CW202"/>
    <mergeCell ref="CX202:CY202"/>
    <mergeCell ref="CZ202:DA202"/>
    <mergeCell ref="CR202:CS202"/>
    <mergeCell ref="CT202:CU202"/>
    <mergeCell ref="CG202:CH202"/>
    <mergeCell ref="CI202:CJ202"/>
    <mergeCell ref="CK202:CL202"/>
    <mergeCell ref="CM202:CN202"/>
    <mergeCell ref="CO202:CP202"/>
    <mergeCell ref="CD202:CE202"/>
    <mergeCell ref="BV203:BW203"/>
    <mergeCell ref="BX203:BY203"/>
    <mergeCell ref="BZ203:CA203"/>
    <mergeCell ref="CB203:CC203"/>
    <mergeCell ref="BO203:BP203"/>
    <mergeCell ref="BQ203:BR203"/>
    <mergeCell ref="BS203:BT203"/>
    <mergeCell ref="BK203:BL203"/>
    <mergeCell ref="BM203:BN203"/>
    <mergeCell ref="AZ203:BA203"/>
    <mergeCell ref="BB203:BC203"/>
    <mergeCell ref="BD203:BE203"/>
    <mergeCell ref="BF203:BG203"/>
    <mergeCell ref="BH203:BI203"/>
    <mergeCell ref="AS203:AT203"/>
    <mergeCell ref="AU203:AV203"/>
    <mergeCell ref="AH202:AI202"/>
    <mergeCell ref="AJ202:AK202"/>
    <mergeCell ref="AL202:AM202"/>
    <mergeCell ref="AD202:AE202"/>
    <mergeCell ref="AF202:AG202"/>
    <mergeCell ref="S202:T202"/>
    <mergeCell ref="U202:V202"/>
    <mergeCell ref="W202:X202"/>
    <mergeCell ref="Y202:Z202"/>
    <mergeCell ref="AA202:AB202"/>
    <mergeCell ref="AW202:AX202"/>
    <mergeCell ref="AO202:AP202"/>
    <mergeCell ref="DN203:DO203"/>
    <mergeCell ref="DP203:DQ203"/>
    <mergeCell ref="DR203:DS203"/>
    <mergeCell ref="DT203:DU203"/>
    <mergeCell ref="DV203:DW203"/>
    <mergeCell ref="DK203:DL203"/>
    <mergeCell ref="DC203:DD203"/>
    <mergeCell ref="DE203:DF203"/>
    <mergeCell ref="DG203:DH203"/>
    <mergeCell ref="DI203:DJ203"/>
    <mergeCell ref="CV203:CW203"/>
    <mergeCell ref="CX203:CY203"/>
    <mergeCell ref="CZ203:DA203"/>
    <mergeCell ref="CR203:CS203"/>
    <mergeCell ref="CT203:CU203"/>
    <mergeCell ref="CG203:CH203"/>
    <mergeCell ref="CI203:CJ203"/>
    <mergeCell ref="CK203:CL203"/>
    <mergeCell ref="CM203:CN203"/>
    <mergeCell ref="CO203:CP203"/>
    <mergeCell ref="CD203:CE203"/>
    <mergeCell ref="BV204:BW204"/>
    <mergeCell ref="BX204:BY204"/>
    <mergeCell ref="BZ204:CA204"/>
    <mergeCell ref="CB204:CC204"/>
    <mergeCell ref="BO204:BP204"/>
    <mergeCell ref="BQ204:BR204"/>
    <mergeCell ref="BS204:BT204"/>
    <mergeCell ref="BK204:BL204"/>
    <mergeCell ref="BM204:BN204"/>
    <mergeCell ref="AZ204:BA204"/>
    <mergeCell ref="BB204:BC204"/>
    <mergeCell ref="BD204:BE204"/>
    <mergeCell ref="BF204:BG204"/>
    <mergeCell ref="BH204:BI204"/>
    <mergeCell ref="AU206:AV206"/>
    <mergeCell ref="AH205:AI205"/>
    <mergeCell ref="AJ205:AK205"/>
    <mergeCell ref="AL205:AM205"/>
    <mergeCell ref="AD205:AE205"/>
    <mergeCell ref="AF205:AG205"/>
    <mergeCell ref="S205:T205"/>
    <mergeCell ref="U205:V205"/>
    <mergeCell ref="W205:X205"/>
    <mergeCell ref="Y205:Z205"/>
    <mergeCell ref="AA205:AB205"/>
    <mergeCell ref="AW205:AX205"/>
    <mergeCell ref="AO205:AP205"/>
    <mergeCell ref="AQ205:AR205"/>
    <mergeCell ref="AS205:AT205"/>
    <mergeCell ref="DN204:DO204"/>
    <mergeCell ref="DP204:DQ204"/>
    <mergeCell ref="DR204:DS204"/>
    <mergeCell ref="DT204:DU204"/>
    <mergeCell ref="DV204:DW204"/>
    <mergeCell ref="DK204:DL204"/>
    <mergeCell ref="DC204:DD204"/>
    <mergeCell ref="DE204:DF204"/>
    <mergeCell ref="DG204:DH204"/>
    <mergeCell ref="DI204:DJ204"/>
    <mergeCell ref="CV204:CW204"/>
    <mergeCell ref="CX204:CY204"/>
    <mergeCell ref="CZ204:DA204"/>
    <mergeCell ref="CR204:CS204"/>
    <mergeCell ref="CT204:CU204"/>
    <mergeCell ref="CG204:CH204"/>
    <mergeCell ref="CI204:CJ204"/>
    <mergeCell ref="CK204:CL204"/>
    <mergeCell ref="CM204:CN204"/>
    <mergeCell ref="CO204:CP204"/>
    <mergeCell ref="CD204:CE204"/>
    <mergeCell ref="BV205:BW205"/>
    <mergeCell ref="BX205:BY205"/>
    <mergeCell ref="BZ205:CA205"/>
    <mergeCell ref="CB205:CC205"/>
    <mergeCell ref="BO205:BP205"/>
    <mergeCell ref="BQ205:BR205"/>
    <mergeCell ref="BS205:BT205"/>
    <mergeCell ref="BK205:BL205"/>
    <mergeCell ref="BM205:BN205"/>
    <mergeCell ref="AZ205:BA205"/>
    <mergeCell ref="BB205:BC205"/>
    <mergeCell ref="BD205:BE205"/>
    <mergeCell ref="BF205:BG205"/>
    <mergeCell ref="BH205:BI205"/>
    <mergeCell ref="AU205:AV205"/>
    <mergeCell ref="AH204:AI204"/>
    <mergeCell ref="AJ204:AK204"/>
    <mergeCell ref="AL204:AM204"/>
    <mergeCell ref="AD204:AE204"/>
    <mergeCell ref="AF204:AG204"/>
    <mergeCell ref="S204:T204"/>
    <mergeCell ref="U204:V204"/>
    <mergeCell ref="W204:X204"/>
    <mergeCell ref="Y204:Z204"/>
    <mergeCell ref="AA204:AB204"/>
    <mergeCell ref="AW204:AX204"/>
    <mergeCell ref="AO204:AP204"/>
    <mergeCell ref="AQ204:AR204"/>
    <mergeCell ref="DC207:DD207"/>
    <mergeCell ref="DE207:DF207"/>
    <mergeCell ref="DG207:DH207"/>
    <mergeCell ref="DI207:DJ207"/>
    <mergeCell ref="CV207:CW207"/>
    <mergeCell ref="CX207:CY207"/>
    <mergeCell ref="CZ207:DA207"/>
    <mergeCell ref="CR207:CS207"/>
    <mergeCell ref="CT207:CU207"/>
    <mergeCell ref="CG207:CH207"/>
    <mergeCell ref="CI207:CJ207"/>
    <mergeCell ref="CK207:CL207"/>
    <mergeCell ref="CM207:CN207"/>
    <mergeCell ref="CO207:CP207"/>
    <mergeCell ref="CD207:CE207"/>
    <mergeCell ref="AH206:AI206"/>
    <mergeCell ref="AJ206:AK206"/>
    <mergeCell ref="AL206:AM206"/>
    <mergeCell ref="AD206:AE206"/>
    <mergeCell ref="AF206:AG206"/>
    <mergeCell ref="S206:T206"/>
    <mergeCell ref="U206:V206"/>
    <mergeCell ref="W206:X206"/>
    <mergeCell ref="Y206:Z206"/>
    <mergeCell ref="AA206:AB206"/>
    <mergeCell ref="DN205:DO205"/>
    <mergeCell ref="DP205:DQ205"/>
    <mergeCell ref="DR205:DS205"/>
    <mergeCell ref="DT205:DU205"/>
    <mergeCell ref="DV205:DW205"/>
    <mergeCell ref="DK205:DL205"/>
    <mergeCell ref="DC205:DD205"/>
    <mergeCell ref="DE205:DF205"/>
    <mergeCell ref="DG205:DH205"/>
    <mergeCell ref="DI205:DJ205"/>
    <mergeCell ref="CV205:CW205"/>
    <mergeCell ref="CX205:CY205"/>
    <mergeCell ref="CZ205:DA205"/>
    <mergeCell ref="CR205:CS205"/>
    <mergeCell ref="CT205:CU205"/>
    <mergeCell ref="CG205:CH205"/>
    <mergeCell ref="CI205:CJ205"/>
    <mergeCell ref="CK205:CL205"/>
    <mergeCell ref="CM205:CN205"/>
    <mergeCell ref="CO205:CP205"/>
    <mergeCell ref="CD205:CE205"/>
    <mergeCell ref="BV206:BW206"/>
    <mergeCell ref="BX206:BY206"/>
    <mergeCell ref="BZ206:CA206"/>
    <mergeCell ref="CB206:CC206"/>
    <mergeCell ref="BO206:BP206"/>
    <mergeCell ref="BQ206:BR206"/>
    <mergeCell ref="BS206:BT206"/>
    <mergeCell ref="BK206:BL206"/>
    <mergeCell ref="BM206:BN206"/>
    <mergeCell ref="AZ206:BA206"/>
    <mergeCell ref="BB206:BC206"/>
    <mergeCell ref="BD206:BE206"/>
    <mergeCell ref="BF206:BG206"/>
    <mergeCell ref="BH206:BI206"/>
    <mergeCell ref="AW206:AX206"/>
    <mergeCell ref="AO206:AP206"/>
    <mergeCell ref="AQ206:AR206"/>
    <mergeCell ref="AS206:AT206"/>
    <mergeCell ref="BD208:BE208"/>
    <mergeCell ref="BF208:BG208"/>
    <mergeCell ref="BH208:BI208"/>
    <mergeCell ref="AU208:AV208"/>
    <mergeCell ref="AW208:AX208"/>
    <mergeCell ref="AO208:AP208"/>
    <mergeCell ref="AQ208:AR208"/>
    <mergeCell ref="AS208:AT208"/>
    <mergeCell ref="AH207:AI207"/>
    <mergeCell ref="AJ207:AK207"/>
    <mergeCell ref="AL207:AM207"/>
    <mergeCell ref="AD207:AE207"/>
    <mergeCell ref="AF207:AG207"/>
    <mergeCell ref="S207:T207"/>
    <mergeCell ref="U207:V207"/>
    <mergeCell ref="W207:X207"/>
    <mergeCell ref="Y207:Z207"/>
    <mergeCell ref="AA207:AB207"/>
    <mergeCell ref="AW207:AX207"/>
    <mergeCell ref="AO207:AP207"/>
    <mergeCell ref="AQ207:AR207"/>
    <mergeCell ref="AS207:AT207"/>
    <mergeCell ref="AU207:AV207"/>
    <mergeCell ref="DN206:DO206"/>
    <mergeCell ref="DP206:DQ206"/>
    <mergeCell ref="DR206:DS206"/>
    <mergeCell ref="DT206:DU206"/>
    <mergeCell ref="DV206:DW206"/>
    <mergeCell ref="DK206:DL206"/>
    <mergeCell ref="DC206:DD206"/>
    <mergeCell ref="DE206:DF206"/>
    <mergeCell ref="DG206:DH206"/>
    <mergeCell ref="DI206:DJ206"/>
    <mergeCell ref="CV206:CW206"/>
    <mergeCell ref="CX206:CY206"/>
    <mergeCell ref="CZ206:DA206"/>
    <mergeCell ref="CR206:CS206"/>
    <mergeCell ref="CT206:CU206"/>
    <mergeCell ref="CG206:CH206"/>
    <mergeCell ref="CI206:CJ206"/>
    <mergeCell ref="CK206:CL206"/>
    <mergeCell ref="CM206:CN206"/>
    <mergeCell ref="CO206:CP206"/>
    <mergeCell ref="CD206:CE206"/>
    <mergeCell ref="BV207:BW207"/>
    <mergeCell ref="BX207:BY207"/>
    <mergeCell ref="BZ207:CA207"/>
    <mergeCell ref="CB207:CC207"/>
    <mergeCell ref="BO207:BP207"/>
    <mergeCell ref="BQ207:BR207"/>
    <mergeCell ref="BS207:BT207"/>
    <mergeCell ref="BK207:BL207"/>
    <mergeCell ref="BM207:BN207"/>
    <mergeCell ref="AZ207:BA207"/>
    <mergeCell ref="BB207:BC207"/>
    <mergeCell ref="BD207:BE207"/>
    <mergeCell ref="BF207:BG207"/>
    <mergeCell ref="BH207:BI207"/>
    <mergeCell ref="DN207:DO207"/>
    <mergeCell ref="DP207:DQ207"/>
    <mergeCell ref="DR207:DS207"/>
    <mergeCell ref="DT207:DU207"/>
    <mergeCell ref="DV207:DW207"/>
    <mergeCell ref="DK207:DL207"/>
    <mergeCell ref="AA211:AB211"/>
    <mergeCell ref="C209:D209"/>
    <mergeCell ref="E209:N209"/>
    <mergeCell ref="DN208:DO208"/>
    <mergeCell ref="DP208:DQ208"/>
    <mergeCell ref="DR208:DS208"/>
    <mergeCell ref="DT208:DU208"/>
    <mergeCell ref="DV208:DW208"/>
    <mergeCell ref="DI208:DJ208"/>
    <mergeCell ref="DK208:DL208"/>
    <mergeCell ref="DC208:DD208"/>
    <mergeCell ref="DE208:DF208"/>
    <mergeCell ref="DG208:DH208"/>
    <mergeCell ref="CT208:CU208"/>
    <mergeCell ref="CV208:CW208"/>
    <mergeCell ref="CX208:CY208"/>
    <mergeCell ref="CZ208:DA208"/>
    <mergeCell ref="CR208:CS208"/>
    <mergeCell ref="CG208:CH208"/>
    <mergeCell ref="CI208:CJ208"/>
    <mergeCell ref="CK208:CL208"/>
    <mergeCell ref="CM208:CN208"/>
    <mergeCell ref="CO208:CP208"/>
    <mergeCell ref="CB208:CC208"/>
    <mergeCell ref="CD208:CE208"/>
    <mergeCell ref="BO211:BP211"/>
    <mergeCell ref="BQ211:BR211"/>
    <mergeCell ref="BS211:BT211"/>
    <mergeCell ref="BK211:BL211"/>
    <mergeCell ref="BM211:BN211"/>
    <mergeCell ref="AZ211:BA211"/>
    <mergeCell ref="BB211:BC211"/>
    <mergeCell ref="BD211:BE211"/>
    <mergeCell ref="BF211:BG211"/>
    <mergeCell ref="BH211:BI211"/>
    <mergeCell ref="AW211:AX211"/>
    <mergeCell ref="AO211:AP211"/>
    <mergeCell ref="AQ211:AR211"/>
    <mergeCell ref="AS211:AT211"/>
    <mergeCell ref="AU211:AV211"/>
    <mergeCell ref="AH211:AI211"/>
    <mergeCell ref="AJ211:AK211"/>
    <mergeCell ref="AL211:AM211"/>
    <mergeCell ref="AF208:AG208"/>
    <mergeCell ref="AH208:AI208"/>
    <mergeCell ref="AJ208:AK208"/>
    <mergeCell ref="AL208:AM208"/>
    <mergeCell ref="AD208:AE208"/>
    <mergeCell ref="O208:R208"/>
    <mergeCell ref="S208:T208"/>
    <mergeCell ref="U208:V208"/>
    <mergeCell ref="W208:X208"/>
    <mergeCell ref="Y208:Z208"/>
    <mergeCell ref="AA208:AB208"/>
    <mergeCell ref="BV208:BW208"/>
    <mergeCell ref="BX208:BY208"/>
    <mergeCell ref="BZ208:CA208"/>
    <mergeCell ref="BM208:BN208"/>
    <mergeCell ref="BO208:BP208"/>
    <mergeCell ref="BQ208:BR208"/>
    <mergeCell ref="BS208:BT208"/>
    <mergeCell ref="BK208:BL208"/>
    <mergeCell ref="AZ208:BA208"/>
    <mergeCell ref="BB208:BC208"/>
    <mergeCell ref="AW213:AX213"/>
    <mergeCell ref="AO213:AP213"/>
    <mergeCell ref="AQ213:AR213"/>
    <mergeCell ref="AS213:AT213"/>
    <mergeCell ref="AU213:AV213"/>
    <mergeCell ref="AH213:AI213"/>
    <mergeCell ref="AJ213:AK213"/>
    <mergeCell ref="AL213:AM213"/>
    <mergeCell ref="AD212:AE212"/>
    <mergeCell ref="AF212:AG212"/>
    <mergeCell ref="S212:T212"/>
    <mergeCell ref="U212:V212"/>
    <mergeCell ref="W212:X212"/>
    <mergeCell ref="Y212:Z212"/>
    <mergeCell ref="AA212:AB212"/>
    <mergeCell ref="DN211:DO211"/>
    <mergeCell ref="DP211:DQ211"/>
    <mergeCell ref="DR211:DS211"/>
    <mergeCell ref="DT211:DU211"/>
    <mergeCell ref="DV211:DW211"/>
    <mergeCell ref="DK211:DL211"/>
    <mergeCell ref="DC211:DD211"/>
    <mergeCell ref="DE211:DF211"/>
    <mergeCell ref="DG211:DH211"/>
    <mergeCell ref="DI211:DJ211"/>
    <mergeCell ref="CV211:CW211"/>
    <mergeCell ref="CX211:CY211"/>
    <mergeCell ref="CZ211:DA211"/>
    <mergeCell ref="CR211:CS211"/>
    <mergeCell ref="CT211:CU211"/>
    <mergeCell ref="CG211:CH211"/>
    <mergeCell ref="CI211:CJ211"/>
    <mergeCell ref="CK211:CL211"/>
    <mergeCell ref="CM211:CN211"/>
    <mergeCell ref="CO211:CP211"/>
    <mergeCell ref="CD211:CE211"/>
    <mergeCell ref="BV211:BW211"/>
    <mergeCell ref="BX211:BY211"/>
    <mergeCell ref="BZ211:CA211"/>
    <mergeCell ref="CB211:CC211"/>
    <mergeCell ref="BO212:BP212"/>
    <mergeCell ref="BQ212:BR212"/>
    <mergeCell ref="BS212:BT212"/>
    <mergeCell ref="BK212:BL212"/>
    <mergeCell ref="BM212:BN212"/>
    <mergeCell ref="AZ212:BA212"/>
    <mergeCell ref="BB212:BC212"/>
    <mergeCell ref="BD212:BE212"/>
    <mergeCell ref="BF212:BG212"/>
    <mergeCell ref="BH212:BI212"/>
    <mergeCell ref="AW212:AX212"/>
    <mergeCell ref="AO212:AP212"/>
    <mergeCell ref="AQ212:AR212"/>
    <mergeCell ref="AS212:AT212"/>
    <mergeCell ref="AU212:AV212"/>
    <mergeCell ref="AH212:AI212"/>
    <mergeCell ref="AJ212:AK212"/>
    <mergeCell ref="AL212:AM212"/>
    <mergeCell ref="AD211:AE211"/>
    <mergeCell ref="AF211:AG211"/>
    <mergeCell ref="S211:T211"/>
    <mergeCell ref="U211:V211"/>
    <mergeCell ref="W211:X211"/>
    <mergeCell ref="Y211:Z211"/>
    <mergeCell ref="DN212:DO212"/>
    <mergeCell ref="DP212:DQ212"/>
    <mergeCell ref="DR212:DS212"/>
    <mergeCell ref="DT212:DU212"/>
    <mergeCell ref="DV212:DW212"/>
    <mergeCell ref="DK212:DL212"/>
    <mergeCell ref="DC212:DD212"/>
    <mergeCell ref="DE212:DF212"/>
    <mergeCell ref="DG212:DH212"/>
    <mergeCell ref="DI212:DJ212"/>
    <mergeCell ref="CV212:CW212"/>
    <mergeCell ref="CX212:CY212"/>
    <mergeCell ref="CZ212:DA212"/>
    <mergeCell ref="CR212:CS212"/>
    <mergeCell ref="CT212:CU212"/>
    <mergeCell ref="CG212:CH212"/>
    <mergeCell ref="CI212:CJ212"/>
    <mergeCell ref="CK212:CL212"/>
    <mergeCell ref="CM212:CN212"/>
    <mergeCell ref="CO212:CP212"/>
    <mergeCell ref="CD212:CE212"/>
    <mergeCell ref="BV212:BW212"/>
    <mergeCell ref="BX212:BY212"/>
    <mergeCell ref="BZ212:CA212"/>
    <mergeCell ref="CB212:CC212"/>
    <mergeCell ref="BO213:BP213"/>
    <mergeCell ref="BQ213:BR213"/>
    <mergeCell ref="BS213:BT213"/>
    <mergeCell ref="BK213:BL213"/>
    <mergeCell ref="BM213:BN213"/>
    <mergeCell ref="AZ213:BA213"/>
    <mergeCell ref="BB213:BC213"/>
    <mergeCell ref="BD213:BE213"/>
    <mergeCell ref="BF213:BG213"/>
    <mergeCell ref="BH213:BI213"/>
    <mergeCell ref="AO215:AP215"/>
    <mergeCell ref="AQ215:AR215"/>
    <mergeCell ref="AS215:AT215"/>
    <mergeCell ref="AU215:AV215"/>
    <mergeCell ref="AH215:AI215"/>
    <mergeCell ref="AJ215:AK215"/>
    <mergeCell ref="AL215:AM215"/>
    <mergeCell ref="AD214:AE214"/>
    <mergeCell ref="AF214:AG214"/>
    <mergeCell ref="S214:T214"/>
    <mergeCell ref="U214:V214"/>
    <mergeCell ref="W214:X214"/>
    <mergeCell ref="Y214:Z214"/>
    <mergeCell ref="AA214:AB214"/>
    <mergeCell ref="DN213:DO213"/>
    <mergeCell ref="DP213:DQ213"/>
    <mergeCell ref="DR213:DS213"/>
    <mergeCell ref="DT213:DU213"/>
    <mergeCell ref="DV213:DW213"/>
    <mergeCell ref="DK213:DL213"/>
    <mergeCell ref="DC213:DD213"/>
    <mergeCell ref="DE213:DF213"/>
    <mergeCell ref="DG213:DH213"/>
    <mergeCell ref="DI213:DJ213"/>
    <mergeCell ref="CV213:CW213"/>
    <mergeCell ref="CX213:CY213"/>
    <mergeCell ref="CZ213:DA213"/>
    <mergeCell ref="CR213:CS213"/>
    <mergeCell ref="CT213:CU213"/>
    <mergeCell ref="CG213:CH213"/>
    <mergeCell ref="CI213:CJ213"/>
    <mergeCell ref="CK213:CL213"/>
    <mergeCell ref="CM213:CN213"/>
    <mergeCell ref="CO213:CP213"/>
    <mergeCell ref="CD213:CE213"/>
    <mergeCell ref="BV213:BW213"/>
    <mergeCell ref="BX213:BY213"/>
    <mergeCell ref="BZ213:CA213"/>
    <mergeCell ref="CB213:CC213"/>
    <mergeCell ref="BO214:BP214"/>
    <mergeCell ref="BQ214:BR214"/>
    <mergeCell ref="BS214:BT214"/>
    <mergeCell ref="BK214:BL214"/>
    <mergeCell ref="BM214:BN214"/>
    <mergeCell ref="AZ214:BA214"/>
    <mergeCell ref="BB214:BC214"/>
    <mergeCell ref="BD214:BE214"/>
    <mergeCell ref="BF214:BG214"/>
    <mergeCell ref="BH214:BI214"/>
    <mergeCell ref="AW214:AX214"/>
    <mergeCell ref="AO214:AP214"/>
    <mergeCell ref="AQ214:AR214"/>
    <mergeCell ref="AS214:AT214"/>
    <mergeCell ref="AU214:AV214"/>
    <mergeCell ref="AH214:AI214"/>
    <mergeCell ref="AJ214:AK214"/>
    <mergeCell ref="AL214:AM214"/>
    <mergeCell ref="AD213:AE213"/>
    <mergeCell ref="AF213:AG213"/>
    <mergeCell ref="S213:T213"/>
    <mergeCell ref="U213:V213"/>
    <mergeCell ref="W213:X213"/>
    <mergeCell ref="Y213:Z213"/>
    <mergeCell ref="AA213:AB213"/>
    <mergeCell ref="DN214:DO214"/>
    <mergeCell ref="DP214:DQ214"/>
    <mergeCell ref="DR214:DS214"/>
    <mergeCell ref="DT214:DU214"/>
    <mergeCell ref="DV214:DW214"/>
    <mergeCell ref="DK214:DL214"/>
    <mergeCell ref="DC214:DD214"/>
    <mergeCell ref="DE214:DF214"/>
    <mergeCell ref="DG214:DH214"/>
    <mergeCell ref="DI214:DJ214"/>
    <mergeCell ref="CV214:CW214"/>
    <mergeCell ref="CX214:CY214"/>
    <mergeCell ref="CZ214:DA214"/>
    <mergeCell ref="CR214:CS214"/>
    <mergeCell ref="CT214:CU214"/>
    <mergeCell ref="CG214:CH214"/>
    <mergeCell ref="CI214:CJ214"/>
    <mergeCell ref="CK214:CL214"/>
    <mergeCell ref="CM214:CN214"/>
    <mergeCell ref="CO214:CP214"/>
    <mergeCell ref="CD214:CE214"/>
    <mergeCell ref="BV214:BW214"/>
    <mergeCell ref="BX214:BY214"/>
    <mergeCell ref="BZ214:CA214"/>
    <mergeCell ref="CB214:CC214"/>
    <mergeCell ref="BO215:BP215"/>
    <mergeCell ref="BQ215:BR215"/>
    <mergeCell ref="BS215:BT215"/>
    <mergeCell ref="BK215:BL215"/>
    <mergeCell ref="BM215:BN215"/>
    <mergeCell ref="AZ215:BA215"/>
    <mergeCell ref="BB215:BC215"/>
    <mergeCell ref="BD215:BE215"/>
    <mergeCell ref="BF215:BG215"/>
    <mergeCell ref="BH215:BI215"/>
    <mergeCell ref="AQ217:AR217"/>
    <mergeCell ref="AS217:AT217"/>
    <mergeCell ref="AU217:AV217"/>
    <mergeCell ref="AH217:AI217"/>
    <mergeCell ref="AJ217:AK217"/>
    <mergeCell ref="AL217:AM217"/>
    <mergeCell ref="AD216:AE216"/>
    <mergeCell ref="AF216:AG216"/>
    <mergeCell ref="S216:T216"/>
    <mergeCell ref="U216:V216"/>
    <mergeCell ref="W216:X216"/>
    <mergeCell ref="Y216:Z216"/>
    <mergeCell ref="AA216:AB216"/>
    <mergeCell ref="AW216:AX216"/>
    <mergeCell ref="DN215:DO215"/>
    <mergeCell ref="DP215:DQ215"/>
    <mergeCell ref="DR215:DS215"/>
    <mergeCell ref="DT215:DU215"/>
    <mergeCell ref="DV215:DW215"/>
    <mergeCell ref="DK215:DL215"/>
    <mergeCell ref="DC215:DD215"/>
    <mergeCell ref="DE215:DF215"/>
    <mergeCell ref="DG215:DH215"/>
    <mergeCell ref="DI215:DJ215"/>
    <mergeCell ref="CV215:CW215"/>
    <mergeCell ref="CX215:CY215"/>
    <mergeCell ref="CZ215:DA215"/>
    <mergeCell ref="CR215:CS215"/>
    <mergeCell ref="CT215:CU215"/>
    <mergeCell ref="CG215:CH215"/>
    <mergeCell ref="CI215:CJ215"/>
    <mergeCell ref="CK215:CL215"/>
    <mergeCell ref="CM215:CN215"/>
    <mergeCell ref="CO215:CP215"/>
    <mergeCell ref="CD215:CE215"/>
    <mergeCell ref="BV215:BW215"/>
    <mergeCell ref="BX215:BY215"/>
    <mergeCell ref="BZ215:CA215"/>
    <mergeCell ref="CB215:CC215"/>
    <mergeCell ref="BO216:BP216"/>
    <mergeCell ref="BQ216:BR216"/>
    <mergeCell ref="BS216:BT216"/>
    <mergeCell ref="BK216:BL216"/>
    <mergeCell ref="BM216:BN216"/>
    <mergeCell ref="AZ216:BA216"/>
    <mergeCell ref="BB216:BC216"/>
    <mergeCell ref="BD216:BE216"/>
    <mergeCell ref="BF216:BG216"/>
    <mergeCell ref="BH216:BI216"/>
    <mergeCell ref="AO216:AP216"/>
    <mergeCell ref="AQ216:AR216"/>
    <mergeCell ref="AS216:AT216"/>
    <mergeCell ref="AU216:AV216"/>
    <mergeCell ref="AH216:AI216"/>
    <mergeCell ref="AJ216:AK216"/>
    <mergeCell ref="AL216:AM216"/>
    <mergeCell ref="AD215:AE215"/>
    <mergeCell ref="AF215:AG215"/>
    <mergeCell ref="S215:T215"/>
    <mergeCell ref="U215:V215"/>
    <mergeCell ref="W215:X215"/>
    <mergeCell ref="Y215:Z215"/>
    <mergeCell ref="AA215:AB215"/>
    <mergeCell ref="AW215:AX215"/>
    <mergeCell ref="DN216:DO216"/>
    <mergeCell ref="DP216:DQ216"/>
    <mergeCell ref="DR216:DS216"/>
    <mergeCell ref="DT216:DU216"/>
    <mergeCell ref="DV216:DW216"/>
    <mergeCell ref="DK216:DL216"/>
    <mergeCell ref="DC216:DD216"/>
    <mergeCell ref="DE216:DF216"/>
    <mergeCell ref="DG216:DH216"/>
    <mergeCell ref="DI216:DJ216"/>
    <mergeCell ref="CV216:CW216"/>
    <mergeCell ref="CX216:CY216"/>
    <mergeCell ref="CZ216:DA216"/>
    <mergeCell ref="CR216:CS216"/>
    <mergeCell ref="CT216:CU216"/>
    <mergeCell ref="CG216:CH216"/>
    <mergeCell ref="CI216:CJ216"/>
    <mergeCell ref="CK216:CL216"/>
    <mergeCell ref="CM216:CN216"/>
    <mergeCell ref="CO216:CP216"/>
    <mergeCell ref="CD216:CE216"/>
    <mergeCell ref="BV216:BW216"/>
    <mergeCell ref="BX216:BY216"/>
    <mergeCell ref="BZ216:CA216"/>
    <mergeCell ref="CB216:CC216"/>
    <mergeCell ref="BO217:BP217"/>
    <mergeCell ref="BQ217:BR217"/>
    <mergeCell ref="BS217:BT217"/>
    <mergeCell ref="BK217:BL217"/>
    <mergeCell ref="BM217:BN217"/>
    <mergeCell ref="AZ217:BA217"/>
    <mergeCell ref="BB217:BC217"/>
    <mergeCell ref="BD217:BE217"/>
    <mergeCell ref="BF217:BG217"/>
    <mergeCell ref="BH217:BI217"/>
    <mergeCell ref="AS219:AT219"/>
    <mergeCell ref="AU219:AV219"/>
    <mergeCell ref="AH219:AI219"/>
    <mergeCell ref="AJ219:AK219"/>
    <mergeCell ref="AL219:AM219"/>
    <mergeCell ref="AD218:AE218"/>
    <mergeCell ref="AF218:AG218"/>
    <mergeCell ref="S218:T218"/>
    <mergeCell ref="U218:V218"/>
    <mergeCell ref="W218:X218"/>
    <mergeCell ref="Y218:Z218"/>
    <mergeCell ref="AA218:AB218"/>
    <mergeCell ref="AW218:AX218"/>
    <mergeCell ref="AO218:AP218"/>
    <mergeCell ref="DN217:DO217"/>
    <mergeCell ref="DP217:DQ217"/>
    <mergeCell ref="DR217:DS217"/>
    <mergeCell ref="DT217:DU217"/>
    <mergeCell ref="DV217:DW217"/>
    <mergeCell ref="DK217:DL217"/>
    <mergeCell ref="DC217:DD217"/>
    <mergeCell ref="DE217:DF217"/>
    <mergeCell ref="DG217:DH217"/>
    <mergeCell ref="DI217:DJ217"/>
    <mergeCell ref="CV217:CW217"/>
    <mergeCell ref="CX217:CY217"/>
    <mergeCell ref="CZ217:DA217"/>
    <mergeCell ref="CR217:CS217"/>
    <mergeCell ref="CT217:CU217"/>
    <mergeCell ref="CG217:CH217"/>
    <mergeCell ref="CI217:CJ217"/>
    <mergeCell ref="CK217:CL217"/>
    <mergeCell ref="CM217:CN217"/>
    <mergeCell ref="CO217:CP217"/>
    <mergeCell ref="CD217:CE217"/>
    <mergeCell ref="BV217:BW217"/>
    <mergeCell ref="BX217:BY217"/>
    <mergeCell ref="BZ217:CA217"/>
    <mergeCell ref="CB217:CC217"/>
    <mergeCell ref="BO218:BP218"/>
    <mergeCell ref="BQ218:BR218"/>
    <mergeCell ref="BS218:BT218"/>
    <mergeCell ref="BK218:BL218"/>
    <mergeCell ref="BM218:BN218"/>
    <mergeCell ref="AZ218:BA218"/>
    <mergeCell ref="BB218:BC218"/>
    <mergeCell ref="BD218:BE218"/>
    <mergeCell ref="BF218:BG218"/>
    <mergeCell ref="BH218:BI218"/>
    <mergeCell ref="AQ218:AR218"/>
    <mergeCell ref="AS218:AT218"/>
    <mergeCell ref="AU218:AV218"/>
    <mergeCell ref="AH218:AI218"/>
    <mergeCell ref="AJ218:AK218"/>
    <mergeCell ref="AL218:AM218"/>
    <mergeCell ref="AD217:AE217"/>
    <mergeCell ref="AF217:AG217"/>
    <mergeCell ref="S217:T217"/>
    <mergeCell ref="U217:V217"/>
    <mergeCell ref="W217:X217"/>
    <mergeCell ref="Y217:Z217"/>
    <mergeCell ref="AA217:AB217"/>
    <mergeCell ref="AW217:AX217"/>
    <mergeCell ref="AO217:AP217"/>
    <mergeCell ref="DN218:DO218"/>
    <mergeCell ref="DP218:DQ218"/>
    <mergeCell ref="DR218:DS218"/>
    <mergeCell ref="DT218:DU218"/>
    <mergeCell ref="DV218:DW218"/>
    <mergeCell ref="DK218:DL218"/>
    <mergeCell ref="DC218:DD218"/>
    <mergeCell ref="DE218:DF218"/>
    <mergeCell ref="DG218:DH218"/>
    <mergeCell ref="DI218:DJ218"/>
    <mergeCell ref="CV218:CW218"/>
    <mergeCell ref="CX218:CY218"/>
    <mergeCell ref="CZ218:DA218"/>
    <mergeCell ref="CR218:CS218"/>
    <mergeCell ref="CT218:CU218"/>
    <mergeCell ref="CG218:CH218"/>
    <mergeCell ref="CI218:CJ218"/>
    <mergeCell ref="CK218:CL218"/>
    <mergeCell ref="CM218:CN218"/>
    <mergeCell ref="CO218:CP218"/>
    <mergeCell ref="CD218:CE218"/>
    <mergeCell ref="BV218:BW218"/>
    <mergeCell ref="BX218:BY218"/>
    <mergeCell ref="BZ218:CA218"/>
    <mergeCell ref="CB218:CC218"/>
    <mergeCell ref="BO219:BP219"/>
    <mergeCell ref="BQ219:BR219"/>
    <mergeCell ref="BS219:BT219"/>
    <mergeCell ref="BK219:BL219"/>
    <mergeCell ref="BM219:BN219"/>
    <mergeCell ref="AZ219:BA219"/>
    <mergeCell ref="BB219:BC219"/>
    <mergeCell ref="BD219:BE219"/>
    <mergeCell ref="BF219:BG219"/>
    <mergeCell ref="BH219:BI219"/>
    <mergeCell ref="AU221:AV221"/>
    <mergeCell ref="AH221:AI221"/>
    <mergeCell ref="AJ221:AK221"/>
    <mergeCell ref="AL221:AM221"/>
    <mergeCell ref="AD220:AE220"/>
    <mergeCell ref="AF220:AG220"/>
    <mergeCell ref="S220:T220"/>
    <mergeCell ref="U220:V220"/>
    <mergeCell ref="W220:X220"/>
    <mergeCell ref="Y220:Z220"/>
    <mergeCell ref="AA220:AB220"/>
    <mergeCell ref="AW220:AX220"/>
    <mergeCell ref="AO220:AP220"/>
    <mergeCell ref="AQ220:AR220"/>
    <mergeCell ref="DN219:DO219"/>
    <mergeCell ref="DP219:DQ219"/>
    <mergeCell ref="DR219:DS219"/>
    <mergeCell ref="DT219:DU219"/>
    <mergeCell ref="DV219:DW219"/>
    <mergeCell ref="DK219:DL219"/>
    <mergeCell ref="DC219:DD219"/>
    <mergeCell ref="DE219:DF219"/>
    <mergeCell ref="DG219:DH219"/>
    <mergeCell ref="DI219:DJ219"/>
    <mergeCell ref="CV219:CW219"/>
    <mergeCell ref="CX219:CY219"/>
    <mergeCell ref="CZ219:DA219"/>
    <mergeCell ref="CR219:CS219"/>
    <mergeCell ref="CT219:CU219"/>
    <mergeCell ref="CG219:CH219"/>
    <mergeCell ref="CI219:CJ219"/>
    <mergeCell ref="CK219:CL219"/>
    <mergeCell ref="CM219:CN219"/>
    <mergeCell ref="CO219:CP219"/>
    <mergeCell ref="CD219:CE219"/>
    <mergeCell ref="BV219:BW219"/>
    <mergeCell ref="BX219:BY219"/>
    <mergeCell ref="BZ219:CA219"/>
    <mergeCell ref="CB219:CC219"/>
    <mergeCell ref="BO220:BP220"/>
    <mergeCell ref="BQ220:BR220"/>
    <mergeCell ref="BS220:BT220"/>
    <mergeCell ref="BK220:BL220"/>
    <mergeCell ref="BM220:BN220"/>
    <mergeCell ref="AZ220:BA220"/>
    <mergeCell ref="BB220:BC220"/>
    <mergeCell ref="BD220:BE220"/>
    <mergeCell ref="BF220:BG220"/>
    <mergeCell ref="BH220:BI220"/>
    <mergeCell ref="AS220:AT220"/>
    <mergeCell ref="AU220:AV220"/>
    <mergeCell ref="AH220:AI220"/>
    <mergeCell ref="AJ220:AK220"/>
    <mergeCell ref="AL220:AM220"/>
    <mergeCell ref="AD219:AE219"/>
    <mergeCell ref="AF219:AG219"/>
    <mergeCell ref="S219:T219"/>
    <mergeCell ref="U219:V219"/>
    <mergeCell ref="W219:X219"/>
    <mergeCell ref="Y219:Z219"/>
    <mergeCell ref="AA219:AB219"/>
    <mergeCell ref="AW219:AX219"/>
    <mergeCell ref="AO219:AP219"/>
    <mergeCell ref="AQ219:AR219"/>
    <mergeCell ref="DN220:DO220"/>
    <mergeCell ref="DP220:DQ220"/>
    <mergeCell ref="DR220:DS220"/>
    <mergeCell ref="DT220:DU220"/>
    <mergeCell ref="DV220:DW220"/>
    <mergeCell ref="DK220:DL220"/>
    <mergeCell ref="DC220:DD220"/>
    <mergeCell ref="DE220:DF220"/>
    <mergeCell ref="DG220:DH220"/>
    <mergeCell ref="DI220:DJ220"/>
    <mergeCell ref="CV220:CW220"/>
    <mergeCell ref="CX220:CY220"/>
    <mergeCell ref="CZ220:DA220"/>
    <mergeCell ref="CR220:CS220"/>
    <mergeCell ref="CT220:CU220"/>
    <mergeCell ref="CG220:CH220"/>
    <mergeCell ref="CI220:CJ220"/>
    <mergeCell ref="CK220:CL220"/>
    <mergeCell ref="CM220:CN220"/>
    <mergeCell ref="CO220:CP220"/>
    <mergeCell ref="CD220:CE220"/>
    <mergeCell ref="BV220:BW220"/>
    <mergeCell ref="BX220:BY220"/>
    <mergeCell ref="BZ220:CA220"/>
    <mergeCell ref="CB220:CC220"/>
    <mergeCell ref="BO221:BP221"/>
    <mergeCell ref="BQ221:BR221"/>
    <mergeCell ref="BS221:BT221"/>
    <mergeCell ref="BK221:BL221"/>
    <mergeCell ref="BM221:BN221"/>
    <mergeCell ref="AZ221:BA221"/>
    <mergeCell ref="BB221:BC221"/>
    <mergeCell ref="BD221:BE221"/>
    <mergeCell ref="BF221:BG221"/>
    <mergeCell ref="BH221:BI221"/>
    <mergeCell ref="AH223:AI223"/>
    <mergeCell ref="AJ223:AK223"/>
    <mergeCell ref="AL223:AM223"/>
    <mergeCell ref="AD222:AE222"/>
    <mergeCell ref="AF222:AG222"/>
    <mergeCell ref="S222:T222"/>
    <mergeCell ref="U222:V222"/>
    <mergeCell ref="W222:X222"/>
    <mergeCell ref="Y222:Z222"/>
    <mergeCell ref="AA222:AB222"/>
    <mergeCell ref="AW222:AX222"/>
    <mergeCell ref="AO222:AP222"/>
    <mergeCell ref="AQ222:AR222"/>
    <mergeCell ref="AS222:AT222"/>
    <mergeCell ref="DN221:DO221"/>
    <mergeCell ref="DP221:DQ221"/>
    <mergeCell ref="DR221:DS221"/>
    <mergeCell ref="DT221:DU221"/>
    <mergeCell ref="DV221:DW221"/>
    <mergeCell ref="DK221:DL221"/>
    <mergeCell ref="DC221:DD221"/>
    <mergeCell ref="DE221:DF221"/>
    <mergeCell ref="DG221:DH221"/>
    <mergeCell ref="DI221:DJ221"/>
    <mergeCell ref="CV221:CW221"/>
    <mergeCell ref="CX221:CY221"/>
    <mergeCell ref="CZ221:DA221"/>
    <mergeCell ref="CR221:CS221"/>
    <mergeCell ref="CT221:CU221"/>
    <mergeCell ref="CG221:CH221"/>
    <mergeCell ref="CI221:CJ221"/>
    <mergeCell ref="CK221:CL221"/>
    <mergeCell ref="CM221:CN221"/>
    <mergeCell ref="CO221:CP221"/>
    <mergeCell ref="CD221:CE221"/>
    <mergeCell ref="BV221:BW221"/>
    <mergeCell ref="BX221:BY221"/>
    <mergeCell ref="BZ221:CA221"/>
    <mergeCell ref="CB221:CC221"/>
    <mergeCell ref="BO222:BP222"/>
    <mergeCell ref="BQ222:BR222"/>
    <mergeCell ref="BS222:BT222"/>
    <mergeCell ref="BK222:BL222"/>
    <mergeCell ref="BM222:BN222"/>
    <mergeCell ref="AZ222:BA222"/>
    <mergeCell ref="BB222:BC222"/>
    <mergeCell ref="BD222:BE222"/>
    <mergeCell ref="BF222:BG222"/>
    <mergeCell ref="BH222:BI222"/>
    <mergeCell ref="AU222:AV222"/>
    <mergeCell ref="AH222:AI222"/>
    <mergeCell ref="AJ222:AK222"/>
    <mergeCell ref="AL222:AM222"/>
    <mergeCell ref="AD221:AE221"/>
    <mergeCell ref="AF221:AG221"/>
    <mergeCell ref="S221:T221"/>
    <mergeCell ref="U221:V221"/>
    <mergeCell ref="W221:X221"/>
    <mergeCell ref="Y221:Z221"/>
    <mergeCell ref="AA221:AB221"/>
    <mergeCell ref="AW221:AX221"/>
    <mergeCell ref="AO221:AP221"/>
    <mergeCell ref="AQ221:AR221"/>
    <mergeCell ref="AS221:AT221"/>
    <mergeCell ref="DN222:DO222"/>
    <mergeCell ref="DP222:DQ222"/>
    <mergeCell ref="DR222:DS222"/>
    <mergeCell ref="DT222:DU222"/>
    <mergeCell ref="DV222:DW222"/>
    <mergeCell ref="DK222:DL222"/>
    <mergeCell ref="DC222:DD222"/>
    <mergeCell ref="DE222:DF222"/>
    <mergeCell ref="DG222:DH222"/>
    <mergeCell ref="DI222:DJ222"/>
    <mergeCell ref="CV222:CW222"/>
    <mergeCell ref="CX222:CY222"/>
    <mergeCell ref="CZ222:DA222"/>
    <mergeCell ref="CR222:CS222"/>
    <mergeCell ref="CT222:CU222"/>
    <mergeCell ref="CG222:CH222"/>
    <mergeCell ref="CI222:CJ222"/>
    <mergeCell ref="CK222:CL222"/>
    <mergeCell ref="CM222:CN222"/>
    <mergeCell ref="CO222:CP222"/>
    <mergeCell ref="CD222:CE222"/>
    <mergeCell ref="BV222:BW222"/>
    <mergeCell ref="BX222:BY222"/>
    <mergeCell ref="BZ222:CA222"/>
    <mergeCell ref="CB222:CC222"/>
    <mergeCell ref="BO223:BP223"/>
    <mergeCell ref="BQ223:BR223"/>
    <mergeCell ref="BS223:BT223"/>
    <mergeCell ref="BK223:BL223"/>
    <mergeCell ref="BM223:BN223"/>
    <mergeCell ref="AZ223:BA223"/>
    <mergeCell ref="BB223:BC223"/>
    <mergeCell ref="BD223:BE223"/>
    <mergeCell ref="BF223:BG223"/>
    <mergeCell ref="BH223:BI223"/>
    <mergeCell ref="AJ225:AK225"/>
    <mergeCell ref="AL225:AM225"/>
    <mergeCell ref="AD224:AE224"/>
    <mergeCell ref="AF224:AG224"/>
    <mergeCell ref="S224:T224"/>
    <mergeCell ref="U224:V224"/>
    <mergeCell ref="W224:X224"/>
    <mergeCell ref="Y224:Z224"/>
    <mergeCell ref="AA224:AB224"/>
    <mergeCell ref="AW224:AX224"/>
    <mergeCell ref="AO224:AP224"/>
    <mergeCell ref="AQ224:AR224"/>
    <mergeCell ref="AS224:AT224"/>
    <mergeCell ref="AU224:AV224"/>
    <mergeCell ref="DN223:DO223"/>
    <mergeCell ref="DP223:DQ223"/>
    <mergeCell ref="DR223:DS223"/>
    <mergeCell ref="DT223:DU223"/>
    <mergeCell ref="DV223:DW223"/>
    <mergeCell ref="DK223:DL223"/>
    <mergeCell ref="DC223:DD223"/>
    <mergeCell ref="DE223:DF223"/>
    <mergeCell ref="DG223:DH223"/>
    <mergeCell ref="DI223:DJ223"/>
    <mergeCell ref="CV223:CW223"/>
    <mergeCell ref="CX223:CY223"/>
    <mergeCell ref="CZ223:DA223"/>
    <mergeCell ref="CR223:CS223"/>
    <mergeCell ref="CT223:CU223"/>
    <mergeCell ref="CG223:CH223"/>
    <mergeCell ref="CI223:CJ223"/>
    <mergeCell ref="CK223:CL223"/>
    <mergeCell ref="CM223:CN223"/>
    <mergeCell ref="CO223:CP223"/>
    <mergeCell ref="CD223:CE223"/>
    <mergeCell ref="BV223:BW223"/>
    <mergeCell ref="BX223:BY223"/>
    <mergeCell ref="BZ223:CA223"/>
    <mergeCell ref="CB223:CC223"/>
    <mergeCell ref="BO224:BP224"/>
    <mergeCell ref="BQ224:BR224"/>
    <mergeCell ref="BS224:BT224"/>
    <mergeCell ref="BK224:BL224"/>
    <mergeCell ref="BM224:BN224"/>
    <mergeCell ref="AZ224:BA224"/>
    <mergeCell ref="BB224:BC224"/>
    <mergeCell ref="BD224:BE224"/>
    <mergeCell ref="BF224:BG224"/>
    <mergeCell ref="BH224:BI224"/>
    <mergeCell ref="AH224:AI224"/>
    <mergeCell ref="AJ224:AK224"/>
    <mergeCell ref="AL224:AM224"/>
    <mergeCell ref="AD223:AE223"/>
    <mergeCell ref="AF223:AG223"/>
    <mergeCell ref="S223:T223"/>
    <mergeCell ref="U223:V223"/>
    <mergeCell ref="W223:X223"/>
    <mergeCell ref="Y223:Z223"/>
    <mergeCell ref="AA223:AB223"/>
    <mergeCell ref="AW223:AX223"/>
    <mergeCell ref="AO223:AP223"/>
    <mergeCell ref="AQ223:AR223"/>
    <mergeCell ref="AS223:AT223"/>
    <mergeCell ref="AU223:AV223"/>
    <mergeCell ref="DN224:DO224"/>
    <mergeCell ref="DP224:DQ224"/>
    <mergeCell ref="DR224:DS224"/>
    <mergeCell ref="DT224:DU224"/>
    <mergeCell ref="DV224:DW224"/>
    <mergeCell ref="DK224:DL224"/>
    <mergeCell ref="DC224:DD224"/>
    <mergeCell ref="DE224:DF224"/>
    <mergeCell ref="DG224:DH224"/>
    <mergeCell ref="DI224:DJ224"/>
    <mergeCell ref="CV224:CW224"/>
    <mergeCell ref="CX224:CY224"/>
    <mergeCell ref="CZ224:DA224"/>
    <mergeCell ref="CR224:CS224"/>
    <mergeCell ref="CT224:CU224"/>
    <mergeCell ref="CG224:CH224"/>
    <mergeCell ref="CI224:CJ224"/>
    <mergeCell ref="CK224:CL224"/>
    <mergeCell ref="CM224:CN224"/>
    <mergeCell ref="CO224:CP224"/>
    <mergeCell ref="CD224:CE224"/>
    <mergeCell ref="BV224:BW224"/>
    <mergeCell ref="BX224:BY224"/>
    <mergeCell ref="BZ224:CA224"/>
    <mergeCell ref="CB224:CC224"/>
    <mergeCell ref="BO225:BP225"/>
    <mergeCell ref="BQ225:BR225"/>
    <mergeCell ref="BS225:BT225"/>
    <mergeCell ref="BK225:BL225"/>
    <mergeCell ref="BM225:BN225"/>
    <mergeCell ref="AZ225:BA225"/>
    <mergeCell ref="BB225:BC225"/>
    <mergeCell ref="BD225:BE225"/>
    <mergeCell ref="BF225:BG225"/>
    <mergeCell ref="BH225:BI225"/>
    <mergeCell ref="AL227:AM227"/>
    <mergeCell ref="AD226:AE226"/>
    <mergeCell ref="AF226:AG226"/>
    <mergeCell ref="S226:T226"/>
    <mergeCell ref="U226:V226"/>
    <mergeCell ref="W226:X226"/>
    <mergeCell ref="Y226:Z226"/>
    <mergeCell ref="AA226:AB226"/>
    <mergeCell ref="AW226:AX226"/>
    <mergeCell ref="AO226:AP226"/>
    <mergeCell ref="AQ226:AR226"/>
    <mergeCell ref="AS226:AT226"/>
    <mergeCell ref="AU226:AV226"/>
    <mergeCell ref="AH226:AI226"/>
    <mergeCell ref="DN225:DO225"/>
    <mergeCell ref="DP225:DQ225"/>
    <mergeCell ref="DR225:DS225"/>
    <mergeCell ref="DT225:DU225"/>
    <mergeCell ref="DV225:DW225"/>
    <mergeCell ref="DK225:DL225"/>
    <mergeCell ref="DC225:DD225"/>
    <mergeCell ref="DE225:DF225"/>
    <mergeCell ref="DG225:DH225"/>
    <mergeCell ref="DI225:DJ225"/>
    <mergeCell ref="CV225:CW225"/>
    <mergeCell ref="CX225:CY225"/>
    <mergeCell ref="CZ225:DA225"/>
    <mergeCell ref="CR225:CS225"/>
    <mergeCell ref="CT225:CU225"/>
    <mergeCell ref="CG225:CH225"/>
    <mergeCell ref="CI225:CJ225"/>
    <mergeCell ref="CK225:CL225"/>
    <mergeCell ref="CM225:CN225"/>
    <mergeCell ref="CO225:CP225"/>
    <mergeCell ref="CD225:CE225"/>
    <mergeCell ref="BV225:BW225"/>
    <mergeCell ref="BX225:BY225"/>
    <mergeCell ref="BZ225:CA225"/>
    <mergeCell ref="CB225:CC225"/>
    <mergeCell ref="BO226:BP226"/>
    <mergeCell ref="BQ226:BR226"/>
    <mergeCell ref="BS226:BT226"/>
    <mergeCell ref="BK226:BL226"/>
    <mergeCell ref="BM226:BN226"/>
    <mergeCell ref="AZ226:BA226"/>
    <mergeCell ref="BB226:BC226"/>
    <mergeCell ref="BD226:BE226"/>
    <mergeCell ref="BF226:BG226"/>
    <mergeCell ref="BH226:BI226"/>
    <mergeCell ref="AJ226:AK226"/>
    <mergeCell ref="AL226:AM226"/>
    <mergeCell ref="AD225:AE225"/>
    <mergeCell ref="AF225:AG225"/>
    <mergeCell ref="S225:T225"/>
    <mergeCell ref="U225:V225"/>
    <mergeCell ref="W225:X225"/>
    <mergeCell ref="Y225:Z225"/>
    <mergeCell ref="AA225:AB225"/>
    <mergeCell ref="AW225:AX225"/>
    <mergeCell ref="AO225:AP225"/>
    <mergeCell ref="AQ225:AR225"/>
    <mergeCell ref="AS225:AT225"/>
    <mergeCell ref="AU225:AV225"/>
    <mergeCell ref="AH225:AI225"/>
    <mergeCell ref="DN226:DO226"/>
    <mergeCell ref="DP226:DQ226"/>
    <mergeCell ref="DR226:DS226"/>
    <mergeCell ref="DT226:DU226"/>
    <mergeCell ref="DV226:DW226"/>
    <mergeCell ref="DK226:DL226"/>
    <mergeCell ref="DC226:DD226"/>
    <mergeCell ref="DE226:DF226"/>
    <mergeCell ref="DG226:DH226"/>
    <mergeCell ref="DI226:DJ226"/>
    <mergeCell ref="CV226:CW226"/>
    <mergeCell ref="CX226:CY226"/>
    <mergeCell ref="CZ226:DA226"/>
    <mergeCell ref="CR226:CS226"/>
    <mergeCell ref="CT226:CU226"/>
    <mergeCell ref="CG226:CH226"/>
    <mergeCell ref="CI226:CJ226"/>
    <mergeCell ref="CK226:CL226"/>
    <mergeCell ref="CM226:CN226"/>
    <mergeCell ref="CO226:CP226"/>
    <mergeCell ref="CD226:CE226"/>
    <mergeCell ref="BV226:BW226"/>
    <mergeCell ref="BX226:BY226"/>
    <mergeCell ref="BZ226:CA226"/>
    <mergeCell ref="CB226:CC226"/>
    <mergeCell ref="BO227:BP227"/>
    <mergeCell ref="BQ227:BR227"/>
    <mergeCell ref="BS227:BT227"/>
    <mergeCell ref="BK227:BL227"/>
    <mergeCell ref="BM227:BN227"/>
    <mergeCell ref="AZ227:BA227"/>
    <mergeCell ref="BB227:BC227"/>
    <mergeCell ref="BD227:BE227"/>
    <mergeCell ref="BF227:BG227"/>
    <mergeCell ref="BH227:BI227"/>
    <mergeCell ref="AD228:AE228"/>
    <mergeCell ref="AF228:AG228"/>
    <mergeCell ref="S228:T228"/>
    <mergeCell ref="U228:V228"/>
    <mergeCell ref="W228:X228"/>
    <mergeCell ref="Y228:Z228"/>
    <mergeCell ref="AA228:AB228"/>
    <mergeCell ref="AW228:AX228"/>
    <mergeCell ref="AO228:AP228"/>
    <mergeCell ref="AQ228:AR228"/>
    <mergeCell ref="AS228:AT228"/>
    <mergeCell ref="AU228:AV228"/>
    <mergeCell ref="AH228:AI228"/>
    <mergeCell ref="AJ228:AK228"/>
    <mergeCell ref="DN227:DO227"/>
    <mergeCell ref="DP227:DQ227"/>
    <mergeCell ref="DR227:DS227"/>
    <mergeCell ref="DT227:DU227"/>
    <mergeCell ref="DV227:DW227"/>
    <mergeCell ref="DK227:DL227"/>
    <mergeCell ref="DC227:DD227"/>
    <mergeCell ref="DE227:DF227"/>
    <mergeCell ref="DG227:DH227"/>
    <mergeCell ref="DI227:DJ227"/>
    <mergeCell ref="CV227:CW227"/>
    <mergeCell ref="CX227:CY227"/>
    <mergeCell ref="CZ227:DA227"/>
    <mergeCell ref="CR227:CS227"/>
    <mergeCell ref="CT227:CU227"/>
    <mergeCell ref="CG227:CH227"/>
    <mergeCell ref="CI227:CJ227"/>
    <mergeCell ref="CK227:CL227"/>
    <mergeCell ref="CM227:CN227"/>
    <mergeCell ref="CO227:CP227"/>
    <mergeCell ref="CD227:CE227"/>
    <mergeCell ref="BV227:BW227"/>
    <mergeCell ref="BX227:BY227"/>
    <mergeCell ref="BZ227:CA227"/>
    <mergeCell ref="CB227:CC227"/>
    <mergeCell ref="BO228:BP228"/>
    <mergeCell ref="BQ228:BR228"/>
    <mergeCell ref="BS228:BT228"/>
    <mergeCell ref="BK228:BL228"/>
    <mergeCell ref="BM228:BN228"/>
    <mergeCell ref="AZ228:BA228"/>
    <mergeCell ref="BB228:BC228"/>
    <mergeCell ref="BD228:BE228"/>
    <mergeCell ref="BF228:BG228"/>
    <mergeCell ref="BH228:BI228"/>
    <mergeCell ref="AL228:AM228"/>
    <mergeCell ref="AD227:AE227"/>
    <mergeCell ref="AF227:AG227"/>
    <mergeCell ref="S227:T227"/>
    <mergeCell ref="U227:V227"/>
    <mergeCell ref="W227:X227"/>
    <mergeCell ref="Y227:Z227"/>
    <mergeCell ref="AA227:AB227"/>
    <mergeCell ref="AW227:AX227"/>
    <mergeCell ref="AO227:AP227"/>
    <mergeCell ref="AQ227:AR227"/>
    <mergeCell ref="AS227:AT227"/>
    <mergeCell ref="AU227:AV227"/>
    <mergeCell ref="AH227:AI227"/>
    <mergeCell ref="AJ227:AK227"/>
    <mergeCell ref="DP230:DQ230"/>
    <mergeCell ref="DR230:DS230"/>
    <mergeCell ref="DT230:DU230"/>
    <mergeCell ref="DV230:DW230"/>
    <mergeCell ref="DK230:DL230"/>
    <mergeCell ref="DC230:DD230"/>
    <mergeCell ref="DE230:DF230"/>
    <mergeCell ref="DG230:DH230"/>
    <mergeCell ref="DI230:DJ230"/>
    <mergeCell ref="CV230:CW230"/>
    <mergeCell ref="CX230:CY230"/>
    <mergeCell ref="CZ230:DA230"/>
    <mergeCell ref="CR230:CS230"/>
    <mergeCell ref="CT230:CU230"/>
    <mergeCell ref="CG230:CH230"/>
    <mergeCell ref="CI230:CJ230"/>
    <mergeCell ref="CK230:CL230"/>
    <mergeCell ref="CM230:CN230"/>
    <mergeCell ref="CO230:CP230"/>
    <mergeCell ref="CD230:CE230"/>
    <mergeCell ref="BV230:BW230"/>
    <mergeCell ref="BX230:BY230"/>
    <mergeCell ref="BZ230:CA230"/>
    <mergeCell ref="CB230:CC230"/>
    <mergeCell ref="DN228:DO228"/>
    <mergeCell ref="DP228:DQ228"/>
    <mergeCell ref="DR228:DS228"/>
    <mergeCell ref="DT228:DU228"/>
    <mergeCell ref="DV228:DW228"/>
    <mergeCell ref="DK228:DL228"/>
    <mergeCell ref="DC228:DD228"/>
    <mergeCell ref="DE228:DF228"/>
    <mergeCell ref="DG228:DH228"/>
    <mergeCell ref="DI228:DJ228"/>
    <mergeCell ref="CV228:CW228"/>
    <mergeCell ref="CX228:CY228"/>
    <mergeCell ref="CZ228:DA228"/>
    <mergeCell ref="CR228:CS228"/>
    <mergeCell ref="CT228:CU228"/>
    <mergeCell ref="CG228:CH228"/>
    <mergeCell ref="CI228:CJ228"/>
    <mergeCell ref="CK228:CL228"/>
    <mergeCell ref="CM228:CN228"/>
    <mergeCell ref="CO228:CP228"/>
    <mergeCell ref="CD228:CE228"/>
    <mergeCell ref="BV228:BW228"/>
    <mergeCell ref="BX228:BY228"/>
    <mergeCell ref="BZ228:CA228"/>
    <mergeCell ref="CB228:CC228"/>
    <mergeCell ref="DP229:DQ229"/>
    <mergeCell ref="DR229:DS229"/>
    <mergeCell ref="DT229:DU229"/>
    <mergeCell ref="DV229:DW229"/>
    <mergeCell ref="DK229:DL229"/>
    <mergeCell ref="DC229:DD229"/>
    <mergeCell ref="DE229:DF229"/>
    <mergeCell ref="DG229:DH229"/>
    <mergeCell ref="DI229:DJ229"/>
    <mergeCell ref="CV229:CW229"/>
    <mergeCell ref="CX229:CY229"/>
    <mergeCell ref="CZ229:DA229"/>
    <mergeCell ref="CR229:CS229"/>
    <mergeCell ref="CT229:CU229"/>
    <mergeCell ref="CG229:CH229"/>
    <mergeCell ref="DN229:DO229"/>
    <mergeCell ref="AD229:AE229"/>
    <mergeCell ref="AF229:AG229"/>
    <mergeCell ref="S229:T229"/>
    <mergeCell ref="U229:V229"/>
    <mergeCell ref="W229:X229"/>
    <mergeCell ref="Y229:Z229"/>
    <mergeCell ref="AA229:AB229"/>
    <mergeCell ref="AW229:AX229"/>
    <mergeCell ref="AO229:AP229"/>
    <mergeCell ref="AQ229:AR229"/>
    <mergeCell ref="AS229:AT229"/>
    <mergeCell ref="AU229:AV229"/>
    <mergeCell ref="AH229:AI229"/>
    <mergeCell ref="AJ229:AK229"/>
    <mergeCell ref="AL229:AM229"/>
    <mergeCell ref="BO230:BP230"/>
    <mergeCell ref="BQ230:BR230"/>
    <mergeCell ref="BS230:BT230"/>
    <mergeCell ref="BK230:BL230"/>
    <mergeCell ref="BM230:BN230"/>
    <mergeCell ref="AZ230:BA230"/>
    <mergeCell ref="BB230:BC230"/>
    <mergeCell ref="BD230:BE230"/>
    <mergeCell ref="BF230:BG230"/>
    <mergeCell ref="BH230:BI230"/>
    <mergeCell ref="DN230:DO230"/>
    <mergeCell ref="BO229:BP229"/>
    <mergeCell ref="BQ229:BR229"/>
    <mergeCell ref="BS229:BT229"/>
    <mergeCell ref="BK229:BL229"/>
    <mergeCell ref="BM229:BN229"/>
    <mergeCell ref="AZ229:BA229"/>
    <mergeCell ref="BB229:BC229"/>
    <mergeCell ref="BD229:BE229"/>
    <mergeCell ref="BF229:BG229"/>
    <mergeCell ref="BH229:BI229"/>
    <mergeCell ref="CI229:CJ229"/>
    <mergeCell ref="CK229:CL229"/>
    <mergeCell ref="CM229:CN229"/>
    <mergeCell ref="CO229:CP229"/>
    <mergeCell ref="CD229:CE229"/>
    <mergeCell ref="BV229:BW229"/>
    <mergeCell ref="BX229:BY229"/>
    <mergeCell ref="BZ229:CA229"/>
    <mergeCell ref="CB229:CC229"/>
    <mergeCell ref="BM231:BN231"/>
    <mergeCell ref="BO231:BP231"/>
    <mergeCell ref="BQ231:BR231"/>
    <mergeCell ref="BS231:BT231"/>
    <mergeCell ref="BK231:BL231"/>
    <mergeCell ref="AZ231:BA231"/>
    <mergeCell ref="BB231:BC231"/>
    <mergeCell ref="BD231:BE231"/>
    <mergeCell ref="BF231:BG231"/>
    <mergeCell ref="BH231:BI231"/>
    <mergeCell ref="AU231:AV231"/>
    <mergeCell ref="AW231:AX231"/>
    <mergeCell ref="AO231:AP231"/>
    <mergeCell ref="AQ231:AR231"/>
    <mergeCell ref="AS231:AT231"/>
    <mergeCell ref="AF231:AG231"/>
    <mergeCell ref="AH231:AI231"/>
    <mergeCell ref="AJ231:AK231"/>
    <mergeCell ref="AL231:AM231"/>
    <mergeCell ref="AD234:AE234"/>
    <mergeCell ref="AF234:AG234"/>
    <mergeCell ref="AD230:AE230"/>
    <mergeCell ref="AF230:AG230"/>
    <mergeCell ref="S230:T230"/>
    <mergeCell ref="U230:V230"/>
    <mergeCell ref="W230:X230"/>
    <mergeCell ref="Y230:Z230"/>
    <mergeCell ref="AA230:AB230"/>
    <mergeCell ref="AW230:AX230"/>
    <mergeCell ref="AO230:AP230"/>
    <mergeCell ref="AQ230:AR230"/>
    <mergeCell ref="AS230:AT230"/>
    <mergeCell ref="AU230:AV230"/>
    <mergeCell ref="AH230:AI230"/>
    <mergeCell ref="AJ230:AK230"/>
    <mergeCell ref="AL230:AM230"/>
    <mergeCell ref="S234:T234"/>
    <mergeCell ref="U234:V234"/>
    <mergeCell ref="W234:X234"/>
    <mergeCell ref="Y234:Z234"/>
    <mergeCell ref="AA234:AB234"/>
    <mergeCell ref="DN235:DO235"/>
    <mergeCell ref="DP235:DQ235"/>
    <mergeCell ref="DR235:DS235"/>
    <mergeCell ref="DT235:DU235"/>
    <mergeCell ref="DV235:DW235"/>
    <mergeCell ref="DK235:DL235"/>
    <mergeCell ref="E232:N232"/>
    <mergeCell ref="DN231:DO231"/>
    <mergeCell ref="DP231:DQ231"/>
    <mergeCell ref="DR231:DS231"/>
    <mergeCell ref="DT231:DU231"/>
    <mergeCell ref="DV231:DW231"/>
    <mergeCell ref="DI231:DJ231"/>
    <mergeCell ref="DK231:DL231"/>
    <mergeCell ref="DC231:DD231"/>
    <mergeCell ref="DE231:DF231"/>
    <mergeCell ref="DG231:DH231"/>
    <mergeCell ref="CT231:CU231"/>
    <mergeCell ref="CV231:CW231"/>
    <mergeCell ref="CX231:CY231"/>
    <mergeCell ref="CZ231:DA231"/>
    <mergeCell ref="CR231:CS231"/>
    <mergeCell ref="CG231:CH231"/>
    <mergeCell ref="CI231:CJ231"/>
    <mergeCell ref="CK231:CL231"/>
    <mergeCell ref="CM231:CN231"/>
    <mergeCell ref="CO231:CP231"/>
    <mergeCell ref="CB231:CC231"/>
    <mergeCell ref="CD231:CE231"/>
    <mergeCell ref="BV231:BW231"/>
    <mergeCell ref="BO234:BP234"/>
    <mergeCell ref="BQ234:BR234"/>
    <mergeCell ref="BS234:BT234"/>
    <mergeCell ref="BK234:BL234"/>
    <mergeCell ref="BM234:BN234"/>
    <mergeCell ref="AZ234:BA234"/>
    <mergeCell ref="BB234:BC234"/>
    <mergeCell ref="BD234:BE234"/>
    <mergeCell ref="BF234:BG234"/>
    <mergeCell ref="BH234:BI234"/>
    <mergeCell ref="DN234:DO234"/>
    <mergeCell ref="DP234:DQ234"/>
    <mergeCell ref="AW234:AX234"/>
    <mergeCell ref="AO234:AP234"/>
    <mergeCell ref="AQ234:AR234"/>
    <mergeCell ref="AS234:AT234"/>
    <mergeCell ref="AU234:AV234"/>
    <mergeCell ref="AH234:AI234"/>
    <mergeCell ref="AJ234:AK234"/>
    <mergeCell ref="AL234:AM234"/>
    <mergeCell ref="AD231:AE231"/>
    <mergeCell ref="O231:R231"/>
    <mergeCell ref="S231:T231"/>
    <mergeCell ref="U231:V231"/>
    <mergeCell ref="W231:X231"/>
    <mergeCell ref="Y231:Z231"/>
    <mergeCell ref="AA231:AB231"/>
    <mergeCell ref="BX231:BY231"/>
    <mergeCell ref="BZ231:CA231"/>
    <mergeCell ref="DR234:DS234"/>
    <mergeCell ref="DT234:DU234"/>
    <mergeCell ref="DV234:DW234"/>
    <mergeCell ref="DK234:DL234"/>
    <mergeCell ref="DC234:DD234"/>
    <mergeCell ref="DE234:DF234"/>
    <mergeCell ref="DG234:DH234"/>
    <mergeCell ref="DI234:DJ234"/>
    <mergeCell ref="CV234:CW234"/>
    <mergeCell ref="CX234:CY234"/>
    <mergeCell ref="CZ234:DA234"/>
    <mergeCell ref="CR234:CS234"/>
    <mergeCell ref="CT234:CU234"/>
    <mergeCell ref="CG234:CH234"/>
    <mergeCell ref="CI234:CJ234"/>
    <mergeCell ref="CK234:CL234"/>
    <mergeCell ref="CM234:CN234"/>
    <mergeCell ref="CO234:CP234"/>
    <mergeCell ref="CD234:CE234"/>
    <mergeCell ref="BV234:BW234"/>
    <mergeCell ref="BX234:BY234"/>
    <mergeCell ref="BZ234:CA234"/>
    <mergeCell ref="CB234:CC234"/>
    <mergeCell ref="BO235:BP235"/>
    <mergeCell ref="BQ235:BR235"/>
    <mergeCell ref="BS235:BT235"/>
    <mergeCell ref="BK235:BL235"/>
    <mergeCell ref="BM235:BN235"/>
    <mergeCell ref="AZ235:BA235"/>
    <mergeCell ref="BB235:BC235"/>
    <mergeCell ref="BD235:BE235"/>
    <mergeCell ref="BF235:BG235"/>
    <mergeCell ref="BH235:BI235"/>
    <mergeCell ref="BZ235:CA235"/>
    <mergeCell ref="CB235:CC235"/>
    <mergeCell ref="DC235:DD235"/>
    <mergeCell ref="DE235:DF235"/>
    <mergeCell ref="DG235:DH235"/>
    <mergeCell ref="DI235:DJ235"/>
    <mergeCell ref="CV235:CW235"/>
    <mergeCell ref="CX235:CY235"/>
    <mergeCell ref="CZ235:DA235"/>
    <mergeCell ref="CR235:CS235"/>
    <mergeCell ref="CT235:CU235"/>
    <mergeCell ref="CG235:CH235"/>
    <mergeCell ref="CI235:CJ235"/>
    <mergeCell ref="CK235:CL235"/>
    <mergeCell ref="CM235:CN235"/>
    <mergeCell ref="CO235:CP235"/>
    <mergeCell ref="CD235:CE235"/>
    <mergeCell ref="BV235:BW235"/>
    <mergeCell ref="BX235:BY235"/>
    <mergeCell ref="BO236:BP236"/>
    <mergeCell ref="BQ236:BR236"/>
    <mergeCell ref="BS236:BT236"/>
    <mergeCell ref="BK236:BL236"/>
    <mergeCell ref="BM236:BN236"/>
    <mergeCell ref="AZ236:BA236"/>
    <mergeCell ref="BB236:BC236"/>
    <mergeCell ref="BD236:BE236"/>
    <mergeCell ref="BF236:BG236"/>
    <mergeCell ref="BH236:BI236"/>
    <mergeCell ref="AD237:AE237"/>
    <mergeCell ref="AF237:AG237"/>
    <mergeCell ref="S237:T237"/>
    <mergeCell ref="U237:V237"/>
    <mergeCell ref="W237:X237"/>
    <mergeCell ref="Y237:Z237"/>
    <mergeCell ref="AA237:AB237"/>
    <mergeCell ref="AW237:AX237"/>
    <mergeCell ref="AO237:AP237"/>
    <mergeCell ref="AQ237:AR237"/>
    <mergeCell ref="AS237:AT237"/>
    <mergeCell ref="AU237:AV237"/>
    <mergeCell ref="AH237:AI237"/>
    <mergeCell ref="AJ237:AK237"/>
    <mergeCell ref="AL237:AM237"/>
    <mergeCell ref="AD236:AE236"/>
    <mergeCell ref="AF236:AG236"/>
    <mergeCell ref="S236:T236"/>
    <mergeCell ref="U236:V236"/>
    <mergeCell ref="W236:X236"/>
    <mergeCell ref="Y236:Z236"/>
    <mergeCell ref="AA236:AB236"/>
    <mergeCell ref="AW236:AX236"/>
    <mergeCell ref="AO236:AP236"/>
    <mergeCell ref="AQ236:AR236"/>
    <mergeCell ref="AS236:AT236"/>
    <mergeCell ref="AU236:AV236"/>
    <mergeCell ref="AH236:AI236"/>
    <mergeCell ref="AJ236:AK236"/>
    <mergeCell ref="AL236:AM236"/>
    <mergeCell ref="AD235:AE235"/>
    <mergeCell ref="AF235:AG235"/>
    <mergeCell ref="S235:T235"/>
    <mergeCell ref="U235:V235"/>
    <mergeCell ref="W235:X235"/>
    <mergeCell ref="Y235:Z235"/>
    <mergeCell ref="AA235:AB235"/>
    <mergeCell ref="AW235:AX235"/>
    <mergeCell ref="AO235:AP235"/>
    <mergeCell ref="AQ235:AR235"/>
    <mergeCell ref="AS235:AT235"/>
    <mergeCell ref="AU235:AV235"/>
    <mergeCell ref="AH235:AI235"/>
    <mergeCell ref="AJ235:AK235"/>
    <mergeCell ref="AL235:AM235"/>
    <mergeCell ref="AJ238:AK238"/>
    <mergeCell ref="AL238:AM238"/>
    <mergeCell ref="DN236:DO236"/>
    <mergeCell ref="DP236:DQ236"/>
    <mergeCell ref="DR236:DS236"/>
    <mergeCell ref="DT236:DU236"/>
    <mergeCell ref="DV236:DW236"/>
    <mergeCell ref="DK236:DL236"/>
    <mergeCell ref="DC236:DD236"/>
    <mergeCell ref="DE236:DF236"/>
    <mergeCell ref="DG236:DH236"/>
    <mergeCell ref="DI236:DJ236"/>
    <mergeCell ref="CV236:CW236"/>
    <mergeCell ref="CX236:CY236"/>
    <mergeCell ref="CZ236:DA236"/>
    <mergeCell ref="CR236:CS236"/>
    <mergeCell ref="CT236:CU236"/>
    <mergeCell ref="CG236:CH236"/>
    <mergeCell ref="CI236:CJ236"/>
    <mergeCell ref="CK236:CL236"/>
    <mergeCell ref="CM236:CN236"/>
    <mergeCell ref="CO236:CP236"/>
    <mergeCell ref="CD236:CE236"/>
    <mergeCell ref="BV236:BW236"/>
    <mergeCell ref="BX236:BY236"/>
    <mergeCell ref="BZ236:CA236"/>
    <mergeCell ref="CB236:CC236"/>
    <mergeCell ref="BO237:BP237"/>
    <mergeCell ref="BQ237:BR237"/>
    <mergeCell ref="BS237:BT237"/>
    <mergeCell ref="BK237:BL237"/>
    <mergeCell ref="BM237:BN237"/>
    <mergeCell ref="AZ237:BA237"/>
    <mergeCell ref="BB237:BC237"/>
    <mergeCell ref="BD237:BE237"/>
    <mergeCell ref="BF237:BG237"/>
    <mergeCell ref="BH237:BI237"/>
    <mergeCell ref="DN237:DO237"/>
    <mergeCell ref="DP237:DQ237"/>
    <mergeCell ref="DR237:DS237"/>
    <mergeCell ref="DT237:DU237"/>
    <mergeCell ref="DV237:DW237"/>
    <mergeCell ref="DK237:DL237"/>
    <mergeCell ref="DC237:DD237"/>
    <mergeCell ref="DE237:DF237"/>
    <mergeCell ref="DG237:DH237"/>
    <mergeCell ref="DI237:DJ237"/>
    <mergeCell ref="CV237:CW237"/>
    <mergeCell ref="CX237:CY237"/>
    <mergeCell ref="CZ237:DA237"/>
    <mergeCell ref="CR237:CS237"/>
    <mergeCell ref="CT237:CU237"/>
    <mergeCell ref="CG237:CH237"/>
    <mergeCell ref="CI237:CJ237"/>
    <mergeCell ref="CK237:CL237"/>
    <mergeCell ref="CM237:CN237"/>
    <mergeCell ref="CO237:CP237"/>
    <mergeCell ref="CD237:CE237"/>
    <mergeCell ref="BV237:BW237"/>
    <mergeCell ref="BX237:BY237"/>
    <mergeCell ref="BZ237:CA237"/>
    <mergeCell ref="CB237:CC237"/>
    <mergeCell ref="AD239:AE239"/>
    <mergeCell ref="AF239:AG239"/>
    <mergeCell ref="BH238:BI238"/>
    <mergeCell ref="S239:T239"/>
    <mergeCell ref="U239:V239"/>
    <mergeCell ref="W239:X239"/>
    <mergeCell ref="Y239:Z239"/>
    <mergeCell ref="AA239:AB239"/>
    <mergeCell ref="DN238:DO238"/>
    <mergeCell ref="DP238:DQ238"/>
    <mergeCell ref="DR238:DS238"/>
    <mergeCell ref="DT238:DU238"/>
    <mergeCell ref="DV238:DW238"/>
    <mergeCell ref="DK238:DL238"/>
    <mergeCell ref="DC238:DD238"/>
    <mergeCell ref="DE238:DF238"/>
    <mergeCell ref="DG238:DH238"/>
    <mergeCell ref="DI238:DJ238"/>
    <mergeCell ref="CV238:CW238"/>
    <mergeCell ref="CX238:CY238"/>
    <mergeCell ref="CZ238:DA238"/>
    <mergeCell ref="CR238:CS238"/>
    <mergeCell ref="CT238:CU238"/>
    <mergeCell ref="CG238:CH238"/>
    <mergeCell ref="CI238:CJ238"/>
    <mergeCell ref="CK238:CL238"/>
    <mergeCell ref="CM238:CN238"/>
    <mergeCell ref="CO238:CP238"/>
    <mergeCell ref="CD238:CE238"/>
    <mergeCell ref="BV238:BW238"/>
    <mergeCell ref="BX238:BY238"/>
    <mergeCell ref="BZ238:CA238"/>
    <mergeCell ref="CB238:CC238"/>
    <mergeCell ref="BO239:BP239"/>
    <mergeCell ref="BQ239:BR239"/>
    <mergeCell ref="BS239:BT239"/>
    <mergeCell ref="BK239:BL239"/>
    <mergeCell ref="BM239:BN239"/>
    <mergeCell ref="AZ239:BA239"/>
    <mergeCell ref="BB239:BC239"/>
    <mergeCell ref="BD239:BE239"/>
    <mergeCell ref="BF239:BG239"/>
    <mergeCell ref="BH239:BI239"/>
    <mergeCell ref="AW239:AX239"/>
    <mergeCell ref="AO239:AP239"/>
    <mergeCell ref="AQ239:AR239"/>
    <mergeCell ref="AS239:AT239"/>
    <mergeCell ref="AU239:AV239"/>
    <mergeCell ref="AH239:AI239"/>
    <mergeCell ref="AJ239:AK239"/>
    <mergeCell ref="AL239:AM239"/>
    <mergeCell ref="DR239:DS239"/>
    <mergeCell ref="DT239:DU239"/>
    <mergeCell ref="DV239:DW239"/>
    <mergeCell ref="DK239:DL239"/>
    <mergeCell ref="DC239:DD239"/>
    <mergeCell ref="DE239:DF239"/>
    <mergeCell ref="DG239:DH239"/>
    <mergeCell ref="DI239:DJ239"/>
    <mergeCell ref="CV239:CW239"/>
    <mergeCell ref="CX239:CY239"/>
    <mergeCell ref="CZ239:DA239"/>
    <mergeCell ref="CR239:CS239"/>
    <mergeCell ref="CT239:CU239"/>
    <mergeCell ref="CG239:CH239"/>
    <mergeCell ref="CI239:CJ239"/>
    <mergeCell ref="CK239:CL239"/>
    <mergeCell ref="CM239:CN239"/>
    <mergeCell ref="CO239:CP239"/>
    <mergeCell ref="CD239:CE239"/>
    <mergeCell ref="BV239:BW239"/>
    <mergeCell ref="BX239:BY239"/>
    <mergeCell ref="BZ239:CA239"/>
    <mergeCell ref="CB239:CC239"/>
    <mergeCell ref="BX240:BY240"/>
    <mergeCell ref="BZ240:CA240"/>
    <mergeCell ref="CB240:CC240"/>
    <mergeCell ref="BO241:BP241"/>
    <mergeCell ref="BQ241:BR241"/>
    <mergeCell ref="BS241:BT241"/>
    <mergeCell ref="BK241:BL241"/>
    <mergeCell ref="BM241:BN241"/>
    <mergeCell ref="AZ241:BA241"/>
    <mergeCell ref="BB241:BC241"/>
    <mergeCell ref="BD241:BE241"/>
    <mergeCell ref="BF241:BG241"/>
    <mergeCell ref="BH241:BI241"/>
    <mergeCell ref="BO238:BP238"/>
    <mergeCell ref="BQ238:BR238"/>
    <mergeCell ref="BS238:BT238"/>
    <mergeCell ref="BK238:BL238"/>
    <mergeCell ref="BM238:BN238"/>
    <mergeCell ref="AZ238:BA238"/>
    <mergeCell ref="BB238:BC238"/>
    <mergeCell ref="BD238:BE238"/>
    <mergeCell ref="BF238:BG238"/>
    <mergeCell ref="AO242:AP242"/>
    <mergeCell ref="AQ242:AR242"/>
    <mergeCell ref="AS242:AT242"/>
    <mergeCell ref="AU242:AV242"/>
    <mergeCell ref="AJ241:AK241"/>
    <mergeCell ref="AL241:AM241"/>
    <mergeCell ref="AD240:AE240"/>
    <mergeCell ref="AF240:AG240"/>
    <mergeCell ref="S240:T240"/>
    <mergeCell ref="U240:V240"/>
    <mergeCell ref="W240:X240"/>
    <mergeCell ref="Y240:Z240"/>
    <mergeCell ref="DN241:DO241"/>
    <mergeCell ref="DP241:DQ241"/>
    <mergeCell ref="AD241:AE241"/>
    <mergeCell ref="AF241:AG241"/>
    <mergeCell ref="S241:T241"/>
    <mergeCell ref="U241:V241"/>
    <mergeCell ref="W241:X241"/>
    <mergeCell ref="Y241:Z241"/>
    <mergeCell ref="AA241:AB241"/>
    <mergeCell ref="AW241:AX241"/>
    <mergeCell ref="AO241:AP241"/>
    <mergeCell ref="AQ241:AR241"/>
    <mergeCell ref="AS241:AT241"/>
    <mergeCell ref="AU241:AV241"/>
    <mergeCell ref="AH241:AI241"/>
    <mergeCell ref="AD238:AE238"/>
    <mergeCell ref="AF238:AG238"/>
    <mergeCell ref="S238:T238"/>
    <mergeCell ref="U238:V238"/>
    <mergeCell ref="W238:X238"/>
    <mergeCell ref="Y238:Z238"/>
    <mergeCell ref="AA238:AB238"/>
    <mergeCell ref="AW238:AX238"/>
    <mergeCell ref="AO238:AP238"/>
    <mergeCell ref="AQ238:AR238"/>
    <mergeCell ref="AS238:AT238"/>
    <mergeCell ref="AU238:AV238"/>
    <mergeCell ref="AH238:AI238"/>
    <mergeCell ref="DN239:DO239"/>
    <mergeCell ref="DP239:DQ239"/>
    <mergeCell ref="DR241:DS241"/>
    <mergeCell ref="DT241:DU241"/>
    <mergeCell ref="DV241:DW241"/>
    <mergeCell ref="DK241:DL241"/>
    <mergeCell ref="DC241:DD241"/>
    <mergeCell ref="DE241:DF241"/>
    <mergeCell ref="DG241:DH241"/>
    <mergeCell ref="DI241:DJ241"/>
    <mergeCell ref="CV241:CW241"/>
    <mergeCell ref="CX241:CY241"/>
    <mergeCell ref="CZ241:DA241"/>
    <mergeCell ref="CR241:CS241"/>
    <mergeCell ref="CT241:CU241"/>
    <mergeCell ref="CG241:CH241"/>
    <mergeCell ref="CI241:CJ241"/>
    <mergeCell ref="CK241:CL241"/>
    <mergeCell ref="CM241:CN241"/>
    <mergeCell ref="CO241:CP241"/>
    <mergeCell ref="CD241:CE241"/>
    <mergeCell ref="BV241:BW241"/>
    <mergeCell ref="BX241:BY241"/>
    <mergeCell ref="BZ241:CA241"/>
    <mergeCell ref="CB241:CC241"/>
    <mergeCell ref="AA240:AB240"/>
    <mergeCell ref="AW240:AX240"/>
    <mergeCell ref="AO240:AP240"/>
    <mergeCell ref="AQ240:AR240"/>
    <mergeCell ref="AS240:AT240"/>
    <mergeCell ref="AU240:AV240"/>
    <mergeCell ref="AH240:AI240"/>
    <mergeCell ref="AJ240:AK240"/>
    <mergeCell ref="AL240:AM240"/>
    <mergeCell ref="DN240:DO240"/>
    <mergeCell ref="DP240:DQ240"/>
    <mergeCell ref="DR240:DS240"/>
    <mergeCell ref="DT240:DU240"/>
    <mergeCell ref="DV240:DW240"/>
    <mergeCell ref="DK240:DL240"/>
    <mergeCell ref="DC240:DD240"/>
    <mergeCell ref="DE240:DF240"/>
    <mergeCell ref="DG240:DH240"/>
    <mergeCell ref="DI240:DJ240"/>
    <mergeCell ref="CV240:CW240"/>
    <mergeCell ref="CX240:CY240"/>
    <mergeCell ref="CZ240:DA240"/>
    <mergeCell ref="CR240:CS240"/>
    <mergeCell ref="CT240:CU240"/>
    <mergeCell ref="CG240:CH240"/>
    <mergeCell ref="CI240:CJ240"/>
    <mergeCell ref="CK240:CL240"/>
    <mergeCell ref="CM240:CN240"/>
    <mergeCell ref="CO240:CP240"/>
    <mergeCell ref="CD240:CE240"/>
    <mergeCell ref="BV240:BW240"/>
    <mergeCell ref="BO240:BP240"/>
    <mergeCell ref="BQ240:BR240"/>
    <mergeCell ref="BS240:BT240"/>
    <mergeCell ref="BK240:BL240"/>
    <mergeCell ref="BM240:BN240"/>
    <mergeCell ref="AZ240:BA240"/>
    <mergeCell ref="BB240:BC240"/>
    <mergeCell ref="BD240:BE240"/>
    <mergeCell ref="BF240:BG240"/>
    <mergeCell ref="BH240:BI240"/>
    <mergeCell ref="AH245:AI245"/>
    <mergeCell ref="AJ245:AK245"/>
    <mergeCell ref="AJ243:AK243"/>
    <mergeCell ref="AL243:AM243"/>
    <mergeCell ref="AD242:AE242"/>
    <mergeCell ref="AF242:AG242"/>
    <mergeCell ref="S242:T242"/>
    <mergeCell ref="U242:V242"/>
    <mergeCell ref="W242:X242"/>
    <mergeCell ref="Y242:Z242"/>
    <mergeCell ref="AA242:AB242"/>
    <mergeCell ref="AW242:AX242"/>
    <mergeCell ref="DN243:DO243"/>
    <mergeCell ref="DP243:DQ243"/>
    <mergeCell ref="DR243:DS243"/>
    <mergeCell ref="DT243:DU243"/>
    <mergeCell ref="DV243:DW243"/>
    <mergeCell ref="DK243:DL243"/>
    <mergeCell ref="DC243:DD243"/>
    <mergeCell ref="DE243:DF243"/>
    <mergeCell ref="DG243:DH243"/>
    <mergeCell ref="DI243:DJ243"/>
    <mergeCell ref="CV243:CW243"/>
    <mergeCell ref="CX243:CY243"/>
    <mergeCell ref="CZ243:DA243"/>
    <mergeCell ref="CR243:CS243"/>
    <mergeCell ref="CT243:CU243"/>
    <mergeCell ref="CG243:CH243"/>
    <mergeCell ref="CI243:CJ243"/>
    <mergeCell ref="CK243:CL243"/>
    <mergeCell ref="CM243:CN243"/>
    <mergeCell ref="CO243:CP243"/>
    <mergeCell ref="CD243:CE243"/>
    <mergeCell ref="BV243:BW243"/>
    <mergeCell ref="BX243:BY243"/>
    <mergeCell ref="BZ243:CA243"/>
    <mergeCell ref="CB243:CC243"/>
    <mergeCell ref="BO242:BP242"/>
    <mergeCell ref="BQ242:BR242"/>
    <mergeCell ref="BS242:BT242"/>
    <mergeCell ref="BK242:BL242"/>
    <mergeCell ref="BM242:BN242"/>
    <mergeCell ref="AZ242:BA242"/>
    <mergeCell ref="BB242:BC242"/>
    <mergeCell ref="BD242:BE242"/>
    <mergeCell ref="BF242:BG242"/>
    <mergeCell ref="BH242:BI242"/>
    <mergeCell ref="AQ244:AR244"/>
    <mergeCell ref="AS244:AT244"/>
    <mergeCell ref="AH243:AI243"/>
    <mergeCell ref="DV242:DW242"/>
    <mergeCell ref="DK242:DL242"/>
    <mergeCell ref="DC242:DD242"/>
    <mergeCell ref="DE242:DF242"/>
    <mergeCell ref="DG242:DH242"/>
    <mergeCell ref="DI242:DJ242"/>
    <mergeCell ref="CV242:CW242"/>
    <mergeCell ref="CX242:CY242"/>
    <mergeCell ref="CZ242:DA242"/>
    <mergeCell ref="CR242:CS242"/>
    <mergeCell ref="CT242:CU242"/>
    <mergeCell ref="CG242:CH242"/>
    <mergeCell ref="CI242:CJ242"/>
    <mergeCell ref="CK242:CL242"/>
    <mergeCell ref="AU244:AV244"/>
    <mergeCell ref="AH244:AI244"/>
    <mergeCell ref="AJ244:AK244"/>
    <mergeCell ref="AL244:AM244"/>
    <mergeCell ref="AD243:AE243"/>
    <mergeCell ref="AF243:AG243"/>
    <mergeCell ref="S243:T243"/>
    <mergeCell ref="U243:V243"/>
    <mergeCell ref="W243:X243"/>
    <mergeCell ref="Y243:Z243"/>
    <mergeCell ref="AA243:AB243"/>
    <mergeCell ref="DN242:DO242"/>
    <mergeCell ref="DP242:DQ242"/>
    <mergeCell ref="DR242:DS242"/>
    <mergeCell ref="DT242:DU242"/>
    <mergeCell ref="DV244:DW244"/>
    <mergeCell ref="DK244:DL244"/>
    <mergeCell ref="DC244:DD244"/>
    <mergeCell ref="DE244:DF244"/>
    <mergeCell ref="DG244:DH244"/>
    <mergeCell ref="DI244:DJ244"/>
    <mergeCell ref="CV244:CW244"/>
    <mergeCell ref="CX244:CY244"/>
    <mergeCell ref="CZ244:DA244"/>
    <mergeCell ref="CR244:CS244"/>
    <mergeCell ref="CT244:CU244"/>
    <mergeCell ref="CG244:CH244"/>
    <mergeCell ref="CI244:CJ244"/>
    <mergeCell ref="CK244:CL244"/>
    <mergeCell ref="CM244:CN244"/>
    <mergeCell ref="CO244:CP244"/>
    <mergeCell ref="CD244:CE244"/>
    <mergeCell ref="BV244:BW244"/>
    <mergeCell ref="BX244:BY244"/>
    <mergeCell ref="BZ244:CA244"/>
    <mergeCell ref="CB244:CC244"/>
    <mergeCell ref="BO243:BP243"/>
    <mergeCell ref="BQ243:BR243"/>
    <mergeCell ref="BS243:BT243"/>
    <mergeCell ref="BK243:BL243"/>
    <mergeCell ref="BM243:BN243"/>
    <mergeCell ref="AZ243:BA243"/>
    <mergeCell ref="BB243:BC243"/>
    <mergeCell ref="BD243:BE243"/>
    <mergeCell ref="BF243:BG243"/>
    <mergeCell ref="BH243:BI243"/>
    <mergeCell ref="AW243:AX243"/>
    <mergeCell ref="AO243:AP243"/>
    <mergeCell ref="AQ243:AR243"/>
    <mergeCell ref="AS243:AT243"/>
    <mergeCell ref="AU243:AV243"/>
    <mergeCell ref="CM242:CN242"/>
    <mergeCell ref="CO242:CP242"/>
    <mergeCell ref="CD242:CE242"/>
    <mergeCell ref="BV242:BW242"/>
    <mergeCell ref="BX242:BY242"/>
    <mergeCell ref="BZ242:CA242"/>
    <mergeCell ref="CB242:CC242"/>
    <mergeCell ref="AH242:AI242"/>
    <mergeCell ref="AJ242:AK242"/>
    <mergeCell ref="AL242:AM242"/>
    <mergeCell ref="BO245:BP245"/>
    <mergeCell ref="BQ245:BR245"/>
    <mergeCell ref="BS245:BT245"/>
    <mergeCell ref="BK245:BL245"/>
    <mergeCell ref="BM245:BN245"/>
    <mergeCell ref="AZ245:BA245"/>
    <mergeCell ref="BB245:BC245"/>
    <mergeCell ref="BD245:BE245"/>
    <mergeCell ref="BF245:BG245"/>
    <mergeCell ref="BH245:BI245"/>
    <mergeCell ref="AW245:AX245"/>
    <mergeCell ref="AO245:AP245"/>
    <mergeCell ref="AQ245:AR245"/>
    <mergeCell ref="AS245:AT245"/>
    <mergeCell ref="AU245:AV245"/>
    <mergeCell ref="AH247:AI247"/>
    <mergeCell ref="AJ247:AK247"/>
    <mergeCell ref="AL247:AM247"/>
    <mergeCell ref="AL245:AM245"/>
    <mergeCell ref="AD244:AE244"/>
    <mergeCell ref="AF244:AG244"/>
    <mergeCell ref="S244:T244"/>
    <mergeCell ref="U244:V244"/>
    <mergeCell ref="W244:X244"/>
    <mergeCell ref="Y244:Z244"/>
    <mergeCell ref="AA244:AB244"/>
    <mergeCell ref="AW244:AX244"/>
    <mergeCell ref="AO244:AP244"/>
    <mergeCell ref="DN245:DO245"/>
    <mergeCell ref="DP245:DQ245"/>
    <mergeCell ref="DR245:DS245"/>
    <mergeCell ref="DT245:DU245"/>
    <mergeCell ref="DV245:DW245"/>
    <mergeCell ref="DK245:DL245"/>
    <mergeCell ref="DC245:DD245"/>
    <mergeCell ref="DE245:DF245"/>
    <mergeCell ref="DG245:DH245"/>
    <mergeCell ref="DI245:DJ245"/>
    <mergeCell ref="CV245:CW245"/>
    <mergeCell ref="CX245:CY245"/>
    <mergeCell ref="CZ245:DA245"/>
    <mergeCell ref="CR245:CS245"/>
    <mergeCell ref="CT245:CU245"/>
    <mergeCell ref="CG245:CH245"/>
    <mergeCell ref="CI245:CJ245"/>
    <mergeCell ref="CK245:CL245"/>
    <mergeCell ref="CM245:CN245"/>
    <mergeCell ref="CO245:CP245"/>
    <mergeCell ref="CD245:CE245"/>
    <mergeCell ref="BV245:BW245"/>
    <mergeCell ref="BX245:BY245"/>
    <mergeCell ref="BZ245:CA245"/>
    <mergeCell ref="CB245:CC245"/>
    <mergeCell ref="BO244:BP244"/>
    <mergeCell ref="BQ244:BR244"/>
    <mergeCell ref="BS244:BT244"/>
    <mergeCell ref="BK244:BL244"/>
    <mergeCell ref="BM244:BN244"/>
    <mergeCell ref="AZ244:BA244"/>
    <mergeCell ref="BB244:BC244"/>
    <mergeCell ref="BD244:BE244"/>
    <mergeCell ref="BF244:BG244"/>
    <mergeCell ref="BH244:BI244"/>
    <mergeCell ref="AS246:AT246"/>
    <mergeCell ref="AU246:AV246"/>
    <mergeCell ref="AH246:AI246"/>
    <mergeCell ref="AJ246:AK246"/>
    <mergeCell ref="AL246:AM246"/>
    <mergeCell ref="AD245:AE245"/>
    <mergeCell ref="AF245:AG245"/>
    <mergeCell ref="S245:T245"/>
    <mergeCell ref="U245:V245"/>
    <mergeCell ref="W245:X245"/>
    <mergeCell ref="Y245:Z245"/>
    <mergeCell ref="AA245:AB245"/>
    <mergeCell ref="DN244:DO244"/>
    <mergeCell ref="DP244:DQ244"/>
    <mergeCell ref="DR244:DS244"/>
    <mergeCell ref="DT244:DU244"/>
    <mergeCell ref="S246:T246"/>
    <mergeCell ref="U246:V246"/>
    <mergeCell ref="W246:X246"/>
    <mergeCell ref="Y246:Z246"/>
    <mergeCell ref="AA246:AB246"/>
    <mergeCell ref="AW246:AX246"/>
    <mergeCell ref="AO246:AP246"/>
    <mergeCell ref="AQ246:AR246"/>
    <mergeCell ref="DN247:DO247"/>
    <mergeCell ref="DP247:DQ247"/>
    <mergeCell ref="DR247:DS247"/>
    <mergeCell ref="DT247:DU247"/>
    <mergeCell ref="DV247:DW247"/>
    <mergeCell ref="DK247:DL247"/>
    <mergeCell ref="DC247:DD247"/>
    <mergeCell ref="DE247:DF247"/>
    <mergeCell ref="DG247:DH247"/>
    <mergeCell ref="DI247:DJ247"/>
    <mergeCell ref="CV247:CW247"/>
    <mergeCell ref="CX247:CY247"/>
    <mergeCell ref="CZ247:DA247"/>
    <mergeCell ref="CR247:CS247"/>
    <mergeCell ref="CT247:CU247"/>
    <mergeCell ref="CG247:CH247"/>
    <mergeCell ref="CI247:CJ247"/>
    <mergeCell ref="CK247:CL247"/>
    <mergeCell ref="CM247:CN247"/>
    <mergeCell ref="CO247:CP247"/>
    <mergeCell ref="CD247:CE247"/>
    <mergeCell ref="BV247:BW247"/>
    <mergeCell ref="BX247:BY247"/>
    <mergeCell ref="BZ247:CA247"/>
    <mergeCell ref="CB247:CC247"/>
    <mergeCell ref="BO246:BP246"/>
    <mergeCell ref="BQ246:BR246"/>
    <mergeCell ref="BS246:BT246"/>
    <mergeCell ref="BK246:BL246"/>
    <mergeCell ref="BM246:BN246"/>
    <mergeCell ref="AZ246:BA246"/>
    <mergeCell ref="BB246:BC246"/>
    <mergeCell ref="BD246:BE246"/>
    <mergeCell ref="BF246:BG246"/>
    <mergeCell ref="BH246:BI246"/>
    <mergeCell ref="AD247:AE247"/>
    <mergeCell ref="AF247:AG247"/>
    <mergeCell ref="S247:T247"/>
    <mergeCell ref="U247:V247"/>
    <mergeCell ref="W247:X247"/>
    <mergeCell ref="Y247:Z247"/>
    <mergeCell ref="AA247:AB247"/>
    <mergeCell ref="DN246:DO246"/>
    <mergeCell ref="DP246:DQ246"/>
    <mergeCell ref="DR246:DS246"/>
    <mergeCell ref="DT246:DU246"/>
    <mergeCell ref="DV246:DW246"/>
    <mergeCell ref="DK246:DL246"/>
    <mergeCell ref="DC246:DD246"/>
    <mergeCell ref="DE246:DF246"/>
    <mergeCell ref="DG246:DH246"/>
    <mergeCell ref="DI246:DJ246"/>
    <mergeCell ref="CV246:CW246"/>
    <mergeCell ref="CX246:CY246"/>
    <mergeCell ref="CZ246:DA246"/>
    <mergeCell ref="CR246:CS246"/>
    <mergeCell ref="CZ248:DA248"/>
    <mergeCell ref="CR248:CS248"/>
    <mergeCell ref="CT248:CU248"/>
    <mergeCell ref="CG248:CH248"/>
    <mergeCell ref="CI248:CJ248"/>
    <mergeCell ref="CK248:CL248"/>
    <mergeCell ref="CM248:CN248"/>
    <mergeCell ref="CO248:CP248"/>
    <mergeCell ref="CD248:CE248"/>
    <mergeCell ref="BV248:BW248"/>
    <mergeCell ref="BX248:BY248"/>
    <mergeCell ref="BZ248:CA248"/>
    <mergeCell ref="CB248:CC248"/>
    <mergeCell ref="BO249:BP249"/>
    <mergeCell ref="BQ249:BR249"/>
    <mergeCell ref="BS249:BT249"/>
    <mergeCell ref="BK249:BL249"/>
    <mergeCell ref="BM249:BN249"/>
    <mergeCell ref="AZ249:BA249"/>
    <mergeCell ref="BB249:BC249"/>
    <mergeCell ref="BD249:BE249"/>
    <mergeCell ref="BF249:BG249"/>
    <mergeCell ref="BH249:BI249"/>
    <mergeCell ref="AW249:AX249"/>
    <mergeCell ref="AO249:AP249"/>
    <mergeCell ref="AQ249:AR249"/>
    <mergeCell ref="AS249:AT249"/>
    <mergeCell ref="AU249:AV249"/>
    <mergeCell ref="AH249:AI249"/>
    <mergeCell ref="AJ249:AK249"/>
    <mergeCell ref="AL249:AM249"/>
    <mergeCell ref="AD248:AE248"/>
    <mergeCell ref="AD246:AE246"/>
    <mergeCell ref="AF246:AG246"/>
    <mergeCell ref="AU248:AV248"/>
    <mergeCell ref="AH248:AI248"/>
    <mergeCell ref="AJ248:AK248"/>
    <mergeCell ref="AL248:AM248"/>
    <mergeCell ref="CT246:CU246"/>
    <mergeCell ref="CG246:CH246"/>
    <mergeCell ref="CI246:CJ246"/>
    <mergeCell ref="CK246:CL246"/>
    <mergeCell ref="CM246:CN246"/>
    <mergeCell ref="CO246:CP246"/>
    <mergeCell ref="CD246:CE246"/>
    <mergeCell ref="BV246:BW246"/>
    <mergeCell ref="BX246:BY246"/>
    <mergeCell ref="BZ246:CA246"/>
    <mergeCell ref="CB246:CC246"/>
    <mergeCell ref="BO247:BP247"/>
    <mergeCell ref="BQ247:BR247"/>
    <mergeCell ref="BS247:BT247"/>
    <mergeCell ref="BK247:BL247"/>
    <mergeCell ref="BM247:BN247"/>
    <mergeCell ref="AZ247:BA247"/>
    <mergeCell ref="BB247:BC247"/>
    <mergeCell ref="BD247:BE247"/>
    <mergeCell ref="BF247:BG247"/>
    <mergeCell ref="BH247:BI247"/>
    <mergeCell ref="AW247:AX247"/>
    <mergeCell ref="AO247:AP247"/>
    <mergeCell ref="AQ247:AR247"/>
    <mergeCell ref="AS247:AT247"/>
    <mergeCell ref="AU247:AV247"/>
    <mergeCell ref="AF248:AG248"/>
    <mergeCell ref="S248:T248"/>
    <mergeCell ref="U248:V248"/>
    <mergeCell ref="W248:X248"/>
    <mergeCell ref="Y248:Z248"/>
    <mergeCell ref="AA248:AB248"/>
    <mergeCell ref="AW248:AX248"/>
    <mergeCell ref="AO248:AP248"/>
    <mergeCell ref="AQ248:AR248"/>
    <mergeCell ref="AS248:AT248"/>
    <mergeCell ref="DN249:DO249"/>
    <mergeCell ref="DP249:DQ249"/>
    <mergeCell ref="DR249:DS249"/>
    <mergeCell ref="DT249:DU249"/>
    <mergeCell ref="DV249:DW249"/>
    <mergeCell ref="DK249:DL249"/>
    <mergeCell ref="DC249:DD249"/>
    <mergeCell ref="DE249:DF249"/>
    <mergeCell ref="DG249:DH249"/>
    <mergeCell ref="DI249:DJ249"/>
    <mergeCell ref="CV249:CW249"/>
    <mergeCell ref="CX249:CY249"/>
    <mergeCell ref="CZ249:DA249"/>
    <mergeCell ref="CR249:CS249"/>
    <mergeCell ref="CT249:CU249"/>
    <mergeCell ref="CG249:CH249"/>
    <mergeCell ref="CI249:CJ249"/>
    <mergeCell ref="CK249:CL249"/>
    <mergeCell ref="CM249:CN249"/>
    <mergeCell ref="CO249:CP249"/>
    <mergeCell ref="CD249:CE249"/>
    <mergeCell ref="BV249:BW249"/>
    <mergeCell ref="BX249:BY249"/>
    <mergeCell ref="BZ249:CA249"/>
    <mergeCell ref="CB249:CC249"/>
    <mergeCell ref="BO248:BP248"/>
    <mergeCell ref="BQ248:BR248"/>
    <mergeCell ref="BS248:BT248"/>
    <mergeCell ref="BK248:BL248"/>
    <mergeCell ref="BM248:BN248"/>
    <mergeCell ref="AZ248:BA248"/>
    <mergeCell ref="BB248:BC248"/>
    <mergeCell ref="BD248:BE248"/>
    <mergeCell ref="BF248:BG248"/>
    <mergeCell ref="BH248:BI248"/>
    <mergeCell ref="AD249:AE249"/>
    <mergeCell ref="AF249:AG249"/>
    <mergeCell ref="S249:T249"/>
    <mergeCell ref="U249:V249"/>
    <mergeCell ref="W249:X249"/>
    <mergeCell ref="Y249:Z249"/>
    <mergeCell ref="AA249:AB249"/>
    <mergeCell ref="DN248:DO248"/>
    <mergeCell ref="DP248:DQ248"/>
    <mergeCell ref="DR248:DS248"/>
    <mergeCell ref="DT248:DU248"/>
    <mergeCell ref="DV248:DW248"/>
    <mergeCell ref="DK248:DL248"/>
    <mergeCell ref="DC248:DD248"/>
    <mergeCell ref="DE248:DF248"/>
    <mergeCell ref="DG248:DH248"/>
    <mergeCell ref="DI248:DJ248"/>
    <mergeCell ref="CV248:CW248"/>
    <mergeCell ref="CX248:CY248"/>
    <mergeCell ref="CZ250:DA250"/>
    <mergeCell ref="CR250:CS250"/>
    <mergeCell ref="CT250:CU250"/>
    <mergeCell ref="CG250:CH250"/>
    <mergeCell ref="CI250:CJ250"/>
    <mergeCell ref="CK250:CL250"/>
    <mergeCell ref="CM250:CN250"/>
    <mergeCell ref="CO250:CP250"/>
    <mergeCell ref="CD250:CE250"/>
    <mergeCell ref="BV250:BW250"/>
    <mergeCell ref="BX250:BY250"/>
    <mergeCell ref="BZ250:CA250"/>
    <mergeCell ref="CB250:CC250"/>
    <mergeCell ref="BO251:BP251"/>
    <mergeCell ref="BQ251:BR251"/>
    <mergeCell ref="BS251:BT251"/>
    <mergeCell ref="BK251:BL251"/>
    <mergeCell ref="BM251:BN251"/>
    <mergeCell ref="AZ251:BA251"/>
    <mergeCell ref="BB251:BC251"/>
    <mergeCell ref="BD251:BE251"/>
    <mergeCell ref="BF251:BG251"/>
    <mergeCell ref="BH251:BI251"/>
    <mergeCell ref="AW251:AX251"/>
    <mergeCell ref="AO251:AP251"/>
    <mergeCell ref="AQ251:AR251"/>
    <mergeCell ref="AS251:AT251"/>
    <mergeCell ref="AU251:AV251"/>
    <mergeCell ref="AH251:AI251"/>
    <mergeCell ref="AJ251:AK251"/>
    <mergeCell ref="AL251:AM251"/>
    <mergeCell ref="AD250:AE250"/>
    <mergeCell ref="AF250:AG250"/>
    <mergeCell ref="AH250:AI250"/>
    <mergeCell ref="AJ250:AK250"/>
    <mergeCell ref="AL250:AM250"/>
    <mergeCell ref="S250:T250"/>
    <mergeCell ref="U250:V250"/>
    <mergeCell ref="W250:X250"/>
    <mergeCell ref="Y250:Z250"/>
    <mergeCell ref="AA250:AB250"/>
    <mergeCell ref="AW250:AX250"/>
    <mergeCell ref="AO250:AP250"/>
    <mergeCell ref="AQ250:AR250"/>
    <mergeCell ref="AS250:AT250"/>
    <mergeCell ref="AU250:AV250"/>
    <mergeCell ref="DN251:DO251"/>
    <mergeCell ref="DP251:DQ251"/>
    <mergeCell ref="DR251:DS251"/>
    <mergeCell ref="DT251:DU251"/>
    <mergeCell ref="DV251:DW251"/>
    <mergeCell ref="DK251:DL251"/>
    <mergeCell ref="DC251:DD251"/>
    <mergeCell ref="DE251:DF251"/>
    <mergeCell ref="DG251:DH251"/>
    <mergeCell ref="DI251:DJ251"/>
    <mergeCell ref="CV251:CW251"/>
    <mergeCell ref="CX251:CY251"/>
    <mergeCell ref="CZ251:DA251"/>
    <mergeCell ref="CR251:CS251"/>
    <mergeCell ref="CT251:CU251"/>
    <mergeCell ref="CG251:CH251"/>
    <mergeCell ref="CI251:CJ251"/>
    <mergeCell ref="CK251:CL251"/>
    <mergeCell ref="CM251:CN251"/>
    <mergeCell ref="CO251:CP251"/>
    <mergeCell ref="CD251:CE251"/>
    <mergeCell ref="BV251:BW251"/>
    <mergeCell ref="BX251:BY251"/>
    <mergeCell ref="BZ251:CA251"/>
    <mergeCell ref="CB251:CC251"/>
    <mergeCell ref="BO250:BP250"/>
    <mergeCell ref="BQ250:BR250"/>
    <mergeCell ref="BS250:BT250"/>
    <mergeCell ref="BK250:BL250"/>
    <mergeCell ref="BM250:BN250"/>
    <mergeCell ref="AZ250:BA250"/>
    <mergeCell ref="BB250:BC250"/>
    <mergeCell ref="BD250:BE250"/>
    <mergeCell ref="BF250:BG250"/>
    <mergeCell ref="BH250:BI250"/>
    <mergeCell ref="AD251:AE251"/>
    <mergeCell ref="AF251:AG251"/>
    <mergeCell ref="S251:T251"/>
    <mergeCell ref="U251:V251"/>
    <mergeCell ref="W251:X251"/>
    <mergeCell ref="Y251:Z251"/>
    <mergeCell ref="AA251:AB251"/>
    <mergeCell ref="DN250:DO250"/>
    <mergeCell ref="DP250:DQ250"/>
    <mergeCell ref="DR250:DS250"/>
    <mergeCell ref="DT250:DU250"/>
    <mergeCell ref="DV250:DW250"/>
    <mergeCell ref="DK250:DL250"/>
    <mergeCell ref="DC250:DD250"/>
    <mergeCell ref="DE250:DF250"/>
    <mergeCell ref="DG250:DH250"/>
    <mergeCell ref="DI250:DJ250"/>
    <mergeCell ref="CV250:CW250"/>
    <mergeCell ref="CX250:CY250"/>
    <mergeCell ref="S253:T253"/>
    <mergeCell ref="U253:V253"/>
    <mergeCell ref="W253:X253"/>
    <mergeCell ref="Y253:Z253"/>
    <mergeCell ref="AA253:AB253"/>
    <mergeCell ref="DN252:DO252"/>
    <mergeCell ref="DP252:DQ252"/>
    <mergeCell ref="DR252:DS252"/>
    <mergeCell ref="DT252:DU252"/>
    <mergeCell ref="DV252:DW252"/>
    <mergeCell ref="DK252:DL252"/>
    <mergeCell ref="DC252:DD252"/>
    <mergeCell ref="DE252:DF252"/>
    <mergeCell ref="DG252:DH252"/>
    <mergeCell ref="DI252:DJ252"/>
    <mergeCell ref="CV252:CW252"/>
    <mergeCell ref="CX252:CY252"/>
    <mergeCell ref="CZ252:DA252"/>
    <mergeCell ref="CR252:CS252"/>
    <mergeCell ref="CT252:CU252"/>
    <mergeCell ref="CG252:CH252"/>
    <mergeCell ref="CI252:CJ252"/>
    <mergeCell ref="CK252:CL252"/>
    <mergeCell ref="CM252:CN252"/>
    <mergeCell ref="CO252:CP252"/>
    <mergeCell ref="CD252:CE252"/>
    <mergeCell ref="BV252:BW252"/>
    <mergeCell ref="BX252:BY252"/>
    <mergeCell ref="BZ252:CA252"/>
    <mergeCell ref="CB252:CC252"/>
    <mergeCell ref="BO253:BP253"/>
    <mergeCell ref="BQ253:BR253"/>
    <mergeCell ref="BS253:BT253"/>
    <mergeCell ref="BK253:BL253"/>
    <mergeCell ref="BM253:BN253"/>
    <mergeCell ref="AZ253:BA253"/>
    <mergeCell ref="BB253:BC253"/>
    <mergeCell ref="BD253:BE253"/>
    <mergeCell ref="BF253:BG253"/>
    <mergeCell ref="BH253:BI253"/>
    <mergeCell ref="AW253:AX253"/>
    <mergeCell ref="AO253:AP253"/>
    <mergeCell ref="AQ253:AR253"/>
    <mergeCell ref="AS253:AT253"/>
    <mergeCell ref="AU253:AV253"/>
    <mergeCell ref="AH253:AI253"/>
    <mergeCell ref="AJ253:AK253"/>
    <mergeCell ref="AL253:AM253"/>
    <mergeCell ref="AD252:AE252"/>
    <mergeCell ref="AF252:AG252"/>
    <mergeCell ref="S252:T252"/>
    <mergeCell ref="AJ252:AK252"/>
    <mergeCell ref="AL252:AM252"/>
    <mergeCell ref="U252:V252"/>
    <mergeCell ref="W252:X252"/>
    <mergeCell ref="Y252:Z252"/>
    <mergeCell ref="AA252:AB252"/>
    <mergeCell ref="AW252:AX252"/>
    <mergeCell ref="AO252:AP252"/>
    <mergeCell ref="AQ252:AR252"/>
    <mergeCell ref="AS252:AT252"/>
    <mergeCell ref="AU252:AV252"/>
    <mergeCell ref="AH252:AI252"/>
    <mergeCell ref="DN253:DO253"/>
    <mergeCell ref="DP253:DQ253"/>
    <mergeCell ref="DR253:DS253"/>
    <mergeCell ref="DT253:DU253"/>
    <mergeCell ref="DV253:DW253"/>
    <mergeCell ref="DK253:DL253"/>
    <mergeCell ref="DC253:DD253"/>
    <mergeCell ref="DE253:DF253"/>
    <mergeCell ref="DG253:DH253"/>
    <mergeCell ref="DI253:DJ253"/>
    <mergeCell ref="CV253:CW253"/>
    <mergeCell ref="CX253:CY253"/>
    <mergeCell ref="CZ253:DA253"/>
    <mergeCell ref="CR253:CS253"/>
    <mergeCell ref="CT253:CU253"/>
    <mergeCell ref="CG253:CH253"/>
    <mergeCell ref="CI253:CJ253"/>
    <mergeCell ref="CK253:CL253"/>
    <mergeCell ref="CM253:CN253"/>
    <mergeCell ref="CO253:CP253"/>
    <mergeCell ref="CD253:CE253"/>
    <mergeCell ref="BV253:BW253"/>
    <mergeCell ref="BX253:BY253"/>
    <mergeCell ref="BZ253:CA253"/>
    <mergeCell ref="CB253:CC253"/>
    <mergeCell ref="BO252:BP252"/>
    <mergeCell ref="BQ252:BR252"/>
    <mergeCell ref="BS252:BT252"/>
    <mergeCell ref="BK252:BL252"/>
    <mergeCell ref="BM252:BN252"/>
    <mergeCell ref="AZ252:BA252"/>
    <mergeCell ref="BB252:BC252"/>
    <mergeCell ref="BD252:BE252"/>
    <mergeCell ref="BF252:BG252"/>
    <mergeCell ref="BH252:BI252"/>
    <mergeCell ref="AD253:AE253"/>
    <mergeCell ref="AF253:AG253"/>
    <mergeCell ref="S255:T255"/>
    <mergeCell ref="U255:V255"/>
    <mergeCell ref="W255:X255"/>
    <mergeCell ref="Y255:Z255"/>
    <mergeCell ref="AA255:AB255"/>
    <mergeCell ref="DN254:DO254"/>
    <mergeCell ref="DP254:DQ254"/>
    <mergeCell ref="DR254:DS254"/>
    <mergeCell ref="DT254:DU254"/>
    <mergeCell ref="DV254:DW254"/>
    <mergeCell ref="DK254:DL254"/>
    <mergeCell ref="DC254:DD254"/>
    <mergeCell ref="DE254:DF254"/>
    <mergeCell ref="DG254:DH254"/>
    <mergeCell ref="DI254:DJ254"/>
    <mergeCell ref="CV254:CW254"/>
    <mergeCell ref="CX254:CY254"/>
    <mergeCell ref="CZ254:DA254"/>
    <mergeCell ref="CR254:CS254"/>
    <mergeCell ref="CT254:CU254"/>
    <mergeCell ref="CG254:CH254"/>
    <mergeCell ref="CI254:CJ254"/>
    <mergeCell ref="CK254:CL254"/>
    <mergeCell ref="CM254:CN254"/>
    <mergeCell ref="CO254:CP254"/>
    <mergeCell ref="CD254:CE254"/>
    <mergeCell ref="BV254:BW254"/>
    <mergeCell ref="BX254:BY254"/>
    <mergeCell ref="BZ254:CA254"/>
    <mergeCell ref="CB254:CC254"/>
    <mergeCell ref="BO255:BP255"/>
    <mergeCell ref="BQ255:BR255"/>
    <mergeCell ref="BS255:BT255"/>
    <mergeCell ref="BK255:BL255"/>
    <mergeCell ref="BM255:BN255"/>
    <mergeCell ref="AZ255:BA255"/>
    <mergeCell ref="BB255:BC255"/>
    <mergeCell ref="BD255:BE255"/>
    <mergeCell ref="BF255:BG255"/>
    <mergeCell ref="BH255:BI255"/>
    <mergeCell ref="AW255:AX255"/>
    <mergeCell ref="AO255:AP255"/>
    <mergeCell ref="AQ255:AR255"/>
    <mergeCell ref="AS255:AT255"/>
    <mergeCell ref="AU255:AV255"/>
    <mergeCell ref="AH255:AI255"/>
    <mergeCell ref="AJ255:AK255"/>
    <mergeCell ref="AL255:AM255"/>
    <mergeCell ref="AD254:AE254"/>
    <mergeCell ref="AF254:AG254"/>
    <mergeCell ref="S254:T254"/>
    <mergeCell ref="U254:V254"/>
    <mergeCell ref="AL254:AM254"/>
    <mergeCell ref="W254:X254"/>
    <mergeCell ref="Y254:Z254"/>
    <mergeCell ref="AA254:AB254"/>
    <mergeCell ref="AW254:AX254"/>
    <mergeCell ref="AO254:AP254"/>
    <mergeCell ref="AQ254:AR254"/>
    <mergeCell ref="AS254:AT254"/>
    <mergeCell ref="AU254:AV254"/>
    <mergeCell ref="AH254:AI254"/>
    <mergeCell ref="AJ254:AK254"/>
    <mergeCell ref="DN255:DO255"/>
    <mergeCell ref="DP255:DQ255"/>
    <mergeCell ref="DR255:DS255"/>
    <mergeCell ref="DT255:DU255"/>
    <mergeCell ref="DV255:DW255"/>
    <mergeCell ref="DK255:DL255"/>
    <mergeCell ref="DC255:DD255"/>
    <mergeCell ref="DE255:DF255"/>
    <mergeCell ref="DG255:DH255"/>
    <mergeCell ref="DI255:DJ255"/>
    <mergeCell ref="CV255:CW255"/>
    <mergeCell ref="CX255:CY255"/>
    <mergeCell ref="CZ255:DA255"/>
    <mergeCell ref="CR255:CS255"/>
    <mergeCell ref="CT255:CU255"/>
    <mergeCell ref="CG255:CH255"/>
    <mergeCell ref="CI255:CJ255"/>
    <mergeCell ref="CK255:CL255"/>
    <mergeCell ref="CM255:CN255"/>
    <mergeCell ref="CO255:CP255"/>
    <mergeCell ref="CD255:CE255"/>
    <mergeCell ref="BV255:BW255"/>
    <mergeCell ref="BX255:BY255"/>
    <mergeCell ref="BZ255:CA255"/>
    <mergeCell ref="CB255:CC255"/>
    <mergeCell ref="BO254:BP254"/>
    <mergeCell ref="BQ254:BR254"/>
    <mergeCell ref="BS254:BT254"/>
    <mergeCell ref="BK254:BL254"/>
    <mergeCell ref="BM254:BN254"/>
    <mergeCell ref="AZ254:BA254"/>
    <mergeCell ref="BB254:BC254"/>
    <mergeCell ref="BD254:BE254"/>
    <mergeCell ref="BF254:BG254"/>
    <mergeCell ref="BH254:BI254"/>
    <mergeCell ref="AD255:AE255"/>
    <mergeCell ref="AF255:AG255"/>
    <mergeCell ref="BF256:BG256"/>
    <mergeCell ref="BH256:BI256"/>
    <mergeCell ref="S257:T257"/>
    <mergeCell ref="U257:V257"/>
    <mergeCell ref="W257:X257"/>
    <mergeCell ref="Y257:Z257"/>
    <mergeCell ref="AA257:AB257"/>
    <mergeCell ref="DN256:DO256"/>
    <mergeCell ref="DP256:DQ256"/>
    <mergeCell ref="DR256:DS256"/>
    <mergeCell ref="DT256:DU256"/>
    <mergeCell ref="DV256:DW256"/>
    <mergeCell ref="DK256:DL256"/>
    <mergeCell ref="DC256:DD256"/>
    <mergeCell ref="DE256:DF256"/>
    <mergeCell ref="DG256:DH256"/>
    <mergeCell ref="DI256:DJ256"/>
    <mergeCell ref="CV256:CW256"/>
    <mergeCell ref="CX256:CY256"/>
    <mergeCell ref="CZ256:DA256"/>
    <mergeCell ref="CR256:CS256"/>
    <mergeCell ref="CT256:CU256"/>
    <mergeCell ref="CG256:CH256"/>
    <mergeCell ref="CI256:CJ256"/>
    <mergeCell ref="CK256:CL256"/>
    <mergeCell ref="CM256:CN256"/>
    <mergeCell ref="CO256:CP256"/>
    <mergeCell ref="CD256:CE256"/>
    <mergeCell ref="BV256:BW256"/>
    <mergeCell ref="BX256:BY256"/>
    <mergeCell ref="BZ256:CA256"/>
    <mergeCell ref="CB256:CC256"/>
    <mergeCell ref="BO257:BP257"/>
    <mergeCell ref="BQ257:BR257"/>
    <mergeCell ref="BS257:BT257"/>
    <mergeCell ref="BK257:BL257"/>
    <mergeCell ref="BM257:BN257"/>
    <mergeCell ref="AZ257:BA257"/>
    <mergeCell ref="BB257:BC257"/>
    <mergeCell ref="BD257:BE257"/>
    <mergeCell ref="BF257:BG257"/>
    <mergeCell ref="BH257:BI257"/>
    <mergeCell ref="AW257:AX257"/>
    <mergeCell ref="AO257:AP257"/>
    <mergeCell ref="AQ257:AR257"/>
    <mergeCell ref="AS257:AT257"/>
    <mergeCell ref="AU257:AV257"/>
    <mergeCell ref="AH257:AI257"/>
    <mergeCell ref="AJ257:AK257"/>
    <mergeCell ref="AL257:AM257"/>
    <mergeCell ref="AD256:AE256"/>
    <mergeCell ref="AF256:AG256"/>
    <mergeCell ref="S256:T256"/>
    <mergeCell ref="U256:V256"/>
    <mergeCell ref="W256:X256"/>
    <mergeCell ref="Y256:Z256"/>
    <mergeCell ref="AA256:AB256"/>
    <mergeCell ref="AW256:AX256"/>
    <mergeCell ref="AO256:AP256"/>
    <mergeCell ref="AQ256:AR256"/>
    <mergeCell ref="AS256:AT256"/>
    <mergeCell ref="AU256:AV256"/>
    <mergeCell ref="AH256:AI256"/>
    <mergeCell ref="AJ256:AK256"/>
    <mergeCell ref="AL256:AM256"/>
    <mergeCell ref="U258:V258"/>
    <mergeCell ref="W258:X258"/>
    <mergeCell ref="Y258:Z258"/>
    <mergeCell ref="AA258:AB258"/>
    <mergeCell ref="AO258:AP258"/>
    <mergeCell ref="AQ258:AR258"/>
    <mergeCell ref="AS258:AT258"/>
    <mergeCell ref="AF258:AG258"/>
    <mergeCell ref="AH258:AI258"/>
    <mergeCell ref="AJ258:AK258"/>
    <mergeCell ref="AL258:AM258"/>
    <mergeCell ref="DN257:DO257"/>
    <mergeCell ref="DP257:DQ257"/>
    <mergeCell ref="DR257:DS257"/>
    <mergeCell ref="DT257:DU257"/>
    <mergeCell ref="DV257:DW257"/>
    <mergeCell ref="DK257:DL257"/>
    <mergeCell ref="DC257:DD257"/>
    <mergeCell ref="DE257:DF257"/>
    <mergeCell ref="DG257:DH257"/>
    <mergeCell ref="DI257:DJ257"/>
    <mergeCell ref="CV257:CW257"/>
    <mergeCell ref="CX257:CY257"/>
    <mergeCell ref="CZ257:DA257"/>
    <mergeCell ref="CR257:CS257"/>
    <mergeCell ref="CT257:CU257"/>
    <mergeCell ref="CG257:CH257"/>
    <mergeCell ref="CI257:CJ257"/>
    <mergeCell ref="CK257:CL257"/>
    <mergeCell ref="CM257:CN257"/>
    <mergeCell ref="CO257:CP257"/>
    <mergeCell ref="CD257:CE257"/>
    <mergeCell ref="BV257:BW257"/>
    <mergeCell ref="BX257:BY257"/>
    <mergeCell ref="BZ257:CA257"/>
    <mergeCell ref="CB257:CC257"/>
    <mergeCell ref="BS258:BT258"/>
    <mergeCell ref="BK258:BL258"/>
    <mergeCell ref="AZ258:BA258"/>
    <mergeCell ref="BB258:BC258"/>
    <mergeCell ref="BD258:BE258"/>
    <mergeCell ref="BF258:BG258"/>
    <mergeCell ref="BH258:BI258"/>
    <mergeCell ref="AU258:AV258"/>
    <mergeCell ref="AW258:AX258"/>
    <mergeCell ref="AD257:AE257"/>
    <mergeCell ref="AF257:AG257"/>
    <mergeCell ref="BO256:BP256"/>
    <mergeCell ref="BQ256:BR256"/>
    <mergeCell ref="BS256:BT256"/>
    <mergeCell ref="BK256:BL256"/>
    <mergeCell ref="BM256:BN256"/>
    <mergeCell ref="AZ256:BA256"/>
    <mergeCell ref="BB256:BC256"/>
    <mergeCell ref="BD256:BE256"/>
    <mergeCell ref="AO262:AP262"/>
    <mergeCell ref="AQ262:AR262"/>
    <mergeCell ref="AS262:AT262"/>
    <mergeCell ref="AU262:AV262"/>
    <mergeCell ref="AH262:AI262"/>
    <mergeCell ref="AJ262:AK262"/>
    <mergeCell ref="AL262:AM262"/>
    <mergeCell ref="AD262:AE262"/>
    <mergeCell ref="AF262:AG262"/>
    <mergeCell ref="S261:T261"/>
    <mergeCell ref="U261:V261"/>
    <mergeCell ref="W261:X261"/>
    <mergeCell ref="Y261:Z261"/>
    <mergeCell ref="AA261:AB261"/>
    <mergeCell ref="C259:D259"/>
    <mergeCell ref="E259:N259"/>
    <mergeCell ref="DN258:DO258"/>
    <mergeCell ref="DP258:DQ258"/>
    <mergeCell ref="DR258:DS258"/>
    <mergeCell ref="DT258:DU258"/>
    <mergeCell ref="DV258:DW258"/>
    <mergeCell ref="DI258:DJ258"/>
    <mergeCell ref="DK258:DL258"/>
    <mergeCell ref="DC258:DD258"/>
    <mergeCell ref="DE258:DF258"/>
    <mergeCell ref="DG258:DH258"/>
    <mergeCell ref="CT258:CU258"/>
    <mergeCell ref="CV258:CW258"/>
    <mergeCell ref="CX258:CY258"/>
    <mergeCell ref="CZ258:DA258"/>
    <mergeCell ref="CR258:CS258"/>
    <mergeCell ref="CG258:CH258"/>
    <mergeCell ref="CI258:CJ258"/>
    <mergeCell ref="CK258:CL258"/>
    <mergeCell ref="CM258:CN258"/>
    <mergeCell ref="CO258:CP258"/>
    <mergeCell ref="CB258:CC258"/>
    <mergeCell ref="CD258:CE258"/>
    <mergeCell ref="BV258:BW258"/>
    <mergeCell ref="BX258:BY258"/>
    <mergeCell ref="BZ258:CA258"/>
    <mergeCell ref="BM258:BN258"/>
    <mergeCell ref="BO258:BP258"/>
    <mergeCell ref="BQ258:BR258"/>
    <mergeCell ref="BK261:BL261"/>
    <mergeCell ref="BM261:BN261"/>
    <mergeCell ref="AZ261:BA261"/>
    <mergeCell ref="BB261:BC261"/>
    <mergeCell ref="BD261:BE261"/>
    <mergeCell ref="BF261:BG261"/>
    <mergeCell ref="BH261:BI261"/>
    <mergeCell ref="AW261:AX261"/>
    <mergeCell ref="AO261:AP261"/>
    <mergeCell ref="AQ261:AR261"/>
    <mergeCell ref="AS261:AT261"/>
    <mergeCell ref="AU261:AV261"/>
    <mergeCell ref="AH261:AI261"/>
    <mergeCell ref="AJ261:AK261"/>
    <mergeCell ref="AL261:AM261"/>
    <mergeCell ref="AD261:AE261"/>
    <mergeCell ref="AF261:AG261"/>
    <mergeCell ref="AD258:AE258"/>
    <mergeCell ref="O258:R258"/>
    <mergeCell ref="S258:T258"/>
    <mergeCell ref="DN261:DO261"/>
    <mergeCell ref="DP261:DQ261"/>
    <mergeCell ref="DR261:DS261"/>
    <mergeCell ref="DT261:DU261"/>
    <mergeCell ref="DV261:DW261"/>
    <mergeCell ref="DK261:DL261"/>
    <mergeCell ref="DC261:DD261"/>
    <mergeCell ref="DE261:DF261"/>
    <mergeCell ref="DG261:DH261"/>
    <mergeCell ref="DI261:DJ261"/>
    <mergeCell ref="CV261:CW261"/>
    <mergeCell ref="CX261:CY261"/>
    <mergeCell ref="CZ261:DA261"/>
    <mergeCell ref="CR261:CS261"/>
    <mergeCell ref="CT261:CU261"/>
    <mergeCell ref="CG261:CH261"/>
    <mergeCell ref="CI261:CJ261"/>
    <mergeCell ref="CK261:CL261"/>
    <mergeCell ref="CM261:CN261"/>
    <mergeCell ref="CO261:CP261"/>
    <mergeCell ref="CD261:CE261"/>
    <mergeCell ref="BV261:BW261"/>
    <mergeCell ref="BX261:BY261"/>
    <mergeCell ref="BZ261:CA261"/>
    <mergeCell ref="CB261:CC261"/>
    <mergeCell ref="BO261:BP261"/>
    <mergeCell ref="BQ261:BR261"/>
    <mergeCell ref="BS261:BT261"/>
    <mergeCell ref="BK262:BL262"/>
    <mergeCell ref="BM262:BN262"/>
    <mergeCell ref="AZ262:BA262"/>
    <mergeCell ref="BB262:BC262"/>
    <mergeCell ref="BD262:BE262"/>
    <mergeCell ref="BF262:BG262"/>
    <mergeCell ref="BH262:BI262"/>
    <mergeCell ref="AQ264:AR264"/>
    <mergeCell ref="AS264:AT264"/>
    <mergeCell ref="AU264:AV264"/>
    <mergeCell ref="AH264:AI264"/>
    <mergeCell ref="AJ264:AK264"/>
    <mergeCell ref="AL264:AM264"/>
    <mergeCell ref="AD264:AE264"/>
    <mergeCell ref="AF264:AG264"/>
    <mergeCell ref="S263:T263"/>
    <mergeCell ref="U263:V263"/>
    <mergeCell ref="W263:X263"/>
    <mergeCell ref="Y263:Z263"/>
    <mergeCell ref="AA263:AB263"/>
    <mergeCell ref="DN262:DO262"/>
    <mergeCell ref="DP262:DQ262"/>
    <mergeCell ref="DR262:DS262"/>
    <mergeCell ref="DT262:DU262"/>
    <mergeCell ref="DV262:DW262"/>
    <mergeCell ref="DK262:DL262"/>
    <mergeCell ref="DC262:DD262"/>
    <mergeCell ref="DE262:DF262"/>
    <mergeCell ref="DG262:DH262"/>
    <mergeCell ref="DI262:DJ262"/>
    <mergeCell ref="CV262:CW262"/>
    <mergeCell ref="CX262:CY262"/>
    <mergeCell ref="CZ262:DA262"/>
    <mergeCell ref="CR262:CS262"/>
    <mergeCell ref="CT262:CU262"/>
    <mergeCell ref="CG262:CH262"/>
    <mergeCell ref="CI262:CJ262"/>
    <mergeCell ref="CK262:CL262"/>
    <mergeCell ref="CM262:CN262"/>
    <mergeCell ref="CO262:CP262"/>
    <mergeCell ref="CD262:CE262"/>
    <mergeCell ref="BV262:BW262"/>
    <mergeCell ref="BX262:BY262"/>
    <mergeCell ref="BZ262:CA262"/>
    <mergeCell ref="CB262:CC262"/>
    <mergeCell ref="BO262:BP262"/>
    <mergeCell ref="BQ262:BR262"/>
    <mergeCell ref="BS262:BT262"/>
    <mergeCell ref="BK263:BL263"/>
    <mergeCell ref="BM263:BN263"/>
    <mergeCell ref="AZ263:BA263"/>
    <mergeCell ref="BB263:BC263"/>
    <mergeCell ref="BD263:BE263"/>
    <mergeCell ref="BF263:BG263"/>
    <mergeCell ref="BH263:BI263"/>
    <mergeCell ref="AW263:AX263"/>
    <mergeCell ref="AO263:AP263"/>
    <mergeCell ref="AQ263:AR263"/>
    <mergeCell ref="AS263:AT263"/>
    <mergeCell ref="AU263:AV263"/>
    <mergeCell ref="AH263:AI263"/>
    <mergeCell ref="AJ263:AK263"/>
    <mergeCell ref="AL263:AM263"/>
    <mergeCell ref="AD263:AE263"/>
    <mergeCell ref="AF263:AG263"/>
    <mergeCell ref="S262:T262"/>
    <mergeCell ref="U262:V262"/>
    <mergeCell ref="W262:X262"/>
    <mergeCell ref="Y262:Z262"/>
    <mergeCell ref="AA262:AB262"/>
    <mergeCell ref="AW262:AX262"/>
    <mergeCell ref="DN263:DO263"/>
    <mergeCell ref="DP263:DQ263"/>
    <mergeCell ref="DR263:DS263"/>
    <mergeCell ref="DT263:DU263"/>
    <mergeCell ref="DV263:DW263"/>
    <mergeCell ref="DK263:DL263"/>
    <mergeCell ref="DC263:DD263"/>
    <mergeCell ref="DE263:DF263"/>
    <mergeCell ref="DG263:DH263"/>
    <mergeCell ref="DI263:DJ263"/>
    <mergeCell ref="CV263:CW263"/>
    <mergeCell ref="CX263:CY263"/>
    <mergeCell ref="CZ263:DA263"/>
    <mergeCell ref="CR263:CS263"/>
    <mergeCell ref="CT263:CU263"/>
    <mergeCell ref="CG263:CH263"/>
    <mergeCell ref="CI263:CJ263"/>
    <mergeCell ref="CK263:CL263"/>
    <mergeCell ref="CM263:CN263"/>
    <mergeCell ref="CO263:CP263"/>
    <mergeCell ref="CD263:CE263"/>
    <mergeCell ref="BV263:BW263"/>
    <mergeCell ref="BX263:BY263"/>
    <mergeCell ref="BZ263:CA263"/>
    <mergeCell ref="CB263:CC263"/>
    <mergeCell ref="BO263:BP263"/>
    <mergeCell ref="BQ263:BR263"/>
    <mergeCell ref="BS263:BT263"/>
    <mergeCell ref="BK264:BL264"/>
    <mergeCell ref="BM264:BN264"/>
    <mergeCell ref="AZ264:BA264"/>
    <mergeCell ref="BB264:BC264"/>
    <mergeCell ref="BD264:BE264"/>
    <mergeCell ref="BF264:BG264"/>
    <mergeCell ref="BH264:BI264"/>
    <mergeCell ref="AS266:AT266"/>
    <mergeCell ref="AU266:AV266"/>
    <mergeCell ref="AH266:AI266"/>
    <mergeCell ref="AJ266:AK266"/>
    <mergeCell ref="AL266:AM266"/>
    <mergeCell ref="AD266:AE266"/>
    <mergeCell ref="AF266:AG266"/>
    <mergeCell ref="S265:T265"/>
    <mergeCell ref="U265:V265"/>
    <mergeCell ref="W265:X265"/>
    <mergeCell ref="Y265:Z265"/>
    <mergeCell ref="AA265:AB265"/>
    <mergeCell ref="AW265:AX265"/>
    <mergeCell ref="DN264:DO264"/>
    <mergeCell ref="DP264:DQ264"/>
    <mergeCell ref="DR264:DS264"/>
    <mergeCell ref="DT264:DU264"/>
    <mergeCell ref="DV264:DW264"/>
    <mergeCell ref="DK264:DL264"/>
    <mergeCell ref="DC264:DD264"/>
    <mergeCell ref="DE264:DF264"/>
    <mergeCell ref="DG264:DH264"/>
    <mergeCell ref="DI264:DJ264"/>
    <mergeCell ref="CV264:CW264"/>
    <mergeCell ref="CX264:CY264"/>
    <mergeCell ref="CZ264:DA264"/>
    <mergeCell ref="CR264:CS264"/>
    <mergeCell ref="CT264:CU264"/>
    <mergeCell ref="CG264:CH264"/>
    <mergeCell ref="CI264:CJ264"/>
    <mergeCell ref="CK264:CL264"/>
    <mergeCell ref="CM264:CN264"/>
    <mergeCell ref="CO264:CP264"/>
    <mergeCell ref="CD264:CE264"/>
    <mergeCell ref="BV264:BW264"/>
    <mergeCell ref="BX264:BY264"/>
    <mergeCell ref="BZ264:CA264"/>
    <mergeCell ref="CB264:CC264"/>
    <mergeCell ref="BO264:BP264"/>
    <mergeCell ref="BQ264:BR264"/>
    <mergeCell ref="BS264:BT264"/>
    <mergeCell ref="BK265:BL265"/>
    <mergeCell ref="BM265:BN265"/>
    <mergeCell ref="AZ265:BA265"/>
    <mergeCell ref="BB265:BC265"/>
    <mergeCell ref="BD265:BE265"/>
    <mergeCell ref="BF265:BG265"/>
    <mergeCell ref="BH265:BI265"/>
    <mergeCell ref="AO265:AP265"/>
    <mergeCell ref="AQ265:AR265"/>
    <mergeCell ref="AS265:AT265"/>
    <mergeCell ref="AU265:AV265"/>
    <mergeCell ref="AH265:AI265"/>
    <mergeCell ref="AJ265:AK265"/>
    <mergeCell ref="AL265:AM265"/>
    <mergeCell ref="AD265:AE265"/>
    <mergeCell ref="AF265:AG265"/>
    <mergeCell ref="S264:T264"/>
    <mergeCell ref="U264:V264"/>
    <mergeCell ref="W264:X264"/>
    <mergeCell ref="Y264:Z264"/>
    <mergeCell ref="AA264:AB264"/>
    <mergeCell ref="AW264:AX264"/>
    <mergeCell ref="AO264:AP264"/>
    <mergeCell ref="DN265:DO265"/>
    <mergeCell ref="DP265:DQ265"/>
    <mergeCell ref="DR265:DS265"/>
    <mergeCell ref="DT265:DU265"/>
    <mergeCell ref="DV265:DW265"/>
    <mergeCell ref="DK265:DL265"/>
    <mergeCell ref="DC265:DD265"/>
    <mergeCell ref="DE265:DF265"/>
    <mergeCell ref="DG265:DH265"/>
    <mergeCell ref="DI265:DJ265"/>
    <mergeCell ref="CV265:CW265"/>
    <mergeCell ref="CX265:CY265"/>
    <mergeCell ref="CZ265:DA265"/>
    <mergeCell ref="CR265:CS265"/>
    <mergeCell ref="CT265:CU265"/>
    <mergeCell ref="CG265:CH265"/>
    <mergeCell ref="CI265:CJ265"/>
    <mergeCell ref="CK265:CL265"/>
    <mergeCell ref="CM265:CN265"/>
    <mergeCell ref="CO265:CP265"/>
    <mergeCell ref="CD265:CE265"/>
    <mergeCell ref="BV265:BW265"/>
    <mergeCell ref="BX265:BY265"/>
    <mergeCell ref="BZ265:CA265"/>
    <mergeCell ref="CB265:CC265"/>
    <mergeCell ref="BO265:BP265"/>
    <mergeCell ref="BQ265:BR265"/>
    <mergeCell ref="BS265:BT265"/>
    <mergeCell ref="BK266:BL266"/>
    <mergeCell ref="BM266:BN266"/>
    <mergeCell ref="AZ266:BA266"/>
    <mergeCell ref="BB266:BC266"/>
    <mergeCell ref="BD266:BE266"/>
    <mergeCell ref="BF266:BG266"/>
    <mergeCell ref="BH266:BI266"/>
    <mergeCell ref="AU268:AV268"/>
    <mergeCell ref="AH268:AI268"/>
    <mergeCell ref="AJ268:AK268"/>
    <mergeCell ref="AL268:AM268"/>
    <mergeCell ref="AD268:AE268"/>
    <mergeCell ref="AF268:AG268"/>
    <mergeCell ref="S267:T267"/>
    <mergeCell ref="U267:V267"/>
    <mergeCell ref="W267:X267"/>
    <mergeCell ref="Y267:Z267"/>
    <mergeCell ref="AA267:AB267"/>
    <mergeCell ref="AW267:AX267"/>
    <mergeCell ref="AO267:AP267"/>
    <mergeCell ref="DN266:DO266"/>
    <mergeCell ref="DP266:DQ266"/>
    <mergeCell ref="DR266:DS266"/>
    <mergeCell ref="DT266:DU266"/>
    <mergeCell ref="DV266:DW266"/>
    <mergeCell ref="DK266:DL266"/>
    <mergeCell ref="DC266:DD266"/>
    <mergeCell ref="DE266:DF266"/>
    <mergeCell ref="DG266:DH266"/>
    <mergeCell ref="DI266:DJ266"/>
    <mergeCell ref="CV266:CW266"/>
    <mergeCell ref="CX266:CY266"/>
    <mergeCell ref="CZ266:DA266"/>
    <mergeCell ref="CR266:CS266"/>
    <mergeCell ref="CT266:CU266"/>
    <mergeCell ref="CG266:CH266"/>
    <mergeCell ref="CI266:CJ266"/>
    <mergeCell ref="CK266:CL266"/>
    <mergeCell ref="CM266:CN266"/>
    <mergeCell ref="CO266:CP266"/>
    <mergeCell ref="CD266:CE266"/>
    <mergeCell ref="BV266:BW266"/>
    <mergeCell ref="BX266:BY266"/>
    <mergeCell ref="BZ266:CA266"/>
    <mergeCell ref="CB266:CC266"/>
    <mergeCell ref="BO266:BP266"/>
    <mergeCell ref="BQ266:BR266"/>
    <mergeCell ref="BS266:BT266"/>
    <mergeCell ref="BK267:BL267"/>
    <mergeCell ref="BM267:BN267"/>
    <mergeCell ref="AZ267:BA267"/>
    <mergeCell ref="BB267:BC267"/>
    <mergeCell ref="BD267:BE267"/>
    <mergeCell ref="BF267:BG267"/>
    <mergeCell ref="BH267:BI267"/>
    <mergeCell ref="AQ267:AR267"/>
    <mergeCell ref="AS267:AT267"/>
    <mergeCell ref="AU267:AV267"/>
    <mergeCell ref="AH267:AI267"/>
    <mergeCell ref="AJ267:AK267"/>
    <mergeCell ref="AL267:AM267"/>
    <mergeCell ref="AD267:AE267"/>
    <mergeCell ref="AF267:AG267"/>
    <mergeCell ref="S266:T266"/>
    <mergeCell ref="U266:V266"/>
    <mergeCell ref="W266:X266"/>
    <mergeCell ref="Y266:Z266"/>
    <mergeCell ref="AA266:AB266"/>
    <mergeCell ref="AW266:AX266"/>
    <mergeCell ref="AO266:AP266"/>
    <mergeCell ref="AQ266:AR266"/>
    <mergeCell ref="DN267:DO267"/>
    <mergeCell ref="DP267:DQ267"/>
    <mergeCell ref="DR267:DS267"/>
    <mergeCell ref="DT267:DU267"/>
    <mergeCell ref="DV267:DW267"/>
    <mergeCell ref="DK267:DL267"/>
    <mergeCell ref="DC267:DD267"/>
    <mergeCell ref="DE267:DF267"/>
    <mergeCell ref="DG267:DH267"/>
    <mergeCell ref="DI267:DJ267"/>
    <mergeCell ref="CV267:CW267"/>
    <mergeCell ref="CX267:CY267"/>
    <mergeCell ref="CZ267:DA267"/>
    <mergeCell ref="CR267:CS267"/>
    <mergeCell ref="CT267:CU267"/>
    <mergeCell ref="CG267:CH267"/>
    <mergeCell ref="CI267:CJ267"/>
    <mergeCell ref="CK267:CL267"/>
    <mergeCell ref="CM267:CN267"/>
    <mergeCell ref="CO267:CP267"/>
    <mergeCell ref="CD267:CE267"/>
    <mergeCell ref="BV267:BW267"/>
    <mergeCell ref="BX267:BY267"/>
    <mergeCell ref="BZ267:CA267"/>
    <mergeCell ref="CB267:CC267"/>
    <mergeCell ref="BO267:BP267"/>
    <mergeCell ref="BQ267:BR267"/>
    <mergeCell ref="BS267:BT267"/>
    <mergeCell ref="BK268:BL268"/>
    <mergeCell ref="BM268:BN268"/>
    <mergeCell ref="AZ268:BA268"/>
    <mergeCell ref="BB268:BC268"/>
    <mergeCell ref="BD268:BE268"/>
    <mergeCell ref="BF268:BG268"/>
    <mergeCell ref="BH268:BI268"/>
    <mergeCell ref="AH270:AI270"/>
    <mergeCell ref="AJ270:AK270"/>
    <mergeCell ref="AL270:AM270"/>
    <mergeCell ref="AD270:AE270"/>
    <mergeCell ref="AF270:AG270"/>
    <mergeCell ref="S269:T269"/>
    <mergeCell ref="U269:V269"/>
    <mergeCell ref="W269:X269"/>
    <mergeCell ref="Y269:Z269"/>
    <mergeCell ref="AA269:AB269"/>
    <mergeCell ref="AW269:AX269"/>
    <mergeCell ref="AO269:AP269"/>
    <mergeCell ref="AQ269:AR269"/>
    <mergeCell ref="DN268:DO268"/>
    <mergeCell ref="DP268:DQ268"/>
    <mergeCell ref="DR268:DS268"/>
    <mergeCell ref="DT268:DU268"/>
    <mergeCell ref="DV268:DW268"/>
    <mergeCell ref="DK268:DL268"/>
    <mergeCell ref="DC268:DD268"/>
    <mergeCell ref="DE268:DF268"/>
    <mergeCell ref="DG268:DH268"/>
    <mergeCell ref="DI268:DJ268"/>
    <mergeCell ref="CV268:CW268"/>
    <mergeCell ref="CX268:CY268"/>
    <mergeCell ref="CZ268:DA268"/>
    <mergeCell ref="CR268:CS268"/>
    <mergeCell ref="CT268:CU268"/>
    <mergeCell ref="CG268:CH268"/>
    <mergeCell ref="CI268:CJ268"/>
    <mergeCell ref="CK268:CL268"/>
    <mergeCell ref="CM268:CN268"/>
    <mergeCell ref="CO268:CP268"/>
    <mergeCell ref="CD268:CE268"/>
    <mergeCell ref="BV268:BW268"/>
    <mergeCell ref="BX268:BY268"/>
    <mergeCell ref="BZ268:CA268"/>
    <mergeCell ref="CB268:CC268"/>
    <mergeCell ref="BO268:BP268"/>
    <mergeCell ref="BQ268:BR268"/>
    <mergeCell ref="BS268:BT268"/>
    <mergeCell ref="BK269:BL269"/>
    <mergeCell ref="BM269:BN269"/>
    <mergeCell ref="AZ269:BA269"/>
    <mergeCell ref="BB269:BC269"/>
    <mergeCell ref="BD269:BE269"/>
    <mergeCell ref="BF269:BG269"/>
    <mergeCell ref="BH269:BI269"/>
    <mergeCell ref="AS269:AT269"/>
    <mergeCell ref="AU269:AV269"/>
    <mergeCell ref="AH269:AI269"/>
    <mergeCell ref="AJ269:AK269"/>
    <mergeCell ref="AL269:AM269"/>
    <mergeCell ref="AD269:AE269"/>
    <mergeCell ref="AF269:AG269"/>
    <mergeCell ref="S268:T268"/>
    <mergeCell ref="U268:V268"/>
    <mergeCell ref="W268:X268"/>
    <mergeCell ref="Y268:Z268"/>
    <mergeCell ref="AA268:AB268"/>
    <mergeCell ref="AW268:AX268"/>
    <mergeCell ref="AO268:AP268"/>
    <mergeCell ref="AQ268:AR268"/>
    <mergeCell ref="AS268:AT268"/>
    <mergeCell ref="DN269:DO269"/>
    <mergeCell ref="DP269:DQ269"/>
    <mergeCell ref="DR269:DS269"/>
    <mergeCell ref="DT269:DU269"/>
    <mergeCell ref="DV269:DW269"/>
    <mergeCell ref="DK269:DL269"/>
    <mergeCell ref="DC269:DD269"/>
    <mergeCell ref="DE269:DF269"/>
    <mergeCell ref="DG269:DH269"/>
    <mergeCell ref="DI269:DJ269"/>
    <mergeCell ref="CV269:CW269"/>
    <mergeCell ref="CX269:CY269"/>
    <mergeCell ref="CZ269:DA269"/>
    <mergeCell ref="CR269:CS269"/>
    <mergeCell ref="CT269:CU269"/>
    <mergeCell ref="CG269:CH269"/>
    <mergeCell ref="CI269:CJ269"/>
    <mergeCell ref="CK269:CL269"/>
    <mergeCell ref="CM269:CN269"/>
    <mergeCell ref="CO269:CP269"/>
    <mergeCell ref="CD269:CE269"/>
    <mergeCell ref="BV269:BW269"/>
    <mergeCell ref="BX269:BY269"/>
    <mergeCell ref="BZ269:CA269"/>
    <mergeCell ref="CB269:CC269"/>
    <mergeCell ref="BO269:BP269"/>
    <mergeCell ref="BQ269:BR269"/>
    <mergeCell ref="BS269:BT269"/>
    <mergeCell ref="BK270:BL270"/>
    <mergeCell ref="BM270:BN270"/>
    <mergeCell ref="AZ270:BA270"/>
    <mergeCell ref="BB270:BC270"/>
    <mergeCell ref="BD270:BE270"/>
    <mergeCell ref="BF270:BG270"/>
    <mergeCell ref="BH270:BI270"/>
    <mergeCell ref="AJ272:AK272"/>
    <mergeCell ref="AL272:AM272"/>
    <mergeCell ref="AD272:AE272"/>
    <mergeCell ref="AF272:AG272"/>
    <mergeCell ref="S271:T271"/>
    <mergeCell ref="U271:V271"/>
    <mergeCell ref="W271:X271"/>
    <mergeCell ref="Y271:Z271"/>
    <mergeCell ref="AA271:AB271"/>
    <mergeCell ref="AW271:AX271"/>
    <mergeCell ref="AO271:AP271"/>
    <mergeCell ref="AQ271:AR271"/>
    <mergeCell ref="AS271:AT271"/>
    <mergeCell ref="DN270:DO270"/>
    <mergeCell ref="DP270:DQ270"/>
    <mergeCell ref="DR270:DS270"/>
    <mergeCell ref="DT270:DU270"/>
    <mergeCell ref="DV270:DW270"/>
    <mergeCell ref="DK270:DL270"/>
    <mergeCell ref="DC270:DD270"/>
    <mergeCell ref="DE270:DF270"/>
    <mergeCell ref="DG270:DH270"/>
    <mergeCell ref="DI270:DJ270"/>
    <mergeCell ref="CV270:CW270"/>
    <mergeCell ref="CX270:CY270"/>
    <mergeCell ref="CZ270:DA270"/>
    <mergeCell ref="CR270:CS270"/>
    <mergeCell ref="CT270:CU270"/>
    <mergeCell ref="CG270:CH270"/>
    <mergeCell ref="CI270:CJ270"/>
    <mergeCell ref="CK270:CL270"/>
    <mergeCell ref="CM270:CN270"/>
    <mergeCell ref="CO270:CP270"/>
    <mergeCell ref="CD270:CE270"/>
    <mergeCell ref="BV270:BW270"/>
    <mergeCell ref="BX270:BY270"/>
    <mergeCell ref="BZ270:CA270"/>
    <mergeCell ref="CB270:CC270"/>
    <mergeCell ref="BO270:BP270"/>
    <mergeCell ref="BQ270:BR270"/>
    <mergeCell ref="BS270:BT270"/>
    <mergeCell ref="BK271:BL271"/>
    <mergeCell ref="BM271:BN271"/>
    <mergeCell ref="AZ271:BA271"/>
    <mergeCell ref="BB271:BC271"/>
    <mergeCell ref="BD271:BE271"/>
    <mergeCell ref="BF271:BG271"/>
    <mergeCell ref="BH271:BI271"/>
    <mergeCell ref="AU271:AV271"/>
    <mergeCell ref="AH271:AI271"/>
    <mergeCell ref="AJ271:AK271"/>
    <mergeCell ref="AL271:AM271"/>
    <mergeCell ref="AD271:AE271"/>
    <mergeCell ref="AF271:AG271"/>
    <mergeCell ref="S270:T270"/>
    <mergeCell ref="U270:V270"/>
    <mergeCell ref="W270:X270"/>
    <mergeCell ref="Y270:Z270"/>
    <mergeCell ref="AA270:AB270"/>
    <mergeCell ref="AW270:AX270"/>
    <mergeCell ref="AO270:AP270"/>
    <mergeCell ref="AQ270:AR270"/>
    <mergeCell ref="AS270:AT270"/>
    <mergeCell ref="AU270:AV270"/>
    <mergeCell ref="DN271:DO271"/>
    <mergeCell ref="DP271:DQ271"/>
    <mergeCell ref="DR271:DS271"/>
    <mergeCell ref="DT271:DU271"/>
    <mergeCell ref="DV271:DW271"/>
    <mergeCell ref="DK271:DL271"/>
    <mergeCell ref="DC271:DD271"/>
    <mergeCell ref="DE271:DF271"/>
    <mergeCell ref="DG271:DH271"/>
    <mergeCell ref="DI271:DJ271"/>
    <mergeCell ref="CV271:CW271"/>
    <mergeCell ref="CX271:CY271"/>
    <mergeCell ref="CZ271:DA271"/>
    <mergeCell ref="CR271:CS271"/>
    <mergeCell ref="CT271:CU271"/>
    <mergeCell ref="CG271:CH271"/>
    <mergeCell ref="CI271:CJ271"/>
    <mergeCell ref="CK271:CL271"/>
    <mergeCell ref="CM271:CN271"/>
    <mergeCell ref="CO271:CP271"/>
    <mergeCell ref="CD271:CE271"/>
    <mergeCell ref="BV271:BW271"/>
    <mergeCell ref="BX271:BY271"/>
    <mergeCell ref="BZ271:CA271"/>
    <mergeCell ref="CB271:CC271"/>
    <mergeCell ref="BO271:BP271"/>
    <mergeCell ref="BQ271:BR271"/>
    <mergeCell ref="BS271:BT271"/>
    <mergeCell ref="BK272:BL272"/>
    <mergeCell ref="BM272:BN272"/>
    <mergeCell ref="AZ272:BA272"/>
    <mergeCell ref="BB272:BC272"/>
    <mergeCell ref="BD272:BE272"/>
    <mergeCell ref="BF272:BG272"/>
    <mergeCell ref="BH272:BI272"/>
    <mergeCell ref="AL274:AM274"/>
    <mergeCell ref="AD274:AE274"/>
    <mergeCell ref="AF274:AG274"/>
    <mergeCell ref="S273:T273"/>
    <mergeCell ref="U273:V273"/>
    <mergeCell ref="W273:X273"/>
    <mergeCell ref="Y273:Z273"/>
    <mergeCell ref="AA273:AB273"/>
    <mergeCell ref="AW273:AX273"/>
    <mergeCell ref="AO273:AP273"/>
    <mergeCell ref="AQ273:AR273"/>
    <mergeCell ref="AS273:AT273"/>
    <mergeCell ref="AU273:AV273"/>
    <mergeCell ref="DN272:DO272"/>
    <mergeCell ref="DP272:DQ272"/>
    <mergeCell ref="DR272:DS272"/>
    <mergeCell ref="DT272:DU272"/>
    <mergeCell ref="DV272:DW272"/>
    <mergeCell ref="DK272:DL272"/>
    <mergeCell ref="DC272:DD272"/>
    <mergeCell ref="DE272:DF272"/>
    <mergeCell ref="DG272:DH272"/>
    <mergeCell ref="DI272:DJ272"/>
    <mergeCell ref="CV272:CW272"/>
    <mergeCell ref="CX272:CY272"/>
    <mergeCell ref="CZ272:DA272"/>
    <mergeCell ref="CR272:CS272"/>
    <mergeCell ref="CT272:CU272"/>
    <mergeCell ref="CG272:CH272"/>
    <mergeCell ref="CI272:CJ272"/>
    <mergeCell ref="CK272:CL272"/>
    <mergeCell ref="CM272:CN272"/>
    <mergeCell ref="CO272:CP272"/>
    <mergeCell ref="CD272:CE272"/>
    <mergeCell ref="BV272:BW272"/>
    <mergeCell ref="BX272:BY272"/>
    <mergeCell ref="BZ272:CA272"/>
    <mergeCell ref="CB272:CC272"/>
    <mergeCell ref="BO272:BP272"/>
    <mergeCell ref="BQ272:BR272"/>
    <mergeCell ref="BS272:BT272"/>
    <mergeCell ref="BK273:BL273"/>
    <mergeCell ref="BM273:BN273"/>
    <mergeCell ref="AZ273:BA273"/>
    <mergeCell ref="BB273:BC273"/>
    <mergeCell ref="BD273:BE273"/>
    <mergeCell ref="BF273:BG273"/>
    <mergeCell ref="BH273:BI273"/>
    <mergeCell ref="AH273:AI273"/>
    <mergeCell ref="AJ273:AK273"/>
    <mergeCell ref="AL273:AM273"/>
    <mergeCell ref="AD273:AE273"/>
    <mergeCell ref="AF273:AG273"/>
    <mergeCell ref="S272:T272"/>
    <mergeCell ref="U272:V272"/>
    <mergeCell ref="W272:X272"/>
    <mergeCell ref="Y272:Z272"/>
    <mergeCell ref="AA272:AB272"/>
    <mergeCell ref="AW272:AX272"/>
    <mergeCell ref="AO272:AP272"/>
    <mergeCell ref="AQ272:AR272"/>
    <mergeCell ref="AS272:AT272"/>
    <mergeCell ref="AU272:AV272"/>
    <mergeCell ref="AH272:AI272"/>
    <mergeCell ref="DN273:DO273"/>
    <mergeCell ref="DP273:DQ273"/>
    <mergeCell ref="DR273:DS273"/>
    <mergeCell ref="DT273:DU273"/>
    <mergeCell ref="DV273:DW273"/>
    <mergeCell ref="DK273:DL273"/>
    <mergeCell ref="DC273:DD273"/>
    <mergeCell ref="DE273:DF273"/>
    <mergeCell ref="DG273:DH273"/>
    <mergeCell ref="DI273:DJ273"/>
    <mergeCell ref="CV273:CW273"/>
    <mergeCell ref="CX273:CY273"/>
    <mergeCell ref="CZ273:DA273"/>
    <mergeCell ref="CR273:CS273"/>
    <mergeCell ref="CT273:CU273"/>
    <mergeCell ref="CG273:CH273"/>
    <mergeCell ref="CI273:CJ273"/>
    <mergeCell ref="CK273:CL273"/>
    <mergeCell ref="CM273:CN273"/>
    <mergeCell ref="CO273:CP273"/>
    <mergeCell ref="CD273:CE273"/>
    <mergeCell ref="BV273:BW273"/>
    <mergeCell ref="BX273:BY273"/>
    <mergeCell ref="BZ273:CA273"/>
    <mergeCell ref="CB273:CC273"/>
    <mergeCell ref="BO273:BP273"/>
    <mergeCell ref="BQ273:BR273"/>
    <mergeCell ref="BS273:BT273"/>
    <mergeCell ref="BK274:BL274"/>
    <mergeCell ref="BM274:BN274"/>
    <mergeCell ref="AZ274:BA274"/>
    <mergeCell ref="BB274:BC274"/>
    <mergeCell ref="BD274:BE274"/>
    <mergeCell ref="BF274:BG274"/>
    <mergeCell ref="BH274:BI274"/>
    <mergeCell ref="AD276:AE276"/>
    <mergeCell ref="AF276:AG276"/>
    <mergeCell ref="S275:T275"/>
    <mergeCell ref="U275:V275"/>
    <mergeCell ref="W275:X275"/>
    <mergeCell ref="Y275:Z275"/>
    <mergeCell ref="AA275:AB275"/>
    <mergeCell ref="AW275:AX275"/>
    <mergeCell ref="AO275:AP275"/>
    <mergeCell ref="AQ275:AR275"/>
    <mergeCell ref="AS275:AT275"/>
    <mergeCell ref="AU275:AV275"/>
    <mergeCell ref="AH275:AI275"/>
    <mergeCell ref="DN274:DO274"/>
    <mergeCell ref="DP274:DQ274"/>
    <mergeCell ref="DR274:DS274"/>
    <mergeCell ref="DT274:DU274"/>
    <mergeCell ref="DV274:DW274"/>
    <mergeCell ref="DK274:DL274"/>
    <mergeCell ref="DC274:DD274"/>
    <mergeCell ref="DE274:DF274"/>
    <mergeCell ref="DG274:DH274"/>
    <mergeCell ref="DI274:DJ274"/>
    <mergeCell ref="CV274:CW274"/>
    <mergeCell ref="CX274:CY274"/>
    <mergeCell ref="CZ274:DA274"/>
    <mergeCell ref="CR274:CS274"/>
    <mergeCell ref="CT274:CU274"/>
    <mergeCell ref="CG274:CH274"/>
    <mergeCell ref="CI274:CJ274"/>
    <mergeCell ref="CK274:CL274"/>
    <mergeCell ref="CM274:CN274"/>
    <mergeCell ref="CO274:CP274"/>
    <mergeCell ref="CD274:CE274"/>
    <mergeCell ref="BV274:BW274"/>
    <mergeCell ref="BX274:BY274"/>
    <mergeCell ref="BZ274:CA274"/>
    <mergeCell ref="CB274:CC274"/>
    <mergeCell ref="BO274:BP274"/>
    <mergeCell ref="BQ274:BR274"/>
    <mergeCell ref="BS274:BT274"/>
    <mergeCell ref="BK275:BL275"/>
    <mergeCell ref="BM275:BN275"/>
    <mergeCell ref="AZ275:BA275"/>
    <mergeCell ref="BB275:BC275"/>
    <mergeCell ref="BD275:BE275"/>
    <mergeCell ref="BF275:BG275"/>
    <mergeCell ref="BH275:BI275"/>
    <mergeCell ref="AJ275:AK275"/>
    <mergeCell ref="AL275:AM275"/>
    <mergeCell ref="AD275:AE275"/>
    <mergeCell ref="AF275:AG275"/>
    <mergeCell ref="S274:T274"/>
    <mergeCell ref="U274:V274"/>
    <mergeCell ref="W274:X274"/>
    <mergeCell ref="Y274:Z274"/>
    <mergeCell ref="AA274:AB274"/>
    <mergeCell ref="AW274:AX274"/>
    <mergeCell ref="AO274:AP274"/>
    <mergeCell ref="AQ274:AR274"/>
    <mergeCell ref="AS274:AT274"/>
    <mergeCell ref="AU274:AV274"/>
    <mergeCell ref="AH274:AI274"/>
    <mergeCell ref="AJ274:AK274"/>
    <mergeCell ref="DN275:DO275"/>
    <mergeCell ref="DP275:DQ275"/>
    <mergeCell ref="DR275:DS275"/>
    <mergeCell ref="DT275:DU275"/>
    <mergeCell ref="DV275:DW275"/>
    <mergeCell ref="DK275:DL275"/>
    <mergeCell ref="DC275:DD275"/>
    <mergeCell ref="DE275:DF275"/>
    <mergeCell ref="DG275:DH275"/>
    <mergeCell ref="DI275:DJ275"/>
    <mergeCell ref="CV275:CW275"/>
    <mergeCell ref="CX275:CY275"/>
    <mergeCell ref="CZ275:DA275"/>
    <mergeCell ref="CR275:CS275"/>
    <mergeCell ref="CT275:CU275"/>
    <mergeCell ref="CG275:CH275"/>
    <mergeCell ref="CI275:CJ275"/>
    <mergeCell ref="CK275:CL275"/>
    <mergeCell ref="CM275:CN275"/>
    <mergeCell ref="CO275:CP275"/>
    <mergeCell ref="CD275:CE275"/>
    <mergeCell ref="BV275:BW275"/>
    <mergeCell ref="BX275:BY275"/>
    <mergeCell ref="BZ275:CA275"/>
    <mergeCell ref="CB275:CC275"/>
    <mergeCell ref="BO275:BP275"/>
    <mergeCell ref="BQ275:BR275"/>
    <mergeCell ref="BS275:BT275"/>
    <mergeCell ref="BK276:BL276"/>
    <mergeCell ref="BM276:BN276"/>
    <mergeCell ref="AZ276:BA276"/>
    <mergeCell ref="BB276:BC276"/>
    <mergeCell ref="BD276:BE276"/>
    <mergeCell ref="BF276:BG276"/>
    <mergeCell ref="BH276:BI276"/>
    <mergeCell ref="AF278:AG278"/>
    <mergeCell ref="S277:T277"/>
    <mergeCell ref="U277:V277"/>
    <mergeCell ref="W277:X277"/>
    <mergeCell ref="Y277:Z277"/>
    <mergeCell ref="AA277:AB277"/>
    <mergeCell ref="AW277:AX277"/>
    <mergeCell ref="AO277:AP277"/>
    <mergeCell ref="AQ277:AR277"/>
    <mergeCell ref="AS277:AT277"/>
    <mergeCell ref="AU277:AV277"/>
    <mergeCell ref="AH277:AI277"/>
    <mergeCell ref="AJ277:AK277"/>
    <mergeCell ref="DN276:DO276"/>
    <mergeCell ref="DP276:DQ276"/>
    <mergeCell ref="DR276:DS276"/>
    <mergeCell ref="DT276:DU276"/>
    <mergeCell ref="DV276:DW276"/>
    <mergeCell ref="DK276:DL276"/>
    <mergeCell ref="DC276:DD276"/>
    <mergeCell ref="DE276:DF276"/>
    <mergeCell ref="DG276:DH276"/>
    <mergeCell ref="DI276:DJ276"/>
    <mergeCell ref="CV276:CW276"/>
    <mergeCell ref="CX276:CY276"/>
    <mergeCell ref="CZ276:DA276"/>
    <mergeCell ref="CR276:CS276"/>
    <mergeCell ref="CT276:CU276"/>
    <mergeCell ref="CG276:CH276"/>
    <mergeCell ref="CI276:CJ276"/>
    <mergeCell ref="CK276:CL276"/>
    <mergeCell ref="CM276:CN276"/>
    <mergeCell ref="CO276:CP276"/>
    <mergeCell ref="CD276:CE276"/>
    <mergeCell ref="BV276:BW276"/>
    <mergeCell ref="BX276:BY276"/>
    <mergeCell ref="BZ276:CA276"/>
    <mergeCell ref="CB276:CC276"/>
    <mergeCell ref="BO276:BP276"/>
    <mergeCell ref="BQ276:BR276"/>
    <mergeCell ref="BS276:BT276"/>
    <mergeCell ref="BK277:BL277"/>
    <mergeCell ref="BM277:BN277"/>
    <mergeCell ref="AZ277:BA277"/>
    <mergeCell ref="BB277:BC277"/>
    <mergeCell ref="BD277:BE277"/>
    <mergeCell ref="BF277:BG277"/>
    <mergeCell ref="BH277:BI277"/>
    <mergeCell ref="AL277:AM277"/>
    <mergeCell ref="AD277:AE277"/>
    <mergeCell ref="AF277:AG277"/>
    <mergeCell ref="S276:T276"/>
    <mergeCell ref="U276:V276"/>
    <mergeCell ref="W276:X276"/>
    <mergeCell ref="Y276:Z276"/>
    <mergeCell ref="AA276:AB276"/>
    <mergeCell ref="AW276:AX276"/>
    <mergeCell ref="AO276:AP276"/>
    <mergeCell ref="AQ276:AR276"/>
    <mergeCell ref="AS276:AT276"/>
    <mergeCell ref="AU276:AV276"/>
    <mergeCell ref="AH276:AI276"/>
    <mergeCell ref="AJ276:AK276"/>
    <mergeCell ref="AL276:AM276"/>
    <mergeCell ref="DN277:DO277"/>
    <mergeCell ref="DP277:DQ277"/>
    <mergeCell ref="DR277:DS277"/>
    <mergeCell ref="DT277:DU277"/>
    <mergeCell ref="DV277:DW277"/>
    <mergeCell ref="DK277:DL277"/>
    <mergeCell ref="DC277:DD277"/>
    <mergeCell ref="DE277:DF277"/>
    <mergeCell ref="DG277:DH277"/>
    <mergeCell ref="DI277:DJ277"/>
    <mergeCell ref="CV277:CW277"/>
    <mergeCell ref="CX277:CY277"/>
    <mergeCell ref="CZ277:DA277"/>
    <mergeCell ref="CR277:CS277"/>
    <mergeCell ref="CT277:CU277"/>
    <mergeCell ref="CG277:CH277"/>
    <mergeCell ref="CI277:CJ277"/>
    <mergeCell ref="CK277:CL277"/>
    <mergeCell ref="CM277:CN277"/>
    <mergeCell ref="CO277:CP277"/>
    <mergeCell ref="CD277:CE277"/>
    <mergeCell ref="BV277:BW277"/>
    <mergeCell ref="BX277:BY277"/>
    <mergeCell ref="BZ277:CA277"/>
    <mergeCell ref="CB277:CC277"/>
    <mergeCell ref="BO277:BP277"/>
    <mergeCell ref="BQ277:BR277"/>
    <mergeCell ref="BS277:BT277"/>
    <mergeCell ref="BK278:BL278"/>
    <mergeCell ref="BM278:BN278"/>
    <mergeCell ref="AZ278:BA278"/>
    <mergeCell ref="BB278:BC278"/>
    <mergeCell ref="BD278:BE278"/>
    <mergeCell ref="BF278:BG278"/>
    <mergeCell ref="BH278:BI278"/>
    <mergeCell ref="S279:T279"/>
    <mergeCell ref="U279:V279"/>
    <mergeCell ref="W279:X279"/>
    <mergeCell ref="Y279:Z279"/>
    <mergeCell ref="AA279:AB279"/>
    <mergeCell ref="DN278:DO278"/>
    <mergeCell ref="DP278:DQ278"/>
    <mergeCell ref="DR278:DS278"/>
    <mergeCell ref="DT278:DU278"/>
    <mergeCell ref="DV278:DW278"/>
    <mergeCell ref="DK278:DL278"/>
    <mergeCell ref="DC278:DD278"/>
    <mergeCell ref="DE278:DF278"/>
    <mergeCell ref="DG278:DH278"/>
    <mergeCell ref="DI278:DJ278"/>
    <mergeCell ref="CV278:CW278"/>
    <mergeCell ref="CX278:CY278"/>
    <mergeCell ref="CZ278:DA278"/>
    <mergeCell ref="CR278:CS278"/>
    <mergeCell ref="CT278:CU278"/>
    <mergeCell ref="CG278:CH278"/>
    <mergeCell ref="CI278:CJ278"/>
    <mergeCell ref="CK278:CL278"/>
    <mergeCell ref="CM278:CN278"/>
    <mergeCell ref="CO278:CP278"/>
    <mergeCell ref="CD278:CE278"/>
    <mergeCell ref="BV278:BW278"/>
    <mergeCell ref="BX278:BY278"/>
    <mergeCell ref="BZ278:CA278"/>
    <mergeCell ref="CB278:CC278"/>
    <mergeCell ref="BO278:BP278"/>
    <mergeCell ref="BQ278:BR278"/>
    <mergeCell ref="BS278:BT278"/>
    <mergeCell ref="BK279:BL279"/>
    <mergeCell ref="BM279:BN279"/>
    <mergeCell ref="AZ279:BA279"/>
    <mergeCell ref="BB279:BC279"/>
    <mergeCell ref="BD279:BE279"/>
    <mergeCell ref="BF279:BG279"/>
    <mergeCell ref="BH279:BI279"/>
    <mergeCell ref="AW279:AX279"/>
    <mergeCell ref="AO279:AP279"/>
    <mergeCell ref="AQ279:AR279"/>
    <mergeCell ref="AS279:AT279"/>
    <mergeCell ref="AU279:AV279"/>
    <mergeCell ref="AH279:AI279"/>
    <mergeCell ref="AJ279:AK279"/>
    <mergeCell ref="AL279:AM279"/>
    <mergeCell ref="AD279:AE279"/>
    <mergeCell ref="AF279:AG279"/>
    <mergeCell ref="S278:T278"/>
    <mergeCell ref="U278:V278"/>
    <mergeCell ref="W278:X278"/>
    <mergeCell ref="Y278:Z278"/>
    <mergeCell ref="AA278:AB278"/>
    <mergeCell ref="AW278:AX278"/>
    <mergeCell ref="AO278:AP278"/>
    <mergeCell ref="AQ278:AR278"/>
    <mergeCell ref="AS278:AT278"/>
    <mergeCell ref="AU278:AV278"/>
    <mergeCell ref="AH278:AI278"/>
    <mergeCell ref="AJ278:AK278"/>
    <mergeCell ref="AL278:AM278"/>
    <mergeCell ref="AD278:AE278"/>
    <mergeCell ref="DN279:DO279"/>
    <mergeCell ref="DP279:DQ279"/>
    <mergeCell ref="DR279:DS279"/>
    <mergeCell ref="DT279:DU279"/>
    <mergeCell ref="DV279:DW279"/>
    <mergeCell ref="DK279:DL279"/>
    <mergeCell ref="DC279:DD279"/>
    <mergeCell ref="DE279:DF279"/>
    <mergeCell ref="DG279:DH279"/>
    <mergeCell ref="DI279:DJ279"/>
    <mergeCell ref="CV279:CW279"/>
    <mergeCell ref="CX279:CY279"/>
    <mergeCell ref="CZ279:DA279"/>
    <mergeCell ref="CR279:CS279"/>
    <mergeCell ref="CT279:CU279"/>
    <mergeCell ref="CG279:CH279"/>
    <mergeCell ref="CI279:CJ279"/>
    <mergeCell ref="CK279:CL279"/>
    <mergeCell ref="CM279:CN279"/>
    <mergeCell ref="CO279:CP279"/>
    <mergeCell ref="CD279:CE279"/>
    <mergeCell ref="BV279:BW279"/>
    <mergeCell ref="BX279:BY279"/>
    <mergeCell ref="BZ279:CA279"/>
    <mergeCell ref="CB279:CC279"/>
    <mergeCell ref="BO279:BP279"/>
    <mergeCell ref="BQ279:BR279"/>
    <mergeCell ref="BS279:BT279"/>
    <mergeCell ref="BK280:BL280"/>
    <mergeCell ref="BM280:BN280"/>
    <mergeCell ref="AZ280:BA280"/>
    <mergeCell ref="BB280:BC280"/>
    <mergeCell ref="BD280:BE280"/>
    <mergeCell ref="BF280:BG280"/>
    <mergeCell ref="BH280:BI280"/>
    <mergeCell ref="CT280:CU280"/>
    <mergeCell ref="CG280:CH280"/>
    <mergeCell ref="CI280:CJ280"/>
    <mergeCell ref="CK280:CL280"/>
    <mergeCell ref="CM280:CN280"/>
    <mergeCell ref="CO280:CP280"/>
    <mergeCell ref="CD280:CE280"/>
    <mergeCell ref="BV280:BW280"/>
    <mergeCell ref="BX280:BY280"/>
    <mergeCell ref="BZ280:CA280"/>
    <mergeCell ref="CB280:CC280"/>
    <mergeCell ref="BO280:BP280"/>
    <mergeCell ref="BQ280:BR280"/>
    <mergeCell ref="BS280:BT280"/>
    <mergeCell ref="DN280:DO280"/>
    <mergeCell ref="DP280:DQ280"/>
    <mergeCell ref="DR280:DS280"/>
    <mergeCell ref="DT280:DU280"/>
    <mergeCell ref="DV280:DW280"/>
    <mergeCell ref="DK280:DL280"/>
    <mergeCell ref="DC280:DD280"/>
    <mergeCell ref="DE280:DF280"/>
    <mergeCell ref="DG280:DH280"/>
    <mergeCell ref="DI280:DJ280"/>
    <mergeCell ref="CV280:CW280"/>
    <mergeCell ref="CX280:CY280"/>
    <mergeCell ref="CZ280:DA280"/>
    <mergeCell ref="CR280:CS280"/>
    <mergeCell ref="O281:R281"/>
    <mergeCell ref="S281:T281"/>
    <mergeCell ref="U281:V281"/>
    <mergeCell ref="W281:X281"/>
    <mergeCell ref="Y281:Z281"/>
    <mergeCell ref="AA281:AB281"/>
    <mergeCell ref="E282:N282"/>
    <mergeCell ref="DN281:DO281"/>
    <mergeCell ref="DP281:DQ281"/>
    <mergeCell ref="DR281:DS281"/>
    <mergeCell ref="DT281:DU281"/>
    <mergeCell ref="DV281:DW281"/>
    <mergeCell ref="DI281:DJ281"/>
    <mergeCell ref="DK281:DL281"/>
    <mergeCell ref="DC281:DD281"/>
    <mergeCell ref="DE281:DF281"/>
    <mergeCell ref="DG281:DH281"/>
    <mergeCell ref="CT281:CU281"/>
    <mergeCell ref="CV281:CW281"/>
    <mergeCell ref="CX281:CY281"/>
    <mergeCell ref="CZ281:DA281"/>
    <mergeCell ref="CR281:CS281"/>
    <mergeCell ref="CG281:CH281"/>
    <mergeCell ref="CI281:CJ281"/>
    <mergeCell ref="CK281:CL281"/>
    <mergeCell ref="CM281:CN281"/>
    <mergeCell ref="CO281:CP281"/>
    <mergeCell ref="CB281:CC281"/>
    <mergeCell ref="CD281:CE281"/>
    <mergeCell ref="BV281:BW281"/>
    <mergeCell ref="BX281:BY281"/>
    <mergeCell ref="BZ281:CA281"/>
    <mergeCell ref="BM281:BN281"/>
    <mergeCell ref="BO281:BP281"/>
    <mergeCell ref="BQ281:BR281"/>
    <mergeCell ref="BS281:BT281"/>
    <mergeCell ref="BK281:BL281"/>
    <mergeCell ref="S280:T280"/>
    <mergeCell ref="U280:V280"/>
    <mergeCell ref="W280:X280"/>
    <mergeCell ref="Y280:Z280"/>
    <mergeCell ref="AA280:AB280"/>
    <mergeCell ref="AW280:AX280"/>
    <mergeCell ref="AO280:AP280"/>
    <mergeCell ref="AQ280:AR280"/>
    <mergeCell ref="AS280:AT280"/>
    <mergeCell ref="AU280:AV280"/>
    <mergeCell ref="AH280:AI280"/>
    <mergeCell ref="AJ280:AK280"/>
    <mergeCell ref="AL280:AM280"/>
    <mergeCell ref="AA285:AB285"/>
    <mergeCell ref="DN284:DO284"/>
    <mergeCell ref="AW284:AX284"/>
    <mergeCell ref="AO284:AP284"/>
    <mergeCell ref="AQ284:AR284"/>
    <mergeCell ref="AS284:AT284"/>
    <mergeCell ref="AU284:AV284"/>
    <mergeCell ref="AH284:AI284"/>
    <mergeCell ref="AJ284:AK284"/>
    <mergeCell ref="AL284:AM284"/>
    <mergeCell ref="AD284:AE284"/>
    <mergeCell ref="AF284:AG284"/>
    <mergeCell ref="S284:T284"/>
    <mergeCell ref="U284:V284"/>
    <mergeCell ref="W284:X284"/>
    <mergeCell ref="Y284:Z284"/>
    <mergeCell ref="AA284:AB284"/>
    <mergeCell ref="AZ281:BA281"/>
    <mergeCell ref="BB281:BC281"/>
    <mergeCell ref="BD281:BE281"/>
    <mergeCell ref="BF281:BG281"/>
    <mergeCell ref="BH281:BI281"/>
    <mergeCell ref="AU281:AV281"/>
    <mergeCell ref="AW281:AX281"/>
    <mergeCell ref="AO281:AP281"/>
    <mergeCell ref="AQ281:AR281"/>
    <mergeCell ref="AS281:AT281"/>
    <mergeCell ref="AF281:AG281"/>
    <mergeCell ref="AH281:AI281"/>
    <mergeCell ref="AJ281:AK281"/>
    <mergeCell ref="AL281:AM281"/>
    <mergeCell ref="AD281:AE281"/>
    <mergeCell ref="CG284:CH284"/>
    <mergeCell ref="CI284:CJ284"/>
    <mergeCell ref="CK284:CL284"/>
    <mergeCell ref="AD280:AE280"/>
    <mergeCell ref="AF280:AG280"/>
    <mergeCell ref="AW285:AX285"/>
    <mergeCell ref="AO285:AP285"/>
    <mergeCell ref="AQ285:AR285"/>
    <mergeCell ref="AS285:AT285"/>
    <mergeCell ref="AU285:AV285"/>
    <mergeCell ref="AH285:AI285"/>
    <mergeCell ref="AJ285:AK285"/>
    <mergeCell ref="AL285:AM285"/>
    <mergeCell ref="AD285:AE285"/>
    <mergeCell ref="AF285:AG285"/>
    <mergeCell ref="S285:T285"/>
    <mergeCell ref="U285:V285"/>
    <mergeCell ref="W285:X285"/>
    <mergeCell ref="DP284:DQ284"/>
    <mergeCell ref="DR284:DS284"/>
    <mergeCell ref="DT284:DU284"/>
    <mergeCell ref="DV284:DW284"/>
    <mergeCell ref="DK284:DL284"/>
    <mergeCell ref="DC284:DD284"/>
    <mergeCell ref="DE284:DF284"/>
    <mergeCell ref="DG284:DH284"/>
    <mergeCell ref="DI284:DJ284"/>
    <mergeCell ref="CV284:CW284"/>
    <mergeCell ref="CX284:CY284"/>
    <mergeCell ref="CZ284:DA284"/>
    <mergeCell ref="CR284:CS284"/>
    <mergeCell ref="CT284:CU284"/>
    <mergeCell ref="CG285:CH285"/>
    <mergeCell ref="CI285:CJ285"/>
    <mergeCell ref="CK285:CL285"/>
    <mergeCell ref="CM285:CN285"/>
    <mergeCell ref="CO285:CP285"/>
    <mergeCell ref="CD285:CE285"/>
    <mergeCell ref="BV285:BW285"/>
    <mergeCell ref="BX285:BY285"/>
    <mergeCell ref="BZ285:CA285"/>
    <mergeCell ref="CB285:CC285"/>
    <mergeCell ref="BO285:BP285"/>
    <mergeCell ref="BQ285:BR285"/>
    <mergeCell ref="BS285:BT285"/>
    <mergeCell ref="BK285:BL285"/>
    <mergeCell ref="BM285:BN285"/>
    <mergeCell ref="AZ285:BA285"/>
    <mergeCell ref="BB285:BC285"/>
    <mergeCell ref="BD285:BE285"/>
    <mergeCell ref="BF285:BG285"/>
    <mergeCell ref="BH285:BI285"/>
    <mergeCell ref="CM284:CN284"/>
    <mergeCell ref="CO284:CP284"/>
    <mergeCell ref="CD284:CE284"/>
    <mergeCell ref="BV284:BW284"/>
    <mergeCell ref="BX284:BY284"/>
    <mergeCell ref="BZ284:CA284"/>
    <mergeCell ref="CB284:CC284"/>
    <mergeCell ref="BO284:BP284"/>
    <mergeCell ref="BQ284:BR284"/>
    <mergeCell ref="BS284:BT284"/>
    <mergeCell ref="BK284:BL284"/>
    <mergeCell ref="BM284:BN284"/>
    <mergeCell ref="AZ284:BA284"/>
    <mergeCell ref="BB284:BC284"/>
    <mergeCell ref="BD284:BE284"/>
    <mergeCell ref="BF284:BG284"/>
    <mergeCell ref="DN285:DO285"/>
    <mergeCell ref="DP285:DQ285"/>
    <mergeCell ref="DR285:DS285"/>
    <mergeCell ref="DT285:DU285"/>
    <mergeCell ref="DV285:DW285"/>
    <mergeCell ref="DK285:DL285"/>
    <mergeCell ref="DC285:DD285"/>
    <mergeCell ref="DE285:DF285"/>
    <mergeCell ref="DG285:DH285"/>
    <mergeCell ref="DI285:DJ285"/>
    <mergeCell ref="CV285:CW285"/>
    <mergeCell ref="CX285:CY285"/>
    <mergeCell ref="CZ285:DA285"/>
    <mergeCell ref="BH284:BI284"/>
    <mergeCell ref="DN286:DO286"/>
    <mergeCell ref="DP286:DQ286"/>
    <mergeCell ref="DR286:DS286"/>
    <mergeCell ref="DT286:DU286"/>
    <mergeCell ref="DV286:DW286"/>
    <mergeCell ref="DK286:DL286"/>
    <mergeCell ref="DC286:DD286"/>
    <mergeCell ref="DE286:DF286"/>
    <mergeCell ref="DG286:DH286"/>
    <mergeCell ref="DI286:DJ286"/>
    <mergeCell ref="CV286:CW286"/>
    <mergeCell ref="CX286:CY286"/>
    <mergeCell ref="CZ286:DA286"/>
    <mergeCell ref="CR286:CS286"/>
    <mergeCell ref="CT286:CU286"/>
    <mergeCell ref="CG287:CH287"/>
    <mergeCell ref="CI287:CJ287"/>
    <mergeCell ref="CK287:CL287"/>
    <mergeCell ref="CM287:CN287"/>
    <mergeCell ref="CO287:CP287"/>
    <mergeCell ref="CD287:CE287"/>
    <mergeCell ref="BV287:BW287"/>
    <mergeCell ref="BX287:BY287"/>
    <mergeCell ref="BZ287:CA287"/>
    <mergeCell ref="CB287:CC287"/>
    <mergeCell ref="BO287:BP287"/>
    <mergeCell ref="BQ287:BR287"/>
    <mergeCell ref="BS287:BT287"/>
    <mergeCell ref="BK287:BL287"/>
    <mergeCell ref="BM287:BN287"/>
    <mergeCell ref="AZ287:BA287"/>
    <mergeCell ref="BB287:BC287"/>
    <mergeCell ref="BD287:BE287"/>
    <mergeCell ref="BF287:BG287"/>
    <mergeCell ref="BH287:BI287"/>
    <mergeCell ref="AO287:AP287"/>
    <mergeCell ref="AQ287:AR287"/>
    <mergeCell ref="AS287:AT287"/>
    <mergeCell ref="AU287:AV287"/>
    <mergeCell ref="AH287:AI287"/>
    <mergeCell ref="AJ287:AK287"/>
    <mergeCell ref="AL287:AM287"/>
    <mergeCell ref="AD287:AE287"/>
    <mergeCell ref="AF287:AG287"/>
    <mergeCell ref="CR285:CS285"/>
    <mergeCell ref="CT285:CU285"/>
    <mergeCell ref="CG286:CH286"/>
    <mergeCell ref="CI286:CJ286"/>
    <mergeCell ref="CK286:CL286"/>
    <mergeCell ref="CM286:CN286"/>
    <mergeCell ref="CO286:CP286"/>
    <mergeCell ref="CD286:CE286"/>
    <mergeCell ref="BV286:BW286"/>
    <mergeCell ref="BX286:BY286"/>
    <mergeCell ref="BZ286:CA286"/>
    <mergeCell ref="CB286:CC286"/>
    <mergeCell ref="BO286:BP286"/>
    <mergeCell ref="BQ286:BR286"/>
    <mergeCell ref="BS286:BT286"/>
    <mergeCell ref="BK286:BL286"/>
    <mergeCell ref="BM286:BN286"/>
    <mergeCell ref="AZ286:BA286"/>
    <mergeCell ref="BB286:BC286"/>
    <mergeCell ref="BD286:BE286"/>
    <mergeCell ref="BF286:BG286"/>
    <mergeCell ref="BH286:BI286"/>
    <mergeCell ref="S287:T287"/>
    <mergeCell ref="U287:V287"/>
    <mergeCell ref="W287:X287"/>
    <mergeCell ref="Y287:Z287"/>
    <mergeCell ref="AA287:AB287"/>
    <mergeCell ref="AW286:AX286"/>
    <mergeCell ref="AO286:AP286"/>
    <mergeCell ref="Y285:Z285"/>
    <mergeCell ref="AW288:AX288"/>
    <mergeCell ref="AO288:AP288"/>
    <mergeCell ref="AQ288:AR288"/>
    <mergeCell ref="AS288:AT288"/>
    <mergeCell ref="AU288:AV288"/>
    <mergeCell ref="AH288:AI288"/>
    <mergeCell ref="AJ288:AK288"/>
    <mergeCell ref="AL288:AM288"/>
    <mergeCell ref="AD288:AE288"/>
    <mergeCell ref="AF288:AG288"/>
    <mergeCell ref="S288:T288"/>
    <mergeCell ref="U288:V288"/>
    <mergeCell ref="W288:X288"/>
    <mergeCell ref="Y288:Z288"/>
    <mergeCell ref="AQ286:AR286"/>
    <mergeCell ref="AS286:AT286"/>
    <mergeCell ref="AU286:AV286"/>
    <mergeCell ref="AH286:AI286"/>
    <mergeCell ref="AJ286:AK286"/>
    <mergeCell ref="AL286:AM286"/>
    <mergeCell ref="AD286:AE286"/>
    <mergeCell ref="AF286:AG286"/>
    <mergeCell ref="S286:T286"/>
    <mergeCell ref="U286:V286"/>
    <mergeCell ref="W286:X286"/>
    <mergeCell ref="Y286:Z286"/>
    <mergeCell ref="AA286:AB286"/>
    <mergeCell ref="AA288:AB288"/>
    <mergeCell ref="DN287:DO287"/>
    <mergeCell ref="DP287:DQ287"/>
    <mergeCell ref="DR287:DS287"/>
    <mergeCell ref="DT287:DU287"/>
    <mergeCell ref="DV287:DW287"/>
    <mergeCell ref="DK287:DL287"/>
    <mergeCell ref="DC287:DD287"/>
    <mergeCell ref="DE287:DF287"/>
    <mergeCell ref="DG287:DH287"/>
    <mergeCell ref="DI287:DJ287"/>
    <mergeCell ref="CV287:CW287"/>
    <mergeCell ref="CX287:CY287"/>
    <mergeCell ref="CZ287:DA287"/>
    <mergeCell ref="CR287:CS287"/>
    <mergeCell ref="CT287:CU287"/>
    <mergeCell ref="CG288:CH288"/>
    <mergeCell ref="CI288:CJ288"/>
    <mergeCell ref="CK288:CL288"/>
    <mergeCell ref="CM288:CN288"/>
    <mergeCell ref="CO288:CP288"/>
    <mergeCell ref="CD288:CE288"/>
    <mergeCell ref="BV288:BW288"/>
    <mergeCell ref="BX288:BY288"/>
    <mergeCell ref="BZ288:CA288"/>
    <mergeCell ref="CB288:CC288"/>
    <mergeCell ref="BO288:BP288"/>
    <mergeCell ref="BQ288:BR288"/>
    <mergeCell ref="BS288:BT288"/>
    <mergeCell ref="BK288:BL288"/>
    <mergeCell ref="BM288:BN288"/>
    <mergeCell ref="AZ288:BA288"/>
    <mergeCell ref="BB288:BC288"/>
    <mergeCell ref="BD288:BE288"/>
    <mergeCell ref="BF288:BG288"/>
    <mergeCell ref="BH288:BI288"/>
    <mergeCell ref="AW287:AX287"/>
    <mergeCell ref="DN288:DO288"/>
    <mergeCell ref="DP288:DQ288"/>
    <mergeCell ref="DR288:DS288"/>
    <mergeCell ref="DT288:DU288"/>
    <mergeCell ref="DV288:DW288"/>
    <mergeCell ref="DK288:DL288"/>
    <mergeCell ref="DC288:DD288"/>
    <mergeCell ref="DE288:DF288"/>
    <mergeCell ref="DG288:DH288"/>
    <mergeCell ref="DI288:DJ288"/>
    <mergeCell ref="CV288:CW288"/>
    <mergeCell ref="CX288:CY288"/>
    <mergeCell ref="CZ288:DA288"/>
    <mergeCell ref="CR288:CS288"/>
    <mergeCell ref="CT288:CU288"/>
    <mergeCell ref="CG289:CH289"/>
    <mergeCell ref="CI289:CJ289"/>
    <mergeCell ref="CK289:CL289"/>
    <mergeCell ref="CM289:CN289"/>
    <mergeCell ref="CO289:CP289"/>
    <mergeCell ref="CD289:CE289"/>
    <mergeCell ref="BV289:BW289"/>
    <mergeCell ref="BX289:BY289"/>
    <mergeCell ref="BZ289:CA289"/>
    <mergeCell ref="CB289:CC289"/>
    <mergeCell ref="BO289:BP289"/>
    <mergeCell ref="BQ289:BR289"/>
    <mergeCell ref="BS289:BT289"/>
    <mergeCell ref="BK289:BL289"/>
    <mergeCell ref="BM289:BN289"/>
    <mergeCell ref="AZ289:BA289"/>
    <mergeCell ref="BB289:BC289"/>
    <mergeCell ref="BD289:BE289"/>
    <mergeCell ref="BF289:BG289"/>
    <mergeCell ref="BH289:BI289"/>
    <mergeCell ref="S290:T290"/>
    <mergeCell ref="U290:V290"/>
    <mergeCell ref="W290:X290"/>
    <mergeCell ref="Y290:Z290"/>
    <mergeCell ref="AA290:AB290"/>
    <mergeCell ref="DN289:DO289"/>
    <mergeCell ref="DP289:DQ289"/>
    <mergeCell ref="DR289:DS289"/>
    <mergeCell ref="DT289:DU289"/>
    <mergeCell ref="DV289:DW289"/>
    <mergeCell ref="DK289:DL289"/>
    <mergeCell ref="DC289:DD289"/>
    <mergeCell ref="DE289:DF289"/>
    <mergeCell ref="DG289:DH289"/>
    <mergeCell ref="DI289:DJ289"/>
    <mergeCell ref="CV289:CW289"/>
    <mergeCell ref="CX289:CY289"/>
    <mergeCell ref="CZ289:DA289"/>
    <mergeCell ref="CR289:CS289"/>
    <mergeCell ref="CT289:CU289"/>
    <mergeCell ref="CG290:CH290"/>
    <mergeCell ref="CI290:CJ290"/>
    <mergeCell ref="CK290:CL290"/>
    <mergeCell ref="CM290:CN290"/>
    <mergeCell ref="CO290:CP290"/>
    <mergeCell ref="CD290:CE290"/>
    <mergeCell ref="BV290:BW290"/>
    <mergeCell ref="BX290:BY290"/>
    <mergeCell ref="BZ290:CA290"/>
    <mergeCell ref="CB290:CC290"/>
    <mergeCell ref="BO290:BP290"/>
    <mergeCell ref="BQ290:BR290"/>
    <mergeCell ref="BS290:BT290"/>
    <mergeCell ref="BK290:BL290"/>
    <mergeCell ref="BM290:BN290"/>
    <mergeCell ref="AZ290:BA290"/>
    <mergeCell ref="BB290:BC290"/>
    <mergeCell ref="BD290:BE290"/>
    <mergeCell ref="BF290:BG290"/>
    <mergeCell ref="BH290:BI290"/>
    <mergeCell ref="AW289:AX289"/>
    <mergeCell ref="AO289:AP289"/>
    <mergeCell ref="AQ289:AR289"/>
    <mergeCell ref="AS289:AT289"/>
    <mergeCell ref="AU289:AV289"/>
    <mergeCell ref="AH289:AI289"/>
    <mergeCell ref="AJ289:AK289"/>
    <mergeCell ref="AL289:AM289"/>
    <mergeCell ref="AD289:AE289"/>
    <mergeCell ref="AF289:AG289"/>
    <mergeCell ref="S289:T289"/>
    <mergeCell ref="U289:V289"/>
    <mergeCell ref="W289:X289"/>
    <mergeCell ref="Y289:Z289"/>
    <mergeCell ref="AA289:AB289"/>
    <mergeCell ref="AA291:AB291"/>
    <mergeCell ref="DN290:DO290"/>
    <mergeCell ref="DP290:DQ290"/>
    <mergeCell ref="DR290:DS290"/>
    <mergeCell ref="DT290:DU290"/>
    <mergeCell ref="DV290:DW290"/>
    <mergeCell ref="DK290:DL290"/>
    <mergeCell ref="DC290:DD290"/>
    <mergeCell ref="DE290:DF290"/>
    <mergeCell ref="DG290:DH290"/>
    <mergeCell ref="DI290:DJ290"/>
    <mergeCell ref="CV290:CW290"/>
    <mergeCell ref="CX290:CY290"/>
    <mergeCell ref="CZ290:DA290"/>
    <mergeCell ref="CR290:CS290"/>
    <mergeCell ref="CT290:CU290"/>
    <mergeCell ref="CG291:CH291"/>
    <mergeCell ref="CI291:CJ291"/>
    <mergeCell ref="CK291:CL291"/>
    <mergeCell ref="CM291:CN291"/>
    <mergeCell ref="CO291:CP291"/>
    <mergeCell ref="CD291:CE291"/>
    <mergeCell ref="BV291:BW291"/>
    <mergeCell ref="BX291:BY291"/>
    <mergeCell ref="BZ291:CA291"/>
    <mergeCell ref="CB291:CC291"/>
    <mergeCell ref="BO291:BP291"/>
    <mergeCell ref="BQ291:BR291"/>
    <mergeCell ref="BS291:BT291"/>
    <mergeCell ref="BK291:BL291"/>
    <mergeCell ref="BM291:BN291"/>
    <mergeCell ref="AZ291:BA291"/>
    <mergeCell ref="BB291:BC291"/>
    <mergeCell ref="BD291:BE291"/>
    <mergeCell ref="BF291:BG291"/>
    <mergeCell ref="BH291:BI291"/>
    <mergeCell ref="AW290:AX290"/>
    <mergeCell ref="AO290:AP290"/>
    <mergeCell ref="AQ290:AR290"/>
    <mergeCell ref="AS290:AT290"/>
    <mergeCell ref="AU290:AV290"/>
    <mergeCell ref="AH290:AI290"/>
    <mergeCell ref="AJ290:AK290"/>
    <mergeCell ref="AL290:AM290"/>
    <mergeCell ref="AD290:AE290"/>
    <mergeCell ref="AF290:AG290"/>
    <mergeCell ref="AW292:AX292"/>
    <mergeCell ref="AO292:AP292"/>
    <mergeCell ref="AQ292:AR292"/>
    <mergeCell ref="AS292:AT292"/>
    <mergeCell ref="AU292:AV292"/>
    <mergeCell ref="AH292:AI292"/>
    <mergeCell ref="AJ292:AK292"/>
    <mergeCell ref="AL292:AM292"/>
    <mergeCell ref="AD292:AE292"/>
    <mergeCell ref="AF292:AG292"/>
    <mergeCell ref="S292:T292"/>
    <mergeCell ref="U292:V292"/>
    <mergeCell ref="W292:X292"/>
    <mergeCell ref="Y292:Z292"/>
    <mergeCell ref="AA292:AB292"/>
    <mergeCell ref="DN291:DO291"/>
    <mergeCell ref="DP291:DQ291"/>
    <mergeCell ref="DR291:DS291"/>
    <mergeCell ref="DT291:DU291"/>
    <mergeCell ref="DV291:DW291"/>
    <mergeCell ref="DK291:DL291"/>
    <mergeCell ref="DC291:DD291"/>
    <mergeCell ref="DE291:DF291"/>
    <mergeCell ref="DG291:DH291"/>
    <mergeCell ref="DI291:DJ291"/>
    <mergeCell ref="CV291:CW291"/>
    <mergeCell ref="CX291:CY291"/>
    <mergeCell ref="CZ291:DA291"/>
    <mergeCell ref="CR291:CS291"/>
    <mergeCell ref="CT291:CU291"/>
    <mergeCell ref="CG292:CH292"/>
    <mergeCell ref="CI292:CJ292"/>
    <mergeCell ref="CK292:CL292"/>
    <mergeCell ref="CM292:CN292"/>
    <mergeCell ref="CO292:CP292"/>
    <mergeCell ref="CD292:CE292"/>
    <mergeCell ref="BV292:BW292"/>
    <mergeCell ref="BX292:BY292"/>
    <mergeCell ref="BZ292:CA292"/>
    <mergeCell ref="CB292:CC292"/>
    <mergeCell ref="BO292:BP292"/>
    <mergeCell ref="BQ292:BR292"/>
    <mergeCell ref="BS292:BT292"/>
    <mergeCell ref="BK292:BL292"/>
    <mergeCell ref="BM292:BN292"/>
    <mergeCell ref="AZ292:BA292"/>
    <mergeCell ref="BB292:BC292"/>
    <mergeCell ref="BD292:BE292"/>
    <mergeCell ref="BF292:BG292"/>
    <mergeCell ref="BH292:BI292"/>
    <mergeCell ref="AW291:AX291"/>
    <mergeCell ref="AO291:AP291"/>
    <mergeCell ref="AQ291:AR291"/>
    <mergeCell ref="AS291:AT291"/>
    <mergeCell ref="AU291:AV291"/>
    <mergeCell ref="AH291:AI291"/>
    <mergeCell ref="AJ291:AK291"/>
    <mergeCell ref="AL291:AM291"/>
    <mergeCell ref="AD291:AE291"/>
    <mergeCell ref="AF291:AG291"/>
    <mergeCell ref="S291:T291"/>
    <mergeCell ref="U291:V291"/>
    <mergeCell ref="W291:X291"/>
    <mergeCell ref="Y291:Z291"/>
    <mergeCell ref="DN292:DO292"/>
    <mergeCell ref="DP292:DQ292"/>
    <mergeCell ref="DR292:DS292"/>
    <mergeCell ref="DT292:DU292"/>
    <mergeCell ref="DV292:DW292"/>
    <mergeCell ref="DK292:DL292"/>
    <mergeCell ref="DC292:DD292"/>
    <mergeCell ref="DE292:DF292"/>
    <mergeCell ref="DG292:DH292"/>
    <mergeCell ref="DI292:DJ292"/>
    <mergeCell ref="CV292:CW292"/>
    <mergeCell ref="CX292:CY292"/>
    <mergeCell ref="CZ292:DA292"/>
    <mergeCell ref="CR292:CS292"/>
    <mergeCell ref="CT292:CU292"/>
    <mergeCell ref="CG293:CH293"/>
    <mergeCell ref="CI293:CJ293"/>
    <mergeCell ref="CK293:CL293"/>
    <mergeCell ref="CM293:CN293"/>
    <mergeCell ref="CO293:CP293"/>
    <mergeCell ref="CD293:CE293"/>
    <mergeCell ref="BV293:BW293"/>
    <mergeCell ref="BX293:BY293"/>
    <mergeCell ref="BZ293:CA293"/>
    <mergeCell ref="CB293:CC293"/>
    <mergeCell ref="BO293:BP293"/>
    <mergeCell ref="BQ293:BR293"/>
    <mergeCell ref="BS293:BT293"/>
    <mergeCell ref="BK293:BL293"/>
    <mergeCell ref="BM293:BN293"/>
    <mergeCell ref="AZ293:BA293"/>
    <mergeCell ref="BB293:BC293"/>
    <mergeCell ref="BD293:BE293"/>
    <mergeCell ref="BF293:BG293"/>
    <mergeCell ref="BH293:BI293"/>
    <mergeCell ref="S294:T294"/>
    <mergeCell ref="U294:V294"/>
    <mergeCell ref="W294:X294"/>
    <mergeCell ref="Y294:Z294"/>
    <mergeCell ref="AA294:AB294"/>
    <mergeCell ref="DN293:DO293"/>
    <mergeCell ref="DP293:DQ293"/>
    <mergeCell ref="DR293:DS293"/>
    <mergeCell ref="DT293:DU293"/>
    <mergeCell ref="DV293:DW293"/>
    <mergeCell ref="DK293:DL293"/>
    <mergeCell ref="DC293:DD293"/>
    <mergeCell ref="DE293:DF293"/>
    <mergeCell ref="DG293:DH293"/>
    <mergeCell ref="DI293:DJ293"/>
    <mergeCell ref="CV293:CW293"/>
    <mergeCell ref="CX293:CY293"/>
    <mergeCell ref="CZ293:DA293"/>
    <mergeCell ref="CR293:CS293"/>
    <mergeCell ref="CT293:CU293"/>
    <mergeCell ref="CG294:CH294"/>
    <mergeCell ref="CI294:CJ294"/>
    <mergeCell ref="CK294:CL294"/>
    <mergeCell ref="CM294:CN294"/>
    <mergeCell ref="CO294:CP294"/>
    <mergeCell ref="CD294:CE294"/>
    <mergeCell ref="BV294:BW294"/>
    <mergeCell ref="BX294:BY294"/>
    <mergeCell ref="BZ294:CA294"/>
    <mergeCell ref="CB294:CC294"/>
    <mergeCell ref="BO294:BP294"/>
    <mergeCell ref="BQ294:BR294"/>
    <mergeCell ref="BS294:BT294"/>
    <mergeCell ref="BK294:BL294"/>
    <mergeCell ref="BM294:BN294"/>
    <mergeCell ref="AZ294:BA294"/>
    <mergeCell ref="BB294:BC294"/>
    <mergeCell ref="BD294:BE294"/>
    <mergeCell ref="BF294:BG294"/>
    <mergeCell ref="BH294:BI294"/>
    <mergeCell ref="AW293:AX293"/>
    <mergeCell ref="AO293:AP293"/>
    <mergeCell ref="AQ293:AR293"/>
    <mergeCell ref="AS293:AT293"/>
    <mergeCell ref="AU293:AV293"/>
    <mergeCell ref="AH293:AI293"/>
    <mergeCell ref="AJ293:AK293"/>
    <mergeCell ref="AL293:AM293"/>
    <mergeCell ref="AD293:AE293"/>
    <mergeCell ref="AF293:AG293"/>
    <mergeCell ref="S293:T293"/>
    <mergeCell ref="U293:V293"/>
    <mergeCell ref="W293:X293"/>
    <mergeCell ref="Y293:Z293"/>
    <mergeCell ref="AA293:AB293"/>
    <mergeCell ref="AA295:AB295"/>
    <mergeCell ref="DN294:DO294"/>
    <mergeCell ref="DP294:DQ294"/>
    <mergeCell ref="DR294:DS294"/>
    <mergeCell ref="DT294:DU294"/>
    <mergeCell ref="DV294:DW294"/>
    <mergeCell ref="DK294:DL294"/>
    <mergeCell ref="DC294:DD294"/>
    <mergeCell ref="DE294:DF294"/>
    <mergeCell ref="DG294:DH294"/>
    <mergeCell ref="DI294:DJ294"/>
    <mergeCell ref="CV294:CW294"/>
    <mergeCell ref="CX294:CY294"/>
    <mergeCell ref="CZ294:DA294"/>
    <mergeCell ref="CR294:CS294"/>
    <mergeCell ref="CT294:CU294"/>
    <mergeCell ref="CG295:CH295"/>
    <mergeCell ref="CI295:CJ295"/>
    <mergeCell ref="CK295:CL295"/>
    <mergeCell ref="CM295:CN295"/>
    <mergeCell ref="CO295:CP295"/>
    <mergeCell ref="CD295:CE295"/>
    <mergeCell ref="BV295:BW295"/>
    <mergeCell ref="BX295:BY295"/>
    <mergeCell ref="BZ295:CA295"/>
    <mergeCell ref="CB295:CC295"/>
    <mergeCell ref="BO295:BP295"/>
    <mergeCell ref="BQ295:BR295"/>
    <mergeCell ref="BS295:BT295"/>
    <mergeCell ref="BK295:BL295"/>
    <mergeCell ref="BM295:BN295"/>
    <mergeCell ref="AZ295:BA295"/>
    <mergeCell ref="BB295:BC295"/>
    <mergeCell ref="BD295:BE295"/>
    <mergeCell ref="BF295:BG295"/>
    <mergeCell ref="BH295:BI295"/>
    <mergeCell ref="AW294:AX294"/>
    <mergeCell ref="AO294:AP294"/>
    <mergeCell ref="AQ294:AR294"/>
    <mergeCell ref="AS294:AT294"/>
    <mergeCell ref="AU294:AV294"/>
    <mergeCell ref="AH294:AI294"/>
    <mergeCell ref="AJ294:AK294"/>
    <mergeCell ref="AL294:AM294"/>
    <mergeCell ref="AD294:AE294"/>
    <mergeCell ref="AF294:AG294"/>
    <mergeCell ref="AW296:AX296"/>
    <mergeCell ref="AO296:AP296"/>
    <mergeCell ref="AQ296:AR296"/>
    <mergeCell ref="AS296:AT296"/>
    <mergeCell ref="AU296:AV296"/>
    <mergeCell ref="AH296:AI296"/>
    <mergeCell ref="AJ296:AK296"/>
    <mergeCell ref="AL296:AM296"/>
    <mergeCell ref="AD296:AE296"/>
    <mergeCell ref="AF296:AG296"/>
    <mergeCell ref="S296:T296"/>
    <mergeCell ref="U296:V296"/>
    <mergeCell ref="W296:X296"/>
    <mergeCell ref="Y296:Z296"/>
    <mergeCell ref="AA296:AB296"/>
    <mergeCell ref="DN295:DO295"/>
    <mergeCell ref="DP295:DQ295"/>
    <mergeCell ref="DR295:DS295"/>
    <mergeCell ref="DT295:DU295"/>
    <mergeCell ref="DV295:DW295"/>
    <mergeCell ref="DK295:DL295"/>
    <mergeCell ref="DC295:DD295"/>
    <mergeCell ref="DE295:DF295"/>
    <mergeCell ref="DG295:DH295"/>
    <mergeCell ref="DI295:DJ295"/>
    <mergeCell ref="CV295:CW295"/>
    <mergeCell ref="CX295:CY295"/>
    <mergeCell ref="CZ295:DA295"/>
    <mergeCell ref="CR295:CS295"/>
    <mergeCell ref="CT295:CU295"/>
    <mergeCell ref="CG296:CH296"/>
    <mergeCell ref="CI296:CJ296"/>
    <mergeCell ref="CK296:CL296"/>
    <mergeCell ref="CM296:CN296"/>
    <mergeCell ref="CO296:CP296"/>
    <mergeCell ref="CD296:CE296"/>
    <mergeCell ref="BV296:BW296"/>
    <mergeCell ref="BX296:BY296"/>
    <mergeCell ref="BZ296:CA296"/>
    <mergeCell ref="CB296:CC296"/>
    <mergeCell ref="BO296:BP296"/>
    <mergeCell ref="BQ296:BR296"/>
    <mergeCell ref="BS296:BT296"/>
    <mergeCell ref="BK296:BL296"/>
    <mergeCell ref="BM296:BN296"/>
    <mergeCell ref="AZ296:BA296"/>
    <mergeCell ref="BB296:BC296"/>
    <mergeCell ref="BD296:BE296"/>
    <mergeCell ref="BF296:BG296"/>
    <mergeCell ref="BH296:BI296"/>
    <mergeCell ref="AW295:AX295"/>
    <mergeCell ref="AO295:AP295"/>
    <mergeCell ref="AQ295:AR295"/>
    <mergeCell ref="AS295:AT295"/>
    <mergeCell ref="AU295:AV295"/>
    <mergeCell ref="AH295:AI295"/>
    <mergeCell ref="AJ295:AK295"/>
    <mergeCell ref="AL295:AM295"/>
    <mergeCell ref="AD295:AE295"/>
    <mergeCell ref="AF295:AG295"/>
    <mergeCell ref="S295:T295"/>
    <mergeCell ref="U295:V295"/>
    <mergeCell ref="W295:X295"/>
    <mergeCell ref="Y295:Z295"/>
    <mergeCell ref="DN296:DO296"/>
    <mergeCell ref="DP296:DQ296"/>
    <mergeCell ref="DR296:DS296"/>
    <mergeCell ref="DT296:DU296"/>
    <mergeCell ref="DV296:DW296"/>
    <mergeCell ref="DK296:DL296"/>
    <mergeCell ref="DC296:DD296"/>
    <mergeCell ref="DE296:DF296"/>
    <mergeCell ref="DG296:DH296"/>
    <mergeCell ref="DI296:DJ296"/>
    <mergeCell ref="CV296:CW296"/>
    <mergeCell ref="CX296:CY296"/>
    <mergeCell ref="CZ296:DA296"/>
    <mergeCell ref="CR296:CS296"/>
    <mergeCell ref="CT296:CU296"/>
    <mergeCell ref="CG297:CH297"/>
    <mergeCell ref="CI297:CJ297"/>
    <mergeCell ref="CK297:CL297"/>
    <mergeCell ref="CM297:CN297"/>
    <mergeCell ref="CO297:CP297"/>
    <mergeCell ref="CD297:CE297"/>
    <mergeCell ref="BV297:BW297"/>
    <mergeCell ref="BX297:BY297"/>
    <mergeCell ref="BZ297:CA297"/>
    <mergeCell ref="CB297:CC297"/>
    <mergeCell ref="BO297:BP297"/>
    <mergeCell ref="BQ297:BR297"/>
    <mergeCell ref="BS297:BT297"/>
    <mergeCell ref="BK297:BL297"/>
    <mergeCell ref="BM297:BN297"/>
    <mergeCell ref="AZ297:BA297"/>
    <mergeCell ref="BB297:BC297"/>
    <mergeCell ref="BD297:BE297"/>
    <mergeCell ref="BF297:BG297"/>
    <mergeCell ref="BH297:BI297"/>
    <mergeCell ref="S298:T298"/>
    <mergeCell ref="U298:V298"/>
    <mergeCell ref="W298:X298"/>
    <mergeCell ref="Y298:Z298"/>
    <mergeCell ref="AA298:AB298"/>
    <mergeCell ref="DN297:DO297"/>
    <mergeCell ref="DP297:DQ297"/>
    <mergeCell ref="DR297:DS297"/>
    <mergeCell ref="DT297:DU297"/>
    <mergeCell ref="DV297:DW297"/>
    <mergeCell ref="DK297:DL297"/>
    <mergeCell ref="DC297:DD297"/>
    <mergeCell ref="DE297:DF297"/>
    <mergeCell ref="DG297:DH297"/>
    <mergeCell ref="DI297:DJ297"/>
    <mergeCell ref="CV297:CW297"/>
    <mergeCell ref="CX297:CY297"/>
    <mergeCell ref="CZ297:DA297"/>
    <mergeCell ref="CR297:CS297"/>
    <mergeCell ref="CT297:CU297"/>
    <mergeCell ref="CG298:CH298"/>
    <mergeCell ref="CI298:CJ298"/>
    <mergeCell ref="CK298:CL298"/>
    <mergeCell ref="CM298:CN298"/>
    <mergeCell ref="CO298:CP298"/>
    <mergeCell ref="CD298:CE298"/>
    <mergeCell ref="BV298:BW298"/>
    <mergeCell ref="BX298:BY298"/>
    <mergeCell ref="BZ298:CA298"/>
    <mergeCell ref="CB298:CC298"/>
    <mergeCell ref="BO298:BP298"/>
    <mergeCell ref="BQ298:BR298"/>
    <mergeCell ref="BS298:BT298"/>
    <mergeCell ref="BK298:BL298"/>
    <mergeCell ref="BM298:BN298"/>
    <mergeCell ref="AZ298:BA298"/>
    <mergeCell ref="BB298:BC298"/>
    <mergeCell ref="BD298:BE298"/>
    <mergeCell ref="BF298:BG298"/>
    <mergeCell ref="BH298:BI298"/>
    <mergeCell ref="AW297:AX297"/>
    <mergeCell ref="AO297:AP297"/>
    <mergeCell ref="AQ297:AR297"/>
    <mergeCell ref="AS297:AT297"/>
    <mergeCell ref="AU297:AV297"/>
    <mergeCell ref="AH297:AI297"/>
    <mergeCell ref="AJ297:AK297"/>
    <mergeCell ref="AL297:AM297"/>
    <mergeCell ref="AD297:AE297"/>
    <mergeCell ref="AF297:AG297"/>
    <mergeCell ref="S297:T297"/>
    <mergeCell ref="U297:V297"/>
    <mergeCell ref="W297:X297"/>
    <mergeCell ref="Y297:Z297"/>
    <mergeCell ref="AA297:AB297"/>
    <mergeCell ref="Y299:Z299"/>
    <mergeCell ref="AA299:AB299"/>
    <mergeCell ref="DN298:DO298"/>
    <mergeCell ref="DP298:DQ298"/>
    <mergeCell ref="DR298:DS298"/>
    <mergeCell ref="DT298:DU298"/>
    <mergeCell ref="DV298:DW298"/>
    <mergeCell ref="DK298:DL298"/>
    <mergeCell ref="DC298:DD298"/>
    <mergeCell ref="DE298:DF298"/>
    <mergeCell ref="DG298:DH298"/>
    <mergeCell ref="DI298:DJ298"/>
    <mergeCell ref="CV298:CW298"/>
    <mergeCell ref="CX298:CY298"/>
    <mergeCell ref="CZ298:DA298"/>
    <mergeCell ref="CR298:CS298"/>
    <mergeCell ref="CT298:CU298"/>
    <mergeCell ref="CG299:CH299"/>
    <mergeCell ref="CI299:CJ299"/>
    <mergeCell ref="CK299:CL299"/>
    <mergeCell ref="CM299:CN299"/>
    <mergeCell ref="CO299:CP299"/>
    <mergeCell ref="CD299:CE299"/>
    <mergeCell ref="BV299:BW299"/>
    <mergeCell ref="BX299:BY299"/>
    <mergeCell ref="BZ299:CA299"/>
    <mergeCell ref="CB299:CC299"/>
    <mergeCell ref="BO299:BP299"/>
    <mergeCell ref="BQ299:BR299"/>
    <mergeCell ref="BS299:BT299"/>
    <mergeCell ref="BK299:BL299"/>
    <mergeCell ref="BM299:BN299"/>
    <mergeCell ref="AZ299:BA299"/>
    <mergeCell ref="BB299:BC299"/>
    <mergeCell ref="BD299:BE299"/>
    <mergeCell ref="BF299:BG299"/>
    <mergeCell ref="BH299:BI299"/>
    <mergeCell ref="AW298:AX298"/>
    <mergeCell ref="AO298:AP298"/>
    <mergeCell ref="AQ298:AR298"/>
    <mergeCell ref="AS298:AT298"/>
    <mergeCell ref="AU298:AV298"/>
    <mergeCell ref="AH298:AI298"/>
    <mergeCell ref="AJ298:AK298"/>
    <mergeCell ref="AL298:AM298"/>
    <mergeCell ref="AD298:AE298"/>
    <mergeCell ref="AF298:AG298"/>
    <mergeCell ref="BH301:BI301"/>
    <mergeCell ref="AW300:AX300"/>
    <mergeCell ref="AO300:AP300"/>
    <mergeCell ref="AQ300:AR300"/>
    <mergeCell ref="AS300:AT300"/>
    <mergeCell ref="AU300:AV300"/>
    <mergeCell ref="AH300:AI300"/>
    <mergeCell ref="AJ300:AK300"/>
    <mergeCell ref="AL300:AM300"/>
    <mergeCell ref="AD300:AE300"/>
    <mergeCell ref="AF300:AG300"/>
    <mergeCell ref="S300:T300"/>
    <mergeCell ref="U300:V300"/>
    <mergeCell ref="W300:X300"/>
    <mergeCell ref="Y300:Z300"/>
    <mergeCell ref="AA300:AB300"/>
    <mergeCell ref="DN299:DO299"/>
    <mergeCell ref="DP299:DQ299"/>
    <mergeCell ref="DR299:DS299"/>
    <mergeCell ref="DT299:DU299"/>
    <mergeCell ref="DV299:DW299"/>
    <mergeCell ref="DK299:DL299"/>
    <mergeCell ref="DC299:DD299"/>
    <mergeCell ref="DE299:DF299"/>
    <mergeCell ref="DG299:DH299"/>
    <mergeCell ref="DI299:DJ299"/>
    <mergeCell ref="CV299:CW299"/>
    <mergeCell ref="CX299:CY299"/>
    <mergeCell ref="CZ299:DA299"/>
    <mergeCell ref="CR299:CS299"/>
    <mergeCell ref="CT299:CU299"/>
    <mergeCell ref="CG300:CH300"/>
    <mergeCell ref="CI300:CJ300"/>
    <mergeCell ref="CK300:CL300"/>
    <mergeCell ref="CM300:CN300"/>
    <mergeCell ref="CO300:CP300"/>
    <mergeCell ref="CD300:CE300"/>
    <mergeCell ref="BV300:BW300"/>
    <mergeCell ref="BX300:BY300"/>
    <mergeCell ref="BZ300:CA300"/>
    <mergeCell ref="CB300:CC300"/>
    <mergeCell ref="BO300:BP300"/>
    <mergeCell ref="BQ300:BR300"/>
    <mergeCell ref="BS300:BT300"/>
    <mergeCell ref="BK300:BL300"/>
    <mergeCell ref="BM300:BN300"/>
    <mergeCell ref="AZ300:BA300"/>
    <mergeCell ref="BB300:BC300"/>
    <mergeCell ref="BD300:BE300"/>
    <mergeCell ref="BF300:BG300"/>
    <mergeCell ref="BH300:BI300"/>
    <mergeCell ref="AW299:AX299"/>
    <mergeCell ref="AO299:AP299"/>
    <mergeCell ref="AQ299:AR299"/>
    <mergeCell ref="AS299:AT299"/>
    <mergeCell ref="AU299:AV299"/>
    <mergeCell ref="AH299:AI299"/>
    <mergeCell ref="AJ299:AK299"/>
    <mergeCell ref="AL299:AM299"/>
    <mergeCell ref="AD299:AE299"/>
    <mergeCell ref="AF299:AG299"/>
    <mergeCell ref="S299:T299"/>
    <mergeCell ref="U299:V299"/>
    <mergeCell ref="W299:X299"/>
    <mergeCell ref="BF302:BG302"/>
    <mergeCell ref="BH302:BI302"/>
    <mergeCell ref="DR302:DS302"/>
    <mergeCell ref="DT302:DU302"/>
    <mergeCell ref="DV302:DW302"/>
    <mergeCell ref="DK302:DL302"/>
    <mergeCell ref="DC302:DD302"/>
    <mergeCell ref="DE302:DF302"/>
    <mergeCell ref="DG302:DH302"/>
    <mergeCell ref="DI302:DJ302"/>
    <mergeCell ref="CV302:CW302"/>
    <mergeCell ref="CX302:CY302"/>
    <mergeCell ref="CZ302:DA302"/>
    <mergeCell ref="CR302:CS302"/>
    <mergeCell ref="CT302:CU302"/>
    <mergeCell ref="AW301:AX301"/>
    <mergeCell ref="AO301:AP301"/>
    <mergeCell ref="AQ301:AR301"/>
    <mergeCell ref="AS301:AT301"/>
    <mergeCell ref="AU301:AV301"/>
    <mergeCell ref="AH301:AI301"/>
    <mergeCell ref="AJ301:AK301"/>
    <mergeCell ref="AL301:AM301"/>
    <mergeCell ref="AD301:AE301"/>
    <mergeCell ref="AF301:AG301"/>
    <mergeCell ref="S301:T301"/>
    <mergeCell ref="U301:V301"/>
    <mergeCell ref="W301:X301"/>
    <mergeCell ref="Y301:Z301"/>
    <mergeCell ref="AA301:AB301"/>
    <mergeCell ref="DN300:DO300"/>
    <mergeCell ref="DP300:DQ300"/>
    <mergeCell ref="DR300:DS300"/>
    <mergeCell ref="DT300:DU300"/>
    <mergeCell ref="DV300:DW300"/>
    <mergeCell ref="DK300:DL300"/>
    <mergeCell ref="DC300:DD300"/>
    <mergeCell ref="DE300:DF300"/>
    <mergeCell ref="DG300:DH300"/>
    <mergeCell ref="DI300:DJ300"/>
    <mergeCell ref="CV300:CW300"/>
    <mergeCell ref="CX300:CY300"/>
    <mergeCell ref="CZ300:DA300"/>
    <mergeCell ref="CR300:CS300"/>
    <mergeCell ref="CT300:CU300"/>
    <mergeCell ref="CG301:CH301"/>
    <mergeCell ref="CI301:CJ301"/>
    <mergeCell ref="CK301:CL301"/>
    <mergeCell ref="CM301:CN301"/>
    <mergeCell ref="CO301:CP301"/>
    <mergeCell ref="CD301:CE301"/>
    <mergeCell ref="BV301:BW301"/>
    <mergeCell ref="BX301:BY301"/>
    <mergeCell ref="BZ301:CA301"/>
    <mergeCell ref="CB301:CC301"/>
    <mergeCell ref="BO301:BP301"/>
    <mergeCell ref="BQ301:BR301"/>
    <mergeCell ref="BS301:BT301"/>
    <mergeCell ref="BK301:BL301"/>
    <mergeCell ref="BM301:BN301"/>
    <mergeCell ref="AZ301:BA301"/>
    <mergeCell ref="BB301:BC301"/>
    <mergeCell ref="BD301:BE301"/>
    <mergeCell ref="BF301:BG301"/>
    <mergeCell ref="CO303:CP303"/>
    <mergeCell ref="CD303:CE303"/>
    <mergeCell ref="BV303:BW303"/>
    <mergeCell ref="BX303:BY303"/>
    <mergeCell ref="BZ303:CA303"/>
    <mergeCell ref="CB303:CC303"/>
    <mergeCell ref="BO303:BP303"/>
    <mergeCell ref="BQ303:BR303"/>
    <mergeCell ref="BS303:BT303"/>
    <mergeCell ref="BK303:BL303"/>
    <mergeCell ref="BM303:BN303"/>
    <mergeCell ref="AZ303:BA303"/>
    <mergeCell ref="BB303:BC303"/>
    <mergeCell ref="BD303:BE303"/>
    <mergeCell ref="BF303:BG303"/>
    <mergeCell ref="BH303:BI303"/>
    <mergeCell ref="DN303:DO303"/>
    <mergeCell ref="DP303:DQ303"/>
    <mergeCell ref="DR303:DS303"/>
    <mergeCell ref="DT303:DU303"/>
    <mergeCell ref="DV303:DW303"/>
    <mergeCell ref="DK303:DL303"/>
    <mergeCell ref="DC303:DD303"/>
    <mergeCell ref="DE303:DF303"/>
    <mergeCell ref="DG303:DH303"/>
    <mergeCell ref="DI303:DJ303"/>
    <mergeCell ref="CV303:CW303"/>
    <mergeCell ref="CX303:CY303"/>
    <mergeCell ref="CZ303:DA303"/>
    <mergeCell ref="CR303:CS303"/>
    <mergeCell ref="CT303:CU303"/>
    <mergeCell ref="DN301:DO301"/>
    <mergeCell ref="DP301:DQ301"/>
    <mergeCell ref="DR301:DS301"/>
    <mergeCell ref="DT301:DU301"/>
    <mergeCell ref="DV301:DW301"/>
    <mergeCell ref="DK301:DL301"/>
    <mergeCell ref="DC301:DD301"/>
    <mergeCell ref="DE301:DF301"/>
    <mergeCell ref="DG301:DH301"/>
    <mergeCell ref="DI301:DJ301"/>
    <mergeCell ref="CV301:CW301"/>
    <mergeCell ref="CX301:CY301"/>
    <mergeCell ref="CZ301:DA301"/>
    <mergeCell ref="CR301:CS301"/>
    <mergeCell ref="CT301:CU301"/>
    <mergeCell ref="CG302:CH302"/>
    <mergeCell ref="CI302:CJ302"/>
    <mergeCell ref="CK302:CL302"/>
    <mergeCell ref="CM302:CN302"/>
    <mergeCell ref="CO302:CP302"/>
    <mergeCell ref="CD302:CE302"/>
    <mergeCell ref="BV302:BW302"/>
    <mergeCell ref="BX302:BY302"/>
    <mergeCell ref="BZ302:CA302"/>
    <mergeCell ref="CB302:CC302"/>
    <mergeCell ref="BO302:BP302"/>
    <mergeCell ref="BQ302:BR302"/>
    <mergeCell ref="BS302:BT302"/>
    <mergeCell ref="BK302:BL302"/>
    <mergeCell ref="BM302:BN302"/>
    <mergeCell ref="AZ302:BA302"/>
    <mergeCell ref="BB302:BC302"/>
    <mergeCell ref="BD302:BE302"/>
    <mergeCell ref="AQ304:AR304"/>
    <mergeCell ref="AS304:AT304"/>
    <mergeCell ref="AF304:AG304"/>
    <mergeCell ref="AH304:AI304"/>
    <mergeCell ref="AJ304:AK304"/>
    <mergeCell ref="AL304:AM304"/>
    <mergeCell ref="AD304:AE304"/>
    <mergeCell ref="O304:R304"/>
    <mergeCell ref="S304:T304"/>
    <mergeCell ref="U304:V304"/>
    <mergeCell ref="W304:X304"/>
    <mergeCell ref="Y304:Z304"/>
    <mergeCell ref="AA304:AB304"/>
    <mergeCell ref="CK304:CL304"/>
    <mergeCell ref="CM304:CN304"/>
    <mergeCell ref="CO304:CP304"/>
    <mergeCell ref="CB304:CC304"/>
    <mergeCell ref="CD304:CE304"/>
    <mergeCell ref="BV304:BW304"/>
    <mergeCell ref="BX304:BY304"/>
    <mergeCell ref="BZ304:CA304"/>
    <mergeCell ref="BM304:BN304"/>
    <mergeCell ref="BO304:BP304"/>
    <mergeCell ref="BQ304:BR304"/>
    <mergeCell ref="BS304:BT304"/>
    <mergeCell ref="BK304:BL304"/>
    <mergeCell ref="AZ304:BA304"/>
    <mergeCell ref="BB304:BC304"/>
    <mergeCell ref="DN302:DO302"/>
    <mergeCell ref="DP302:DQ302"/>
    <mergeCell ref="AW302:AX302"/>
    <mergeCell ref="AO302:AP302"/>
    <mergeCell ref="AQ302:AR302"/>
    <mergeCell ref="AS302:AT302"/>
    <mergeCell ref="AU302:AV302"/>
    <mergeCell ref="AH302:AI302"/>
    <mergeCell ref="AJ302:AK302"/>
    <mergeCell ref="AL302:AM302"/>
    <mergeCell ref="AD302:AE302"/>
    <mergeCell ref="AF302:AG302"/>
    <mergeCell ref="S302:T302"/>
    <mergeCell ref="U302:V302"/>
    <mergeCell ref="W302:X302"/>
    <mergeCell ref="Y302:Z302"/>
    <mergeCell ref="AA302:AB302"/>
    <mergeCell ref="BH304:BI304"/>
    <mergeCell ref="AW303:AX303"/>
    <mergeCell ref="AO303:AP303"/>
    <mergeCell ref="AQ303:AR303"/>
    <mergeCell ref="AS303:AT303"/>
    <mergeCell ref="AU303:AV303"/>
    <mergeCell ref="AH303:AI303"/>
    <mergeCell ref="AJ303:AK303"/>
    <mergeCell ref="AL303:AM303"/>
    <mergeCell ref="AD303:AE303"/>
    <mergeCell ref="AF303:AG303"/>
    <mergeCell ref="S303:T303"/>
    <mergeCell ref="U303:V303"/>
    <mergeCell ref="W303:X303"/>
    <mergeCell ref="Y303:Z303"/>
    <mergeCell ref="CG303:CH303"/>
    <mergeCell ref="CI303:CJ303"/>
    <mergeCell ref="CK303:CL303"/>
    <mergeCell ref="CM303:CN303"/>
    <mergeCell ref="AA303:AB303"/>
    <mergeCell ref="AO307:AP307"/>
    <mergeCell ref="AQ307:AR307"/>
    <mergeCell ref="AS307:AT307"/>
    <mergeCell ref="AU307:AV307"/>
    <mergeCell ref="AH307:AI307"/>
    <mergeCell ref="AJ307:AK307"/>
    <mergeCell ref="AL307:AM307"/>
    <mergeCell ref="AD307:AE307"/>
    <mergeCell ref="AF307:AG307"/>
    <mergeCell ref="S307:T307"/>
    <mergeCell ref="U307:V307"/>
    <mergeCell ref="W307:X307"/>
    <mergeCell ref="Y307:Z307"/>
    <mergeCell ref="AA307:AB307"/>
    <mergeCell ref="C305:D305"/>
    <mergeCell ref="E305:N305"/>
    <mergeCell ref="DN304:DO304"/>
    <mergeCell ref="AF308:AG308"/>
    <mergeCell ref="S308:T308"/>
    <mergeCell ref="U308:V308"/>
    <mergeCell ref="W308:X308"/>
    <mergeCell ref="Y308:Z308"/>
    <mergeCell ref="AA308:AB308"/>
    <mergeCell ref="AW308:AX308"/>
    <mergeCell ref="CD308:CE308"/>
    <mergeCell ref="BV308:BW308"/>
    <mergeCell ref="BX308:BY308"/>
    <mergeCell ref="BZ308:CA308"/>
    <mergeCell ref="DR304:DS304"/>
    <mergeCell ref="DT304:DU304"/>
    <mergeCell ref="DV304:DW304"/>
    <mergeCell ref="DI304:DJ304"/>
    <mergeCell ref="DK304:DL304"/>
    <mergeCell ref="DC304:DD304"/>
    <mergeCell ref="DE304:DF304"/>
    <mergeCell ref="DG304:DH304"/>
    <mergeCell ref="CT304:CU304"/>
    <mergeCell ref="CV304:CW304"/>
    <mergeCell ref="CX304:CY304"/>
    <mergeCell ref="CZ304:DA304"/>
    <mergeCell ref="CR304:CS304"/>
    <mergeCell ref="CG304:CH304"/>
    <mergeCell ref="CI304:CJ304"/>
    <mergeCell ref="CD307:CE307"/>
    <mergeCell ref="BV307:BW307"/>
    <mergeCell ref="BX307:BY307"/>
    <mergeCell ref="BZ307:CA307"/>
    <mergeCell ref="CB307:CC307"/>
    <mergeCell ref="BO307:BP307"/>
    <mergeCell ref="BQ307:BR307"/>
    <mergeCell ref="BS307:BT307"/>
    <mergeCell ref="BK307:BL307"/>
    <mergeCell ref="BM307:BN307"/>
    <mergeCell ref="AZ307:BA307"/>
    <mergeCell ref="BB307:BC307"/>
    <mergeCell ref="BD307:BE307"/>
    <mergeCell ref="BF307:BG307"/>
    <mergeCell ref="BH307:BI307"/>
    <mergeCell ref="AW307:AX307"/>
    <mergeCell ref="DN307:DO307"/>
    <mergeCell ref="DP307:DQ307"/>
    <mergeCell ref="DR307:DS307"/>
    <mergeCell ref="DT307:DU307"/>
    <mergeCell ref="DV307:DW307"/>
    <mergeCell ref="DK307:DL307"/>
    <mergeCell ref="DC307:DD307"/>
    <mergeCell ref="DE307:DF307"/>
    <mergeCell ref="DG307:DH307"/>
    <mergeCell ref="DI307:DJ307"/>
    <mergeCell ref="CV307:CW307"/>
    <mergeCell ref="CX307:CY307"/>
    <mergeCell ref="CZ307:DA307"/>
    <mergeCell ref="CR307:CS307"/>
    <mergeCell ref="CT307:CU307"/>
    <mergeCell ref="CG307:CH307"/>
    <mergeCell ref="CI307:CJ307"/>
    <mergeCell ref="CK307:CL307"/>
    <mergeCell ref="CM307:CN307"/>
    <mergeCell ref="CO307:CP307"/>
    <mergeCell ref="BD304:BE304"/>
    <mergeCell ref="BF304:BG304"/>
    <mergeCell ref="AO309:AP309"/>
    <mergeCell ref="AQ309:AR309"/>
    <mergeCell ref="AS309:AT309"/>
    <mergeCell ref="AU309:AV309"/>
    <mergeCell ref="AH309:AI309"/>
    <mergeCell ref="AJ309:AK309"/>
    <mergeCell ref="AL309:AM309"/>
    <mergeCell ref="AD309:AE309"/>
    <mergeCell ref="AF309:AG309"/>
    <mergeCell ref="AD310:AE310"/>
    <mergeCell ref="AF310:AG310"/>
    <mergeCell ref="BB308:BC308"/>
    <mergeCell ref="BD308:BE308"/>
    <mergeCell ref="BF308:BG308"/>
    <mergeCell ref="BH308:BI308"/>
    <mergeCell ref="CG309:CH309"/>
    <mergeCell ref="CI309:CJ309"/>
    <mergeCell ref="CK309:CL309"/>
    <mergeCell ref="CM309:CN309"/>
    <mergeCell ref="CO309:CP309"/>
    <mergeCell ref="CD310:CE310"/>
    <mergeCell ref="BV310:BW310"/>
    <mergeCell ref="BX310:BY310"/>
    <mergeCell ref="BZ310:CA310"/>
    <mergeCell ref="CB310:CC310"/>
    <mergeCell ref="BO310:BP310"/>
    <mergeCell ref="BQ310:BR310"/>
    <mergeCell ref="BS310:BT310"/>
    <mergeCell ref="BK310:BL310"/>
    <mergeCell ref="BM310:BN310"/>
    <mergeCell ref="AZ310:BA310"/>
    <mergeCell ref="BB310:BC310"/>
    <mergeCell ref="BD310:BE310"/>
    <mergeCell ref="BF310:BG310"/>
    <mergeCell ref="BH310:BI310"/>
    <mergeCell ref="CB308:CC308"/>
    <mergeCell ref="BO308:BP308"/>
    <mergeCell ref="BQ308:BR308"/>
    <mergeCell ref="BS308:BT308"/>
    <mergeCell ref="BK308:BL308"/>
    <mergeCell ref="BM308:BN308"/>
    <mergeCell ref="AZ308:BA308"/>
    <mergeCell ref="DP304:DQ304"/>
    <mergeCell ref="AU304:AV304"/>
    <mergeCell ref="AW304:AX304"/>
    <mergeCell ref="AO304:AP304"/>
    <mergeCell ref="S309:T309"/>
    <mergeCell ref="U309:V309"/>
    <mergeCell ref="W309:X309"/>
    <mergeCell ref="Y309:Z309"/>
    <mergeCell ref="AA309:AB309"/>
    <mergeCell ref="DN308:DO308"/>
    <mergeCell ref="DP308:DQ308"/>
    <mergeCell ref="DR308:DS308"/>
    <mergeCell ref="DT308:DU308"/>
    <mergeCell ref="DV308:DW308"/>
    <mergeCell ref="DK308:DL308"/>
    <mergeCell ref="DC308:DD308"/>
    <mergeCell ref="DE308:DF308"/>
    <mergeCell ref="DG308:DH308"/>
    <mergeCell ref="DI308:DJ308"/>
    <mergeCell ref="CV308:CW308"/>
    <mergeCell ref="CX308:CY308"/>
    <mergeCell ref="CZ308:DA308"/>
    <mergeCell ref="CR308:CS308"/>
    <mergeCell ref="CT308:CU308"/>
    <mergeCell ref="CG308:CH308"/>
    <mergeCell ref="CI308:CJ308"/>
    <mergeCell ref="CK308:CL308"/>
    <mergeCell ref="CM308:CN308"/>
    <mergeCell ref="CO308:CP308"/>
    <mergeCell ref="CD309:CE309"/>
    <mergeCell ref="BV309:BW309"/>
    <mergeCell ref="BX309:BY309"/>
    <mergeCell ref="BZ309:CA309"/>
    <mergeCell ref="CB309:CC309"/>
    <mergeCell ref="BO309:BP309"/>
    <mergeCell ref="BQ309:BR309"/>
    <mergeCell ref="BS309:BT309"/>
    <mergeCell ref="BK309:BL309"/>
    <mergeCell ref="BM309:BN309"/>
    <mergeCell ref="AZ309:BA309"/>
    <mergeCell ref="BB309:BC309"/>
    <mergeCell ref="BD309:BE309"/>
    <mergeCell ref="BF309:BG309"/>
    <mergeCell ref="BH309:BI309"/>
    <mergeCell ref="AW309:AX309"/>
    <mergeCell ref="AO308:AP308"/>
    <mergeCell ref="AQ308:AR308"/>
    <mergeCell ref="AS308:AT308"/>
    <mergeCell ref="AU308:AV308"/>
    <mergeCell ref="AH308:AI308"/>
    <mergeCell ref="AJ308:AK308"/>
    <mergeCell ref="AL308:AM308"/>
    <mergeCell ref="AD308:AE308"/>
    <mergeCell ref="DN309:DO309"/>
    <mergeCell ref="DP309:DQ309"/>
    <mergeCell ref="DR309:DS309"/>
    <mergeCell ref="DT309:DU309"/>
    <mergeCell ref="DV309:DW309"/>
    <mergeCell ref="DK309:DL309"/>
    <mergeCell ref="DC309:DD309"/>
    <mergeCell ref="DE309:DF309"/>
    <mergeCell ref="DG309:DH309"/>
    <mergeCell ref="DI309:DJ309"/>
    <mergeCell ref="CV309:CW309"/>
    <mergeCell ref="CX309:CY309"/>
    <mergeCell ref="CZ309:DA309"/>
    <mergeCell ref="CR309:CS309"/>
    <mergeCell ref="CT309:CU309"/>
    <mergeCell ref="AH311:AI311"/>
    <mergeCell ref="AJ311:AK311"/>
    <mergeCell ref="AL311:AM311"/>
    <mergeCell ref="AD311:AE311"/>
    <mergeCell ref="AF311:AG311"/>
    <mergeCell ref="S311:T311"/>
    <mergeCell ref="U311:V311"/>
    <mergeCell ref="W311:X311"/>
    <mergeCell ref="Y311:Z311"/>
    <mergeCell ref="AA311:AB311"/>
    <mergeCell ref="DN310:DO310"/>
    <mergeCell ref="DP310:DQ310"/>
    <mergeCell ref="DR310:DS310"/>
    <mergeCell ref="DT310:DU310"/>
    <mergeCell ref="DV310:DW310"/>
    <mergeCell ref="DK310:DL310"/>
    <mergeCell ref="DC310:DD310"/>
    <mergeCell ref="DE310:DF310"/>
    <mergeCell ref="DG310:DH310"/>
    <mergeCell ref="DI310:DJ310"/>
    <mergeCell ref="CV310:CW310"/>
    <mergeCell ref="CX310:CY310"/>
    <mergeCell ref="CZ310:DA310"/>
    <mergeCell ref="CR310:CS310"/>
    <mergeCell ref="CT310:CU310"/>
    <mergeCell ref="CG310:CH310"/>
    <mergeCell ref="CI310:CJ310"/>
    <mergeCell ref="CK310:CL310"/>
    <mergeCell ref="CM310:CN310"/>
    <mergeCell ref="CO310:CP310"/>
    <mergeCell ref="CD311:CE311"/>
    <mergeCell ref="BV311:BW311"/>
    <mergeCell ref="BX311:BY311"/>
    <mergeCell ref="BZ311:CA311"/>
    <mergeCell ref="CB311:CC311"/>
    <mergeCell ref="BO311:BP311"/>
    <mergeCell ref="BQ311:BR311"/>
    <mergeCell ref="BS311:BT311"/>
    <mergeCell ref="BK311:BL311"/>
    <mergeCell ref="BM311:BN311"/>
    <mergeCell ref="AZ311:BA311"/>
    <mergeCell ref="BB311:BC311"/>
    <mergeCell ref="BD311:BE311"/>
    <mergeCell ref="BF311:BG311"/>
    <mergeCell ref="BH311:BI311"/>
    <mergeCell ref="AW311:AX311"/>
    <mergeCell ref="AO310:AP310"/>
    <mergeCell ref="AQ310:AR310"/>
    <mergeCell ref="AS310:AT310"/>
    <mergeCell ref="AU310:AV310"/>
    <mergeCell ref="AH310:AI310"/>
    <mergeCell ref="AJ310:AK310"/>
    <mergeCell ref="AL310:AM310"/>
    <mergeCell ref="AU312:AV312"/>
    <mergeCell ref="AH312:AI312"/>
    <mergeCell ref="AJ312:AK312"/>
    <mergeCell ref="AL312:AM312"/>
    <mergeCell ref="AD312:AE312"/>
    <mergeCell ref="AF312:AG312"/>
    <mergeCell ref="S312:T312"/>
    <mergeCell ref="U312:V312"/>
    <mergeCell ref="W312:X312"/>
    <mergeCell ref="Y312:Z312"/>
    <mergeCell ref="AA312:AB312"/>
    <mergeCell ref="AW312:AX312"/>
    <mergeCell ref="S310:T310"/>
    <mergeCell ref="U310:V310"/>
    <mergeCell ref="W310:X310"/>
    <mergeCell ref="Y310:Z310"/>
    <mergeCell ref="DN311:DO311"/>
    <mergeCell ref="DP311:DQ311"/>
    <mergeCell ref="DR311:DS311"/>
    <mergeCell ref="DT311:DU311"/>
    <mergeCell ref="DV311:DW311"/>
    <mergeCell ref="DK311:DL311"/>
    <mergeCell ref="DC311:DD311"/>
    <mergeCell ref="DE311:DF311"/>
    <mergeCell ref="DG311:DH311"/>
    <mergeCell ref="DI311:DJ311"/>
    <mergeCell ref="CV311:CW311"/>
    <mergeCell ref="CX311:CY311"/>
    <mergeCell ref="CZ311:DA311"/>
    <mergeCell ref="CR311:CS311"/>
    <mergeCell ref="CT311:CU311"/>
    <mergeCell ref="CG311:CH311"/>
    <mergeCell ref="CI311:CJ311"/>
    <mergeCell ref="CK311:CL311"/>
    <mergeCell ref="CM311:CN311"/>
    <mergeCell ref="CO311:CP311"/>
    <mergeCell ref="CD312:CE312"/>
    <mergeCell ref="BV312:BW312"/>
    <mergeCell ref="BX312:BY312"/>
    <mergeCell ref="BZ312:CA312"/>
    <mergeCell ref="CB312:CC312"/>
    <mergeCell ref="BO312:BP312"/>
    <mergeCell ref="BQ312:BR312"/>
    <mergeCell ref="BS312:BT312"/>
    <mergeCell ref="BK312:BL312"/>
    <mergeCell ref="BM312:BN312"/>
    <mergeCell ref="AZ312:BA312"/>
    <mergeCell ref="BB312:BC312"/>
    <mergeCell ref="BD312:BE312"/>
    <mergeCell ref="BF312:BG312"/>
    <mergeCell ref="BH312:BI312"/>
    <mergeCell ref="AA310:AB310"/>
    <mergeCell ref="AW310:AX310"/>
    <mergeCell ref="DN312:DO312"/>
    <mergeCell ref="DP312:DQ312"/>
    <mergeCell ref="DR312:DS312"/>
    <mergeCell ref="DT312:DU312"/>
    <mergeCell ref="DV312:DW312"/>
    <mergeCell ref="DK312:DL312"/>
    <mergeCell ref="DC312:DD312"/>
    <mergeCell ref="AO311:AP311"/>
    <mergeCell ref="AQ311:AR311"/>
    <mergeCell ref="AS311:AT311"/>
    <mergeCell ref="AU311:AV311"/>
    <mergeCell ref="S313:T313"/>
    <mergeCell ref="U313:V313"/>
    <mergeCell ref="W313:X313"/>
    <mergeCell ref="Y313:Z313"/>
    <mergeCell ref="AA313:AB313"/>
    <mergeCell ref="DN314:DO314"/>
    <mergeCell ref="DP314:DQ314"/>
    <mergeCell ref="DR314:DS314"/>
    <mergeCell ref="DT314:DU314"/>
    <mergeCell ref="DV314:DW314"/>
    <mergeCell ref="DK314:DL314"/>
    <mergeCell ref="DC314:DD314"/>
    <mergeCell ref="DE312:DF312"/>
    <mergeCell ref="DG312:DH312"/>
    <mergeCell ref="DI312:DJ312"/>
    <mergeCell ref="CV312:CW312"/>
    <mergeCell ref="CX312:CY312"/>
    <mergeCell ref="CZ312:DA312"/>
    <mergeCell ref="CR312:CS312"/>
    <mergeCell ref="CT312:CU312"/>
    <mergeCell ref="CG312:CH312"/>
    <mergeCell ref="CI312:CJ312"/>
    <mergeCell ref="CK312:CL312"/>
    <mergeCell ref="CM312:CN312"/>
    <mergeCell ref="CO312:CP312"/>
    <mergeCell ref="CD313:CE313"/>
    <mergeCell ref="BV313:BW313"/>
    <mergeCell ref="BX313:BY313"/>
    <mergeCell ref="BZ313:CA313"/>
    <mergeCell ref="CB313:CC313"/>
    <mergeCell ref="BO313:BP313"/>
    <mergeCell ref="BQ313:BR313"/>
    <mergeCell ref="BS313:BT313"/>
    <mergeCell ref="BK313:BL313"/>
    <mergeCell ref="BM313:BN313"/>
    <mergeCell ref="AZ313:BA313"/>
    <mergeCell ref="BB313:BC313"/>
    <mergeCell ref="BD313:BE313"/>
    <mergeCell ref="BF313:BG313"/>
    <mergeCell ref="BH313:BI313"/>
    <mergeCell ref="AO314:AP314"/>
    <mergeCell ref="AQ314:AR314"/>
    <mergeCell ref="AS314:AT314"/>
    <mergeCell ref="AU314:AV314"/>
    <mergeCell ref="AH314:AI314"/>
    <mergeCell ref="AJ314:AK314"/>
    <mergeCell ref="AL314:AM314"/>
    <mergeCell ref="DE314:DF314"/>
    <mergeCell ref="DG314:DH314"/>
    <mergeCell ref="DI314:DJ314"/>
    <mergeCell ref="CV314:CW314"/>
    <mergeCell ref="CX314:CY314"/>
    <mergeCell ref="CZ314:DA314"/>
    <mergeCell ref="CR314:CS314"/>
    <mergeCell ref="CT314:CU314"/>
    <mergeCell ref="CG314:CH314"/>
    <mergeCell ref="CI314:CJ314"/>
    <mergeCell ref="CK314:CL314"/>
    <mergeCell ref="CM314:CN314"/>
    <mergeCell ref="CO314:CP314"/>
    <mergeCell ref="AW313:AX313"/>
    <mergeCell ref="AO312:AP312"/>
    <mergeCell ref="AQ312:AR312"/>
    <mergeCell ref="AS312:AT312"/>
    <mergeCell ref="AD315:AE315"/>
    <mergeCell ref="AF315:AG315"/>
    <mergeCell ref="S315:T315"/>
    <mergeCell ref="U315:V315"/>
    <mergeCell ref="W315:X315"/>
    <mergeCell ref="Y315:Z315"/>
    <mergeCell ref="AA315:AB315"/>
    <mergeCell ref="AW315:AX315"/>
    <mergeCell ref="CD315:CE315"/>
    <mergeCell ref="BV315:BW315"/>
    <mergeCell ref="BX315:BY315"/>
    <mergeCell ref="BZ315:CA315"/>
    <mergeCell ref="AD314:AE314"/>
    <mergeCell ref="AF314:AG314"/>
    <mergeCell ref="S314:T314"/>
    <mergeCell ref="U314:V314"/>
    <mergeCell ref="W314:X314"/>
    <mergeCell ref="Y314:Z314"/>
    <mergeCell ref="AA314:AB314"/>
    <mergeCell ref="AW314:AX314"/>
    <mergeCell ref="DN313:DO313"/>
    <mergeCell ref="DP313:DQ313"/>
    <mergeCell ref="DR313:DS313"/>
    <mergeCell ref="DT313:DU313"/>
    <mergeCell ref="DV313:DW313"/>
    <mergeCell ref="DK313:DL313"/>
    <mergeCell ref="DC313:DD313"/>
    <mergeCell ref="DE313:DF313"/>
    <mergeCell ref="DG313:DH313"/>
    <mergeCell ref="DI313:DJ313"/>
    <mergeCell ref="CV313:CW313"/>
    <mergeCell ref="CX313:CY313"/>
    <mergeCell ref="CZ313:DA313"/>
    <mergeCell ref="CR313:CS313"/>
    <mergeCell ref="CT313:CU313"/>
    <mergeCell ref="CG313:CH313"/>
    <mergeCell ref="CI313:CJ313"/>
    <mergeCell ref="CK313:CL313"/>
    <mergeCell ref="CM313:CN313"/>
    <mergeCell ref="CO313:CP313"/>
    <mergeCell ref="CD314:CE314"/>
    <mergeCell ref="BV314:BW314"/>
    <mergeCell ref="BX314:BY314"/>
    <mergeCell ref="BZ314:CA314"/>
    <mergeCell ref="CB314:CC314"/>
    <mergeCell ref="BO314:BP314"/>
    <mergeCell ref="BQ314:BR314"/>
    <mergeCell ref="BS314:BT314"/>
    <mergeCell ref="BK314:BL314"/>
    <mergeCell ref="BM314:BN314"/>
    <mergeCell ref="AZ314:BA314"/>
    <mergeCell ref="BB314:BC314"/>
    <mergeCell ref="BD314:BE314"/>
    <mergeCell ref="BF314:BG314"/>
    <mergeCell ref="BH314:BI314"/>
    <mergeCell ref="AO313:AP313"/>
    <mergeCell ref="AQ313:AR313"/>
    <mergeCell ref="AS313:AT313"/>
    <mergeCell ref="AU313:AV313"/>
    <mergeCell ref="AH313:AI313"/>
    <mergeCell ref="AJ313:AK313"/>
    <mergeCell ref="AL313:AM313"/>
    <mergeCell ref="AD313:AE313"/>
    <mergeCell ref="AF313:AG313"/>
    <mergeCell ref="AO316:AP316"/>
    <mergeCell ref="AQ316:AR316"/>
    <mergeCell ref="AS316:AT316"/>
    <mergeCell ref="AU316:AV316"/>
    <mergeCell ref="AH316:AI316"/>
    <mergeCell ref="AJ316:AK316"/>
    <mergeCell ref="AL316:AM316"/>
    <mergeCell ref="AD316:AE316"/>
    <mergeCell ref="AF316:AG316"/>
    <mergeCell ref="AL317:AM317"/>
    <mergeCell ref="AD317:AE317"/>
    <mergeCell ref="AF317:AG317"/>
    <mergeCell ref="BB315:BC315"/>
    <mergeCell ref="BD315:BE315"/>
    <mergeCell ref="BF315:BG315"/>
    <mergeCell ref="BH315:BI315"/>
    <mergeCell ref="S316:T316"/>
    <mergeCell ref="U316:V316"/>
    <mergeCell ref="W316:X316"/>
    <mergeCell ref="Y316:Z316"/>
    <mergeCell ref="AA316:AB316"/>
    <mergeCell ref="DN315:DO315"/>
    <mergeCell ref="DP315:DQ315"/>
    <mergeCell ref="DR315:DS315"/>
    <mergeCell ref="DT315:DU315"/>
    <mergeCell ref="DV315:DW315"/>
    <mergeCell ref="DK315:DL315"/>
    <mergeCell ref="DC315:DD315"/>
    <mergeCell ref="DE315:DF315"/>
    <mergeCell ref="DG315:DH315"/>
    <mergeCell ref="DI315:DJ315"/>
    <mergeCell ref="CV315:CW315"/>
    <mergeCell ref="CX315:CY315"/>
    <mergeCell ref="CZ315:DA315"/>
    <mergeCell ref="CR315:CS315"/>
    <mergeCell ref="CT315:CU315"/>
    <mergeCell ref="CG315:CH315"/>
    <mergeCell ref="CI315:CJ315"/>
    <mergeCell ref="CK315:CL315"/>
    <mergeCell ref="CM315:CN315"/>
    <mergeCell ref="CO315:CP315"/>
    <mergeCell ref="CD316:CE316"/>
    <mergeCell ref="BV316:BW316"/>
    <mergeCell ref="BX316:BY316"/>
    <mergeCell ref="BZ316:CA316"/>
    <mergeCell ref="CB316:CC316"/>
    <mergeCell ref="BO316:BP316"/>
    <mergeCell ref="BQ316:BR316"/>
    <mergeCell ref="BS316:BT316"/>
    <mergeCell ref="BK316:BL316"/>
    <mergeCell ref="BM316:BN316"/>
    <mergeCell ref="AZ316:BA316"/>
    <mergeCell ref="BB316:BC316"/>
    <mergeCell ref="BD316:BE316"/>
    <mergeCell ref="BF316:BG316"/>
    <mergeCell ref="BH316:BI316"/>
    <mergeCell ref="AW316:AX316"/>
    <mergeCell ref="AO315:AP315"/>
    <mergeCell ref="AQ315:AR315"/>
    <mergeCell ref="AS315:AT315"/>
    <mergeCell ref="AU315:AV315"/>
    <mergeCell ref="AH315:AI315"/>
    <mergeCell ref="AJ315:AK315"/>
    <mergeCell ref="AL315:AM315"/>
    <mergeCell ref="DN316:DO316"/>
    <mergeCell ref="DP316:DQ316"/>
    <mergeCell ref="DR316:DS316"/>
    <mergeCell ref="DT316:DU316"/>
    <mergeCell ref="DV316:DW316"/>
    <mergeCell ref="DK316:DL316"/>
    <mergeCell ref="DC316:DD316"/>
    <mergeCell ref="DE316:DF316"/>
    <mergeCell ref="DG316:DH316"/>
    <mergeCell ref="DI316:DJ316"/>
    <mergeCell ref="CV316:CW316"/>
    <mergeCell ref="CX316:CY316"/>
    <mergeCell ref="CZ316:DA316"/>
    <mergeCell ref="CR316:CS316"/>
    <mergeCell ref="CT316:CU316"/>
    <mergeCell ref="CG316:CH316"/>
    <mergeCell ref="CI316:CJ316"/>
    <mergeCell ref="CK316:CL316"/>
    <mergeCell ref="CM316:CN316"/>
    <mergeCell ref="CO316:CP316"/>
    <mergeCell ref="CD317:CE317"/>
    <mergeCell ref="BV317:BW317"/>
    <mergeCell ref="BX317:BY317"/>
    <mergeCell ref="BZ317:CA317"/>
    <mergeCell ref="CB317:CC317"/>
    <mergeCell ref="BO317:BP317"/>
    <mergeCell ref="BQ317:BR317"/>
    <mergeCell ref="BS317:BT317"/>
    <mergeCell ref="BK317:BL317"/>
    <mergeCell ref="BM317:BN317"/>
    <mergeCell ref="AZ317:BA317"/>
    <mergeCell ref="BB317:BC317"/>
    <mergeCell ref="BD317:BE317"/>
    <mergeCell ref="BF317:BG317"/>
    <mergeCell ref="BH317:BI317"/>
    <mergeCell ref="CB315:CC315"/>
    <mergeCell ref="BO315:BP315"/>
    <mergeCell ref="BQ315:BR315"/>
    <mergeCell ref="BS315:BT315"/>
    <mergeCell ref="BK315:BL315"/>
    <mergeCell ref="BM315:BN315"/>
    <mergeCell ref="AZ315:BA315"/>
    <mergeCell ref="AW319:AX319"/>
    <mergeCell ref="AO318:AP318"/>
    <mergeCell ref="AQ318:AR318"/>
    <mergeCell ref="AS318:AT318"/>
    <mergeCell ref="AU318:AV318"/>
    <mergeCell ref="AH318:AI318"/>
    <mergeCell ref="AJ318:AK318"/>
    <mergeCell ref="AL318:AM318"/>
    <mergeCell ref="AD318:AE318"/>
    <mergeCell ref="AF318:AG318"/>
    <mergeCell ref="S318:T318"/>
    <mergeCell ref="U318:V318"/>
    <mergeCell ref="W318:X318"/>
    <mergeCell ref="Y318:Z318"/>
    <mergeCell ref="AA318:AB318"/>
    <mergeCell ref="AW318:AX318"/>
    <mergeCell ref="DN317:DO317"/>
    <mergeCell ref="DP317:DQ317"/>
    <mergeCell ref="DR317:DS317"/>
    <mergeCell ref="DT317:DU317"/>
    <mergeCell ref="DV317:DW317"/>
    <mergeCell ref="DK317:DL317"/>
    <mergeCell ref="DC317:DD317"/>
    <mergeCell ref="DE317:DF317"/>
    <mergeCell ref="DG317:DH317"/>
    <mergeCell ref="DI317:DJ317"/>
    <mergeCell ref="CV317:CW317"/>
    <mergeCell ref="CX317:CY317"/>
    <mergeCell ref="CZ317:DA317"/>
    <mergeCell ref="CR317:CS317"/>
    <mergeCell ref="CT317:CU317"/>
    <mergeCell ref="CG317:CH317"/>
    <mergeCell ref="CI317:CJ317"/>
    <mergeCell ref="CK317:CL317"/>
    <mergeCell ref="CM317:CN317"/>
    <mergeCell ref="CO317:CP317"/>
    <mergeCell ref="CD318:CE318"/>
    <mergeCell ref="BV318:BW318"/>
    <mergeCell ref="BX318:BY318"/>
    <mergeCell ref="BZ318:CA318"/>
    <mergeCell ref="CB318:CC318"/>
    <mergeCell ref="BO318:BP318"/>
    <mergeCell ref="BQ318:BR318"/>
    <mergeCell ref="BS318:BT318"/>
    <mergeCell ref="BK318:BL318"/>
    <mergeCell ref="BM318:BN318"/>
    <mergeCell ref="AZ318:BA318"/>
    <mergeCell ref="BB318:BC318"/>
    <mergeCell ref="BD318:BE318"/>
    <mergeCell ref="BF318:BG318"/>
    <mergeCell ref="BH318:BI318"/>
    <mergeCell ref="AO317:AP317"/>
    <mergeCell ref="AQ317:AR317"/>
    <mergeCell ref="AS317:AT317"/>
    <mergeCell ref="AU317:AV317"/>
    <mergeCell ref="AH317:AI317"/>
    <mergeCell ref="AJ317:AK317"/>
    <mergeCell ref="S317:T317"/>
    <mergeCell ref="U317:V317"/>
    <mergeCell ref="W317:X317"/>
    <mergeCell ref="Y317:Z317"/>
    <mergeCell ref="DN318:DO318"/>
    <mergeCell ref="DP318:DQ318"/>
    <mergeCell ref="DR318:DS318"/>
    <mergeCell ref="DT318:DU318"/>
    <mergeCell ref="DV318:DW318"/>
    <mergeCell ref="DK318:DL318"/>
    <mergeCell ref="DC318:DD318"/>
    <mergeCell ref="DE318:DF318"/>
    <mergeCell ref="DG318:DH318"/>
    <mergeCell ref="DI318:DJ318"/>
    <mergeCell ref="CV318:CW318"/>
    <mergeCell ref="CX318:CY318"/>
    <mergeCell ref="CZ318:DA318"/>
    <mergeCell ref="CR318:CS318"/>
    <mergeCell ref="CT318:CU318"/>
    <mergeCell ref="CG318:CH318"/>
    <mergeCell ref="CI318:CJ318"/>
    <mergeCell ref="CK318:CL318"/>
    <mergeCell ref="CM318:CN318"/>
    <mergeCell ref="CO318:CP318"/>
    <mergeCell ref="CD319:CE319"/>
    <mergeCell ref="BV319:BW319"/>
    <mergeCell ref="BX319:BY319"/>
    <mergeCell ref="BZ319:CA319"/>
    <mergeCell ref="CB319:CC319"/>
    <mergeCell ref="BO319:BP319"/>
    <mergeCell ref="BQ319:BR319"/>
    <mergeCell ref="BS319:BT319"/>
    <mergeCell ref="BK319:BL319"/>
    <mergeCell ref="BM319:BN319"/>
    <mergeCell ref="AZ319:BA319"/>
    <mergeCell ref="BB319:BC319"/>
    <mergeCell ref="BD319:BE319"/>
    <mergeCell ref="BF319:BG319"/>
    <mergeCell ref="BH319:BI319"/>
    <mergeCell ref="AA317:AB317"/>
    <mergeCell ref="AW317:AX317"/>
    <mergeCell ref="AO320:AP320"/>
    <mergeCell ref="AQ320:AR320"/>
    <mergeCell ref="AS320:AT320"/>
    <mergeCell ref="AU320:AV320"/>
    <mergeCell ref="AH320:AI320"/>
    <mergeCell ref="AJ320:AK320"/>
    <mergeCell ref="AL320:AM320"/>
    <mergeCell ref="AD320:AE320"/>
    <mergeCell ref="AF320:AG320"/>
    <mergeCell ref="S320:T320"/>
    <mergeCell ref="U320:V320"/>
    <mergeCell ref="W320:X320"/>
    <mergeCell ref="Y320:Z320"/>
    <mergeCell ref="AA320:AB320"/>
    <mergeCell ref="AW320:AX320"/>
    <mergeCell ref="DN319:DO319"/>
    <mergeCell ref="DP319:DQ319"/>
    <mergeCell ref="DR319:DS319"/>
    <mergeCell ref="DT319:DU319"/>
    <mergeCell ref="DV319:DW319"/>
    <mergeCell ref="DK319:DL319"/>
    <mergeCell ref="DC319:DD319"/>
    <mergeCell ref="DE319:DF319"/>
    <mergeCell ref="DG319:DH319"/>
    <mergeCell ref="DI319:DJ319"/>
    <mergeCell ref="CV319:CW319"/>
    <mergeCell ref="CX319:CY319"/>
    <mergeCell ref="CZ319:DA319"/>
    <mergeCell ref="CR319:CS319"/>
    <mergeCell ref="CT319:CU319"/>
    <mergeCell ref="CG319:CH319"/>
    <mergeCell ref="CI319:CJ319"/>
    <mergeCell ref="CK319:CL319"/>
    <mergeCell ref="CM319:CN319"/>
    <mergeCell ref="CO319:CP319"/>
    <mergeCell ref="CD320:CE320"/>
    <mergeCell ref="BV320:BW320"/>
    <mergeCell ref="BX320:BY320"/>
    <mergeCell ref="BZ320:CA320"/>
    <mergeCell ref="CB320:CC320"/>
    <mergeCell ref="BO320:BP320"/>
    <mergeCell ref="BQ320:BR320"/>
    <mergeCell ref="BS320:BT320"/>
    <mergeCell ref="BK320:BL320"/>
    <mergeCell ref="BM320:BN320"/>
    <mergeCell ref="AZ320:BA320"/>
    <mergeCell ref="BB320:BC320"/>
    <mergeCell ref="BD320:BE320"/>
    <mergeCell ref="BF320:BG320"/>
    <mergeCell ref="BH320:BI320"/>
    <mergeCell ref="AO319:AP319"/>
    <mergeCell ref="AQ319:AR319"/>
    <mergeCell ref="AS319:AT319"/>
    <mergeCell ref="AU319:AV319"/>
    <mergeCell ref="AH319:AI319"/>
    <mergeCell ref="AJ319:AK319"/>
    <mergeCell ref="AL319:AM319"/>
    <mergeCell ref="AD319:AE319"/>
    <mergeCell ref="AF319:AG319"/>
    <mergeCell ref="S319:T319"/>
    <mergeCell ref="U319:V319"/>
    <mergeCell ref="W319:X319"/>
    <mergeCell ref="Y319:Z319"/>
    <mergeCell ref="AA319:AB319"/>
    <mergeCell ref="DN320:DO320"/>
    <mergeCell ref="DP320:DQ320"/>
    <mergeCell ref="DR320:DS320"/>
    <mergeCell ref="DT320:DU320"/>
    <mergeCell ref="DV320:DW320"/>
    <mergeCell ref="DK320:DL320"/>
    <mergeCell ref="DC320:DD320"/>
    <mergeCell ref="DE320:DF320"/>
    <mergeCell ref="DG320:DH320"/>
    <mergeCell ref="DI320:DJ320"/>
    <mergeCell ref="CV320:CW320"/>
    <mergeCell ref="CX320:CY320"/>
    <mergeCell ref="CZ320:DA320"/>
    <mergeCell ref="CR320:CS320"/>
    <mergeCell ref="CT320:CU320"/>
    <mergeCell ref="CG320:CH320"/>
    <mergeCell ref="CI320:CJ320"/>
    <mergeCell ref="CK320:CL320"/>
    <mergeCell ref="CM320:CN320"/>
    <mergeCell ref="CO320:CP320"/>
    <mergeCell ref="CD321:CE321"/>
    <mergeCell ref="BV321:BW321"/>
    <mergeCell ref="BX321:BY321"/>
    <mergeCell ref="BZ321:CA321"/>
    <mergeCell ref="CB321:CC321"/>
    <mergeCell ref="BO321:BP321"/>
    <mergeCell ref="BQ321:BR321"/>
    <mergeCell ref="BS321:BT321"/>
    <mergeCell ref="BK321:BL321"/>
    <mergeCell ref="BM321:BN321"/>
    <mergeCell ref="AZ321:BA321"/>
    <mergeCell ref="BB321:BC321"/>
    <mergeCell ref="BD321:BE321"/>
    <mergeCell ref="BF321:BG321"/>
    <mergeCell ref="BH321:BI321"/>
    <mergeCell ref="AS322:AT322"/>
    <mergeCell ref="AU322:AV322"/>
    <mergeCell ref="AH322:AI322"/>
    <mergeCell ref="AJ322:AK322"/>
    <mergeCell ref="AL322:AM322"/>
    <mergeCell ref="AD322:AE322"/>
    <mergeCell ref="AF322:AG322"/>
    <mergeCell ref="S322:T322"/>
    <mergeCell ref="U322:V322"/>
    <mergeCell ref="W322:X322"/>
    <mergeCell ref="Y322:Z322"/>
    <mergeCell ref="AA322:AB322"/>
    <mergeCell ref="DN321:DO321"/>
    <mergeCell ref="DP321:DQ321"/>
    <mergeCell ref="DR321:DS321"/>
    <mergeCell ref="DT321:DU321"/>
    <mergeCell ref="DV321:DW321"/>
    <mergeCell ref="DK321:DL321"/>
    <mergeCell ref="DC321:DD321"/>
    <mergeCell ref="DE321:DF321"/>
    <mergeCell ref="DG321:DH321"/>
    <mergeCell ref="DI321:DJ321"/>
    <mergeCell ref="CV321:CW321"/>
    <mergeCell ref="CX321:CY321"/>
    <mergeCell ref="CZ321:DA321"/>
    <mergeCell ref="CR321:CS321"/>
    <mergeCell ref="CT321:CU321"/>
    <mergeCell ref="CG321:CH321"/>
    <mergeCell ref="CI321:CJ321"/>
    <mergeCell ref="CK321:CL321"/>
    <mergeCell ref="CM321:CN321"/>
    <mergeCell ref="CO321:CP321"/>
    <mergeCell ref="CD322:CE322"/>
    <mergeCell ref="BV322:BW322"/>
    <mergeCell ref="BX322:BY322"/>
    <mergeCell ref="BZ322:CA322"/>
    <mergeCell ref="CB322:CC322"/>
    <mergeCell ref="BO322:BP322"/>
    <mergeCell ref="BQ322:BR322"/>
    <mergeCell ref="BS322:BT322"/>
    <mergeCell ref="BK322:BL322"/>
    <mergeCell ref="BM322:BN322"/>
    <mergeCell ref="AZ322:BA322"/>
    <mergeCell ref="BB322:BC322"/>
    <mergeCell ref="BD322:BE322"/>
    <mergeCell ref="BF322:BG322"/>
    <mergeCell ref="BH322:BI322"/>
    <mergeCell ref="AW322:AX322"/>
    <mergeCell ref="AO321:AP321"/>
    <mergeCell ref="AQ321:AR321"/>
    <mergeCell ref="AS321:AT321"/>
    <mergeCell ref="AU321:AV321"/>
    <mergeCell ref="AH321:AI321"/>
    <mergeCell ref="AJ321:AK321"/>
    <mergeCell ref="AL321:AM321"/>
    <mergeCell ref="AD321:AE321"/>
    <mergeCell ref="AF321:AG321"/>
    <mergeCell ref="S321:T321"/>
    <mergeCell ref="U321:V321"/>
    <mergeCell ref="W321:X321"/>
    <mergeCell ref="Y321:Z321"/>
    <mergeCell ref="AA321:AB321"/>
    <mergeCell ref="AW321:AX321"/>
    <mergeCell ref="DG324:DH324"/>
    <mergeCell ref="DI324:DJ324"/>
    <mergeCell ref="CV324:CW324"/>
    <mergeCell ref="CX324:CY324"/>
    <mergeCell ref="CZ324:DA324"/>
    <mergeCell ref="CR324:CS324"/>
    <mergeCell ref="CT324:CU324"/>
    <mergeCell ref="CG324:CH324"/>
    <mergeCell ref="CI324:CJ324"/>
    <mergeCell ref="CK324:CL324"/>
    <mergeCell ref="CM324:CN324"/>
    <mergeCell ref="CO324:CP324"/>
    <mergeCell ref="AO323:AP323"/>
    <mergeCell ref="AQ323:AR323"/>
    <mergeCell ref="AS323:AT323"/>
    <mergeCell ref="AU323:AV323"/>
    <mergeCell ref="AH323:AI323"/>
    <mergeCell ref="AJ323:AK323"/>
    <mergeCell ref="AL323:AM323"/>
    <mergeCell ref="AD323:AE323"/>
    <mergeCell ref="AF323:AG323"/>
    <mergeCell ref="S323:T323"/>
    <mergeCell ref="U323:V323"/>
    <mergeCell ref="W323:X323"/>
    <mergeCell ref="Y323:Z323"/>
    <mergeCell ref="AA323:AB323"/>
    <mergeCell ref="DN322:DO322"/>
    <mergeCell ref="DP322:DQ322"/>
    <mergeCell ref="DR322:DS322"/>
    <mergeCell ref="DT322:DU322"/>
    <mergeCell ref="DV322:DW322"/>
    <mergeCell ref="DK322:DL322"/>
    <mergeCell ref="DC322:DD322"/>
    <mergeCell ref="DE322:DF322"/>
    <mergeCell ref="DG322:DH322"/>
    <mergeCell ref="DI322:DJ322"/>
    <mergeCell ref="CV322:CW322"/>
    <mergeCell ref="CX322:CY322"/>
    <mergeCell ref="CZ322:DA322"/>
    <mergeCell ref="CR322:CS322"/>
    <mergeCell ref="CT322:CU322"/>
    <mergeCell ref="CG322:CH322"/>
    <mergeCell ref="CI322:CJ322"/>
    <mergeCell ref="CK322:CL322"/>
    <mergeCell ref="CM322:CN322"/>
    <mergeCell ref="CO322:CP322"/>
    <mergeCell ref="CD323:CE323"/>
    <mergeCell ref="BV323:BW323"/>
    <mergeCell ref="BX323:BY323"/>
    <mergeCell ref="BZ323:CA323"/>
    <mergeCell ref="CB323:CC323"/>
    <mergeCell ref="BO323:BP323"/>
    <mergeCell ref="BQ323:BR323"/>
    <mergeCell ref="BS323:BT323"/>
    <mergeCell ref="BK323:BL323"/>
    <mergeCell ref="BM323:BN323"/>
    <mergeCell ref="AZ323:BA323"/>
    <mergeCell ref="BB323:BC323"/>
    <mergeCell ref="BD323:BE323"/>
    <mergeCell ref="BF323:BG323"/>
    <mergeCell ref="BH323:BI323"/>
    <mergeCell ref="AW323:AX323"/>
    <mergeCell ref="AO322:AP322"/>
    <mergeCell ref="AQ322:AR322"/>
    <mergeCell ref="AW325:AX325"/>
    <mergeCell ref="AO324:AP324"/>
    <mergeCell ref="AQ324:AR324"/>
    <mergeCell ref="AS324:AT324"/>
    <mergeCell ref="AU324:AV324"/>
    <mergeCell ref="AW324:AX324"/>
    <mergeCell ref="DK326:DL326"/>
    <mergeCell ref="DC326:DD326"/>
    <mergeCell ref="DE326:DF326"/>
    <mergeCell ref="DG326:DH326"/>
    <mergeCell ref="DI326:DJ326"/>
    <mergeCell ref="CV326:CW326"/>
    <mergeCell ref="CX326:CY326"/>
    <mergeCell ref="CZ326:DA326"/>
    <mergeCell ref="CR326:CS326"/>
    <mergeCell ref="CT326:CU326"/>
    <mergeCell ref="CG326:CH326"/>
    <mergeCell ref="CI326:CJ326"/>
    <mergeCell ref="CK326:CL326"/>
    <mergeCell ref="CM326:CN326"/>
    <mergeCell ref="CO326:CP326"/>
    <mergeCell ref="AO325:AP325"/>
    <mergeCell ref="AQ325:AR325"/>
    <mergeCell ref="AS325:AT325"/>
    <mergeCell ref="AU325:AV325"/>
    <mergeCell ref="DN323:DO323"/>
    <mergeCell ref="DP323:DQ323"/>
    <mergeCell ref="DR323:DS323"/>
    <mergeCell ref="DT323:DU323"/>
    <mergeCell ref="DV323:DW323"/>
    <mergeCell ref="DK323:DL323"/>
    <mergeCell ref="DC323:DD323"/>
    <mergeCell ref="DE323:DF323"/>
    <mergeCell ref="DG323:DH323"/>
    <mergeCell ref="DI323:DJ323"/>
    <mergeCell ref="CV323:CW323"/>
    <mergeCell ref="CX323:CY323"/>
    <mergeCell ref="CZ323:DA323"/>
    <mergeCell ref="CR323:CS323"/>
    <mergeCell ref="CT323:CU323"/>
    <mergeCell ref="CG323:CH323"/>
    <mergeCell ref="CI323:CJ323"/>
    <mergeCell ref="CK323:CL323"/>
    <mergeCell ref="CM323:CN323"/>
    <mergeCell ref="CO323:CP323"/>
    <mergeCell ref="CD324:CE324"/>
    <mergeCell ref="BV324:BW324"/>
    <mergeCell ref="BX324:BY324"/>
    <mergeCell ref="BZ324:CA324"/>
    <mergeCell ref="CB324:CC324"/>
    <mergeCell ref="BO324:BP324"/>
    <mergeCell ref="BQ324:BR324"/>
    <mergeCell ref="BS324:BT324"/>
    <mergeCell ref="BK324:BL324"/>
    <mergeCell ref="BM324:BN324"/>
    <mergeCell ref="AZ324:BA324"/>
    <mergeCell ref="BB324:BC324"/>
    <mergeCell ref="BD324:BE324"/>
    <mergeCell ref="BF324:BG324"/>
    <mergeCell ref="BH324:BI324"/>
    <mergeCell ref="DV324:DW324"/>
    <mergeCell ref="DK324:DL324"/>
    <mergeCell ref="DC324:DD324"/>
    <mergeCell ref="DE324:DF324"/>
    <mergeCell ref="AH325:AI325"/>
    <mergeCell ref="AJ325:AK325"/>
    <mergeCell ref="AL325:AM325"/>
    <mergeCell ref="AD325:AE325"/>
    <mergeCell ref="AF325:AG325"/>
    <mergeCell ref="S325:T325"/>
    <mergeCell ref="U325:V325"/>
    <mergeCell ref="W325:X325"/>
    <mergeCell ref="Y325:Z325"/>
    <mergeCell ref="AA325:AB325"/>
    <mergeCell ref="DN324:DO324"/>
    <mergeCell ref="DP324:DQ324"/>
    <mergeCell ref="DR324:DS324"/>
    <mergeCell ref="DT324:DU324"/>
    <mergeCell ref="AH324:AI324"/>
    <mergeCell ref="AJ324:AK324"/>
    <mergeCell ref="AL324:AM324"/>
    <mergeCell ref="AD324:AE324"/>
    <mergeCell ref="AF324:AG324"/>
    <mergeCell ref="S324:T324"/>
    <mergeCell ref="U324:V324"/>
    <mergeCell ref="W324:X324"/>
    <mergeCell ref="Y324:Z324"/>
    <mergeCell ref="AA324:AB324"/>
    <mergeCell ref="S327:T327"/>
    <mergeCell ref="U327:V327"/>
    <mergeCell ref="W327:X327"/>
    <mergeCell ref="Y327:Z327"/>
    <mergeCell ref="AA327:AB327"/>
    <mergeCell ref="CM327:CN327"/>
    <mergeCell ref="CO327:CP327"/>
    <mergeCell ref="CB327:CC327"/>
    <mergeCell ref="CD327:CE327"/>
    <mergeCell ref="BV327:BW327"/>
    <mergeCell ref="BX327:BY327"/>
    <mergeCell ref="BZ327:CA327"/>
    <mergeCell ref="BM327:BN327"/>
    <mergeCell ref="BO327:BP327"/>
    <mergeCell ref="BQ327:BR327"/>
    <mergeCell ref="BS327:BT327"/>
    <mergeCell ref="BK327:BL327"/>
    <mergeCell ref="AZ327:BA327"/>
    <mergeCell ref="BB327:BC327"/>
    <mergeCell ref="BD327:BE327"/>
    <mergeCell ref="BF327:BG327"/>
    <mergeCell ref="BH327:BI327"/>
    <mergeCell ref="AU327:AV327"/>
    <mergeCell ref="AW327:AX327"/>
    <mergeCell ref="DN325:DO325"/>
    <mergeCell ref="DP325:DQ325"/>
    <mergeCell ref="DR325:DS325"/>
    <mergeCell ref="DT325:DU325"/>
    <mergeCell ref="AO326:AP326"/>
    <mergeCell ref="AQ326:AR326"/>
    <mergeCell ref="AS326:AT326"/>
    <mergeCell ref="AU326:AV326"/>
    <mergeCell ref="AH326:AI326"/>
    <mergeCell ref="AJ326:AK326"/>
    <mergeCell ref="AL326:AM326"/>
    <mergeCell ref="AD326:AE326"/>
    <mergeCell ref="AF326:AG326"/>
    <mergeCell ref="S326:T326"/>
    <mergeCell ref="U326:V326"/>
    <mergeCell ref="W326:X326"/>
    <mergeCell ref="DV325:DW325"/>
    <mergeCell ref="DK325:DL325"/>
    <mergeCell ref="DC325:DD325"/>
    <mergeCell ref="DE325:DF325"/>
    <mergeCell ref="DG325:DH325"/>
    <mergeCell ref="DI325:DJ325"/>
    <mergeCell ref="CV325:CW325"/>
    <mergeCell ref="CX325:CY325"/>
    <mergeCell ref="CZ325:DA325"/>
    <mergeCell ref="CR325:CS325"/>
    <mergeCell ref="CT325:CU325"/>
    <mergeCell ref="CG325:CH325"/>
    <mergeCell ref="CI325:CJ325"/>
    <mergeCell ref="CK325:CL325"/>
    <mergeCell ref="CM325:CN325"/>
    <mergeCell ref="CO325:CP325"/>
    <mergeCell ref="CD326:CE326"/>
    <mergeCell ref="BV326:BW326"/>
    <mergeCell ref="BX326:BY326"/>
    <mergeCell ref="BZ326:CA326"/>
    <mergeCell ref="CB326:CC326"/>
    <mergeCell ref="BO326:BP326"/>
    <mergeCell ref="BQ326:BR326"/>
    <mergeCell ref="BS326:BT326"/>
    <mergeCell ref="BK326:BL326"/>
    <mergeCell ref="BM326:BN326"/>
    <mergeCell ref="AZ326:BA326"/>
    <mergeCell ref="BB326:BC326"/>
    <mergeCell ref="BD326:BE326"/>
    <mergeCell ref="BF326:BG326"/>
    <mergeCell ref="BH326:BI326"/>
    <mergeCell ref="DN326:DO326"/>
    <mergeCell ref="DP326:DQ326"/>
    <mergeCell ref="DR326:DS326"/>
    <mergeCell ref="DT326:DU326"/>
    <mergeCell ref="DV326:DW326"/>
    <mergeCell ref="CD325:CE325"/>
    <mergeCell ref="BV325:BW325"/>
    <mergeCell ref="BX325:BY325"/>
    <mergeCell ref="BZ325:CA325"/>
    <mergeCell ref="CB325:CC325"/>
    <mergeCell ref="BO325:BP325"/>
    <mergeCell ref="BQ325:BR325"/>
    <mergeCell ref="BS325:BT325"/>
    <mergeCell ref="BK325:BL325"/>
    <mergeCell ref="BM325:BN325"/>
    <mergeCell ref="AZ325:BA325"/>
    <mergeCell ref="BB325:BC325"/>
    <mergeCell ref="BD325:BE325"/>
    <mergeCell ref="BF325:BG325"/>
    <mergeCell ref="BH325:BI325"/>
    <mergeCell ref="Y326:Z326"/>
    <mergeCell ref="AA326:AB326"/>
    <mergeCell ref="AW326:AX326"/>
    <mergeCell ref="S330:T330"/>
    <mergeCell ref="U330:V330"/>
    <mergeCell ref="W330:X330"/>
    <mergeCell ref="Y330:Z330"/>
    <mergeCell ref="AA330:AB330"/>
    <mergeCell ref="E328:N328"/>
    <mergeCell ref="DN327:DO327"/>
    <mergeCell ref="DP327:DQ327"/>
    <mergeCell ref="DR327:DS327"/>
    <mergeCell ref="DT327:DU327"/>
    <mergeCell ref="DV327:DW327"/>
    <mergeCell ref="DI327:DJ327"/>
    <mergeCell ref="DK327:DL327"/>
    <mergeCell ref="DC327:DD327"/>
    <mergeCell ref="DE327:DF327"/>
    <mergeCell ref="DG327:DH327"/>
    <mergeCell ref="CT327:CU327"/>
    <mergeCell ref="CV327:CW327"/>
    <mergeCell ref="CX327:CY327"/>
    <mergeCell ref="CZ327:DA327"/>
    <mergeCell ref="CR327:CS327"/>
    <mergeCell ref="CG327:CH327"/>
    <mergeCell ref="CI327:CJ327"/>
    <mergeCell ref="CK327:CL327"/>
    <mergeCell ref="CD330:CE330"/>
    <mergeCell ref="BV330:BW330"/>
    <mergeCell ref="BX330:BY330"/>
    <mergeCell ref="BZ330:CA330"/>
    <mergeCell ref="CB330:CC330"/>
    <mergeCell ref="BO330:BP330"/>
    <mergeCell ref="BQ330:BR330"/>
    <mergeCell ref="BS330:BT330"/>
    <mergeCell ref="BK330:BL330"/>
    <mergeCell ref="BM330:BN330"/>
    <mergeCell ref="AZ330:BA330"/>
    <mergeCell ref="BB330:BC330"/>
    <mergeCell ref="BD330:BE330"/>
    <mergeCell ref="BF330:BG330"/>
    <mergeCell ref="BH330:BI330"/>
    <mergeCell ref="AW330:AX330"/>
    <mergeCell ref="AO327:AP327"/>
    <mergeCell ref="AQ327:AR327"/>
    <mergeCell ref="AS327:AT327"/>
    <mergeCell ref="AF327:AG327"/>
    <mergeCell ref="AH327:AI327"/>
    <mergeCell ref="AJ327:AK327"/>
    <mergeCell ref="AL327:AM327"/>
    <mergeCell ref="AD327:AE327"/>
    <mergeCell ref="O327:R327"/>
    <mergeCell ref="AA331:AB331"/>
    <mergeCell ref="DN330:DO330"/>
    <mergeCell ref="DP330:DQ330"/>
    <mergeCell ref="DR330:DS330"/>
    <mergeCell ref="DT330:DU330"/>
    <mergeCell ref="DV330:DW330"/>
    <mergeCell ref="DK330:DL330"/>
    <mergeCell ref="DC330:DD330"/>
    <mergeCell ref="DE330:DF330"/>
    <mergeCell ref="DG330:DH330"/>
    <mergeCell ref="DI330:DJ330"/>
    <mergeCell ref="CV330:CW330"/>
    <mergeCell ref="CX330:CY330"/>
    <mergeCell ref="CZ330:DA330"/>
    <mergeCell ref="CR330:CS330"/>
    <mergeCell ref="CT330:CU330"/>
    <mergeCell ref="CG330:CH330"/>
    <mergeCell ref="CI330:CJ330"/>
    <mergeCell ref="CK330:CL330"/>
    <mergeCell ref="CM330:CN330"/>
    <mergeCell ref="CO330:CP330"/>
    <mergeCell ref="CD331:CE331"/>
    <mergeCell ref="BV331:BW331"/>
    <mergeCell ref="BX331:BY331"/>
    <mergeCell ref="BZ331:CA331"/>
    <mergeCell ref="CB331:CC331"/>
    <mergeCell ref="BO331:BP331"/>
    <mergeCell ref="BQ331:BR331"/>
    <mergeCell ref="BS331:BT331"/>
    <mergeCell ref="BK331:BL331"/>
    <mergeCell ref="BM331:BN331"/>
    <mergeCell ref="AZ331:BA331"/>
    <mergeCell ref="BB331:BC331"/>
    <mergeCell ref="BD331:BE331"/>
    <mergeCell ref="BF331:BG331"/>
    <mergeCell ref="BH331:BI331"/>
    <mergeCell ref="AW331:AX331"/>
    <mergeCell ref="AO330:AP330"/>
    <mergeCell ref="AQ330:AR330"/>
    <mergeCell ref="AS330:AT330"/>
    <mergeCell ref="AU330:AV330"/>
    <mergeCell ref="AH330:AI330"/>
    <mergeCell ref="AJ330:AK330"/>
    <mergeCell ref="AL330:AM330"/>
    <mergeCell ref="AD330:AE330"/>
    <mergeCell ref="AF330:AG330"/>
    <mergeCell ref="AW333:AX333"/>
    <mergeCell ref="AO332:AP332"/>
    <mergeCell ref="AQ332:AR332"/>
    <mergeCell ref="AS332:AT332"/>
    <mergeCell ref="AU332:AV332"/>
    <mergeCell ref="AH332:AI332"/>
    <mergeCell ref="AJ332:AK332"/>
    <mergeCell ref="AL332:AM332"/>
    <mergeCell ref="AD332:AE332"/>
    <mergeCell ref="AF332:AG332"/>
    <mergeCell ref="S332:T332"/>
    <mergeCell ref="U332:V332"/>
    <mergeCell ref="W332:X332"/>
    <mergeCell ref="Y332:Z332"/>
    <mergeCell ref="AA332:AB332"/>
    <mergeCell ref="DN331:DO331"/>
    <mergeCell ref="DP331:DQ331"/>
    <mergeCell ref="DR331:DS331"/>
    <mergeCell ref="DT331:DU331"/>
    <mergeCell ref="DV331:DW331"/>
    <mergeCell ref="DK331:DL331"/>
    <mergeCell ref="DC331:DD331"/>
    <mergeCell ref="DE331:DF331"/>
    <mergeCell ref="DG331:DH331"/>
    <mergeCell ref="DI331:DJ331"/>
    <mergeCell ref="CV331:CW331"/>
    <mergeCell ref="CX331:CY331"/>
    <mergeCell ref="CZ331:DA331"/>
    <mergeCell ref="CR331:CS331"/>
    <mergeCell ref="CT331:CU331"/>
    <mergeCell ref="CG331:CH331"/>
    <mergeCell ref="CI331:CJ331"/>
    <mergeCell ref="CK331:CL331"/>
    <mergeCell ref="CM331:CN331"/>
    <mergeCell ref="CO331:CP331"/>
    <mergeCell ref="CD332:CE332"/>
    <mergeCell ref="BV332:BW332"/>
    <mergeCell ref="BX332:BY332"/>
    <mergeCell ref="BZ332:CA332"/>
    <mergeCell ref="CB332:CC332"/>
    <mergeCell ref="BO332:BP332"/>
    <mergeCell ref="BQ332:BR332"/>
    <mergeCell ref="BS332:BT332"/>
    <mergeCell ref="BK332:BL332"/>
    <mergeCell ref="BM332:BN332"/>
    <mergeCell ref="AZ332:BA332"/>
    <mergeCell ref="BB332:BC332"/>
    <mergeCell ref="BD332:BE332"/>
    <mergeCell ref="BF332:BG332"/>
    <mergeCell ref="BH332:BI332"/>
    <mergeCell ref="AW332:AX332"/>
    <mergeCell ref="AO331:AP331"/>
    <mergeCell ref="AQ331:AR331"/>
    <mergeCell ref="AS331:AT331"/>
    <mergeCell ref="AU331:AV331"/>
    <mergeCell ref="AH331:AI331"/>
    <mergeCell ref="AJ331:AK331"/>
    <mergeCell ref="AL331:AM331"/>
    <mergeCell ref="AD331:AE331"/>
    <mergeCell ref="AF331:AG331"/>
    <mergeCell ref="S331:T331"/>
    <mergeCell ref="U331:V331"/>
    <mergeCell ref="W331:X331"/>
    <mergeCell ref="Y331:Z331"/>
    <mergeCell ref="DN332:DO332"/>
    <mergeCell ref="DP332:DQ332"/>
    <mergeCell ref="DR332:DS332"/>
    <mergeCell ref="DT332:DU332"/>
    <mergeCell ref="DV332:DW332"/>
    <mergeCell ref="DK332:DL332"/>
    <mergeCell ref="DC332:DD332"/>
    <mergeCell ref="DE332:DF332"/>
    <mergeCell ref="DG332:DH332"/>
    <mergeCell ref="DI332:DJ332"/>
    <mergeCell ref="CV332:CW332"/>
    <mergeCell ref="CX332:CY332"/>
    <mergeCell ref="CZ332:DA332"/>
    <mergeCell ref="CR332:CS332"/>
    <mergeCell ref="CT332:CU332"/>
    <mergeCell ref="CG332:CH332"/>
    <mergeCell ref="CI332:CJ332"/>
    <mergeCell ref="CK332:CL332"/>
    <mergeCell ref="CM332:CN332"/>
    <mergeCell ref="CO332:CP332"/>
    <mergeCell ref="CD333:CE333"/>
    <mergeCell ref="BV333:BW333"/>
    <mergeCell ref="BX333:BY333"/>
    <mergeCell ref="BZ333:CA333"/>
    <mergeCell ref="CB333:CC333"/>
    <mergeCell ref="BO333:BP333"/>
    <mergeCell ref="BQ333:BR333"/>
    <mergeCell ref="BS333:BT333"/>
    <mergeCell ref="BK333:BL333"/>
    <mergeCell ref="BM333:BN333"/>
    <mergeCell ref="AZ333:BA333"/>
    <mergeCell ref="BB333:BC333"/>
    <mergeCell ref="BD333:BE333"/>
    <mergeCell ref="BF333:BG333"/>
    <mergeCell ref="BH333:BI333"/>
    <mergeCell ref="AO334:AP334"/>
    <mergeCell ref="AQ334:AR334"/>
    <mergeCell ref="AS334:AT334"/>
    <mergeCell ref="AU334:AV334"/>
    <mergeCell ref="AH334:AI334"/>
    <mergeCell ref="AJ334:AK334"/>
    <mergeCell ref="AL334:AM334"/>
    <mergeCell ref="AD334:AE334"/>
    <mergeCell ref="AF334:AG334"/>
    <mergeCell ref="S334:T334"/>
    <mergeCell ref="U334:V334"/>
    <mergeCell ref="W334:X334"/>
    <mergeCell ref="Y334:Z334"/>
    <mergeCell ref="AA334:AB334"/>
    <mergeCell ref="DN333:DO333"/>
    <mergeCell ref="DP333:DQ333"/>
    <mergeCell ref="DR333:DS333"/>
    <mergeCell ref="DT333:DU333"/>
    <mergeCell ref="DV333:DW333"/>
    <mergeCell ref="DK333:DL333"/>
    <mergeCell ref="DC333:DD333"/>
    <mergeCell ref="DE333:DF333"/>
    <mergeCell ref="DG333:DH333"/>
    <mergeCell ref="DI333:DJ333"/>
    <mergeCell ref="CV333:CW333"/>
    <mergeCell ref="CX333:CY333"/>
    <mergeCell ref="CZ333:DA333"/>
    <mergeCell ref="CR333:CS333"/>
    <mergeCell ref="CT333:CU333"/>
    <mergeCell ref="CG333:CH333"/>
    <mergeCell ref="CI333:CJ333"/>
    <mergeCell ref="CK333:CL333"/>
    <mergeCell ref="CM333:CN333"/>
    <mergeCell ref="CO333:CP333"/>
    <mergeCell ref="CD334:CE334"/>
    <mergeCell ref="BV334:BW334"/>
    <mergeCell ref="BX334:BY334"/>
    <mergeCell ref="BZ334:CA334"/>
    <mergeCell ref="CB334:CC334"/>
    <mergeCell ref="BO334:BP334"/>
    <mergeCell ref="BQ334:BR334"/>
    <mergeCell ref="BS334:BT334"/>
    <mergeCell ref="BK334:BL334"/>
    <mergeCell ref="BM334:BN334"/>
    <mergeCell ref="AZ334:BA334"/>
    <mergeCell ref="BB334:BC334"/>
    <mergeCell ref="BD334:BE334"/>
    <mergeCell ref="BF334:BG334"/>
    <mergeCell ref="BH334:BI334"/>
    <mergeCell ref="AW334:AX334"/>
    <mergeCell ref="AO333:AP333"/>
    <mergeCell ref="AQ333:AR333"/>
    <mergeCell ref="AS333:AT333"/>
    <mergeCell ref="AU333:AV333"/>
    <mergeCell ref="AH333:AI333"/>
    <mergeCell ref="AJ333:AK333"/>
    <mergeCell ref="AL333:AM333"/>
    <mergeCell ref="AD333:AE333"/>
    <mergeCell ref="AF333:AG333"/>
    <mergeCell ref="S333:T333"/>
    <mergeCell ref="U333:V333"/>
    <mergeCell ref="W333:X333"/>
    <mergeCell ref="Y333:Z333"/>
    <mergeCell ref="AA333:AB333"/>
    <mergeCell ref="DN334:DO334"/>
    <mergeCell ref="DP334:DQ334"/>
    <mergeCell ref="DR334:DS334"/>
    <mergeCell ref="DT334:DU334"/>
    <mergeCell ref="DV334:DW334"/>
    <mergeCell ref="DK334:DL334"/>
    <mergeCell ref="DC334:DD334"/>
    <mergeCell ref="DE334:DF334"/>
    <mergeCell ref="DG334:DH334"/>
    <mergeCell ref="DI334:DJ334"/>
    <mergeCell ref="CV334:CW334"/>
    <mergeCell ref="CX334:CY334"/>
    <mergeCell ref="CZ334:DA334"/>
    <mergeCell ref="CR334:CS334"/>
    <mergeCell ref="CT334:CU334"/>
    <mergeCell ref="CG334:CH334"/>
    <mergeCell ref="CI334:CJ334"/>
    <mergeCell ref="CK334:CL334"/>
    <mergeCell ref="CM334:CN334"/>
    <mergeCell ref="CO334:CP334"/>
    <mergeCell ref="CD335:CE335"/>
    <mergeCell ref="BV335:BW335"/>
    <mergeCell ref="BX335:BY335"/>
    <mergeCell ref="BZ335:CA335"/>
    <mergeCell ref="CB335:CC335"/>
    <mergeCell ref="BO335:BP335"/>
    <mergeCell ref="BQ335:BR335"/>
    <mergeCell ref="BS335:BT335"/>
    <mergeCell ref="BK335:BL335"/>
    <mergeCell ref="BM335:BN335"/>
    <mergeCell ref="AZ335:BA335"/>
    <mergeCell ref="BB335:BC335"/>
    <mergeCell ref="BD335:BE335"/>
    <mergeCell ref="BF335:BG335"/>
    <mergeCell ref="BH335:BI335"/>
    <mergeCell ref="S336:T336"/>
    <mergeCell ref="U336:V336"/>
    <mergeCell ref="W336:X336"/>
    <mergeCell ref="Y336:Z336"/>
    <mergeCell ref="AA336:AB336"/>
    <mergeCell ref="AW336:AX336"/>
    <mergeCell ref="DN335:DO335"/>
    <mergeCell ref="DP335:DQ335"/>
    <mergeCell ref="DR335:DS335"/>
    <mergeCell ref="DT335:DU335"/>
    <mergeCell ref="DV335:DW335"/>
    <mergeCell ref="DK335:DL335"/>
    <mergeCell ref="DC335:DD335"/>
    <mergeCell ref="DE335:DF335"/>
    <mergeCell ref="DG335:DH335"/>
    <mergeCell ref="DI335:DJ335"/>
    <mergeCell ref="CV335:CW335"/>
    <mergeCell ref="CX335:CY335"/>
    <mergeCell ref="CZ335:DA335"/>
    <mergeCell ref="CR335:CS335"/>
    <mergeCell ref="CT335:CU335"/>
    <mergeCell ref="CG335:CH335"/>
    <mergeCell ref="CI335:CJ335"/>
    <mergeCell ref="CK335:CL335"/>
    <mergeCell ref="CM335:CN335"/>
    <mergeCell ref="CO335:CP335"/>
    <mergeCell ref="CD336:CE336"/>
    <mergeCell ref="BV336:BW336"/>
    <mergeCell ref="BX336:BY336"/>
    <mergeCell ref="BZ336:CA336"/>
    <mergeCell ref="CB336:CC336"/>
    <mergeCell ref="BO336:BP336"/>
    <mergeCell ref="BQ336:BR336"/>
    <mergeCell ref="BS336:BT336"/>
    <mergeCell ref="BK336:BL336"/>
    <mergeCell ref="BM336:BN336"/>
    <mergeCell ref="AZ336:BA336"/>
    <mergeCell ref="BB336:BC336"/>
    <mergeCell ref="BD336:BE336"/>
    <mergeCell ref="BF336:BG336"/>
    <mergeCell ref="BH336:BI336"/>
    <mergeCell ref="AO335:AP335"/>
    <mergeCell ref="AQ335:AR335"/>
    <mergeCell ref="AS335:AT335"/>
    <mergeCell ref="AU335:AV335"/>
    <mergeCell ref="AH335:AI335"/>
    <mergeCell ref="AJ335:AK335"/>
    <mergeCell ref="AL335:AM335"/>
    <mergeCell ref="AD335:AE335"/>
    <mergeCell ref="AF335:AG335"/>
    <mergeCell ref="S335:T335"/>
    <mergeCell ref="U335:V335"/>
    <mergeCell ref="W335:X335"/>
    <mergeCell ref="Y335:Z335"/>
    <mergeCell ref="AA335:AB335"/>
    <mergeCell ref="AW335:AX335"/>
    <mergeCell ref="AA337:AB337"/>
    <mergeCell ref="DN336:DO336"/>
    <mergeCell ref="DP336:DQ336"/>
    <mergeCell ref="DR336:DS336"/>
    <mergeCell ref="DT336:DU336"/>
    <mergeCell ref="DV336:DW336"/>
    <mergeCell ref="DK336:DL336"/>
    <mergeCell ref="DC336:DD336"/>
    <mergeCell ref="DE336:DF336"/>
    <mergeCell ref="DG336:DH336"/>
    <mergeCell ref="DI336:DJ336"/>
    <mergeCell ref="CV336:CW336"/>
    <mergeCell ref="CX336:CY336"/>
    <mergeCell ref="CZ336:DA336"/>
    <mergeCell ref="CR336:CS336"/>
    <mergeCell ref="CT336:CU336"/>
    <mergeCell ref="CG336:CH336"/>
    <mergeCell ref="CI336:CJ336"/>
    <mergeCell ref="CK336:CL336"/>
    <mergeCell ref="CM336:CN336"/>
    <mergeCell ref="CO336:CP336"/>
    <mergeCell ref="CD337:CE337"/>
    <mergeCell ref="BV337:BW337"/>
    <mergeCell ref="BX337:BY337"/>
    <mergeCell ref="BZ337:CA337"/>
    <mergeCell ref="CB337:CC337"/>
    <mergeCell ref="BO337:BP337"/>
    <mergeCell ref="BQ337:BR337"/>
    <mergeCell ref="BS337:BT337"/>
    <mergeCell ref="BK337:BL337"/>
    <mergeCell ref="BM337:BN337"/>
    <mergeCell ref="AZ337:BA337"/>
    <mergeCell ref="BB337:BC337"/>
    <mergeCell ref="BD337:BE337"/>
    <mergeCell ref="BF337:BG337"/>
    <mergeCell ref="BH337:BI337"/>
    <mergeCell ref="AW337:AX337"/>
    <mergeCell ref="AO336:AP336"/>
    <mergeCell ref="AQ336:AR336"/>
    <mergeCell ref="AS336:AT336"/>
    <mergeCell ref="AU336:AV336"/>
    <mergeCell ref="AH336:AI336"/>
    <mergeCell ref="AJ336:AK336"/>
    <mergeCell ref="AL336:AM336"/>
    <mergeCell ref="AD336:AE336"/>
    <mergeCell ref="AF336:AG336"/>
    <mergeCell ref="AW339:AX339"/>
    <mergeCell ref="AO338:AP338"/>
    <mergeCell ref="AQ338:AR338"/>
    <mergeCell ref="AS338:AT338"/>
    <mergeCell ref="AU338:AV338"/>
    <mergeCell ref="AH338:AI338"/>
    <mergeCell ref="AJ338:AK338"/>
    <mergeCell ref="AL338:AM338"/>
    <mergeCell ref="AD338:AE338"/>
    <mergeCell ref="AF338:AG338"/>
    <mergeCell ref="S338:T338"/>
    <mergeCell ref="U338:V338"/>
    <mergeCell ref="W338:X338"/>
    <mergeCell ref="Y338:Z338"/>
    <mergeCell ref="AA338:AB338"/>
    <mergeCell ref="DN337:DO337"/>
    <mergeCell ref="DP337:DQ337"/>
    <mergeCell ref="DR337:DS337"/>
    <mergeCell ref="DT337:DU337"/>
    <mergeCell ref="DV337:DW337"/>
    <mergeCell ref="DK337:DL337"/>
    <mergeCell ref="DC337:DD337"/>
    <mergeCell ref="DE337:DF337"/>
    <mergeCell ref="DG337:DH337"/>
    <mergeCell ref="DI337:DJ337"/>
    <mergeCell ref="CV337:CW337"/>
    <mergeCell ref="CX337:CY337"/>
    <mergeCell ref="CZ337:DA337"/>
    <mergeCell ref="CR337:CS337"/>
    <mergeCell ref="CT337:CU337"/>
    <mergeCell ref="CG337:CH337"/>
    <mergeCell ref="CI337:CJ337"/>
    <mergeCell ref="CK337:CL337"/>
    <mergeCell ref="CM337:CN337"/>
    <mergeCell ref="CO337:CP337"/>
    <mergeCell ref="CD338:CE338"/>
    <mergeCell ref="BV338:BW338"/>
    <mergeCell ref="BX338:BY338"/>
    <mergeCell ref="BZ338:CA338"/>
    <mergeCell ref="CB338:CC338"/>
    <mergeCell ref="BO338:BP338"/>
    <mergeCell ref="BQ338:BR338"/>
    <mergeCell ref="BS338:BT338"/>
    <mergeCell ref="BK338:BL338"/>
    <mergeCell ref="BM338:BN338"/>
    <mergeCell ref="AZ338:BA338"/>
    <mergeCell ref="BB338:BC338"/>
    <mergeCell ref="BD338:BE338"/>
    <mergeCell ref="BF338:BG338"/>
    <mergeCell ref="BH338:BI338"/>
    <mergeCell ref="AW338:AX338"/>
    <mergeCell ref="AO337:AP337"/>
    <mergeCell ref="AQ337:AR337"/>
    <mergeCell ref="AS337:AT337"/>
    <mergeCell ref="AU337:AV337"/>
    <mergeCell ref="AH337:AI337"/>
    <mergeCell ref="AJ337:AK337"/>
    <mergeCell ref="AL337:AM337"/>
    <mergeCell ref="AD337:AE337"/>
    <mergeCell ref="AF337:AG337"/>
    <mergeCell ref="S337:T337"/>
    <mergeCell ref="U337:V337"/>
    <mergeCell ref="W337:X337"/>
    <mergeCell ref="Y337:Z337"/>
    <mergeCell ref="DN338:DO338"/>
    <mergeCell ref="DP338:DQ338"/>
    <mergeCell ref="DR338:DS338"/>
    <mergeCell ref="DT338:DU338"/>
    <mergeCell ref="DV338:DW338"/>
    <mergeCell ref="DK338:DL338"/>
    <mergeCell ref="DC338:DD338"/>
    <mergeCell ref="DE338:DF338"/>
    <mergeCell ref="DG338:DH338"/>
    <mergeCell ref="DI338:DJ338"/>
    <mergeCell ref="CV338:CW338"/>
    <mergeCell ref="CX338:CY338"/>
    <mergeCell ref="CZ338:DA338"/>
    <mergeCell ref="CR338:CS338"/>
    <mergeCell ref="CT338:CU338"/>
    <mergeCell ref="CG338:CH338"/>
    <mergeCell ref="CI338:CJ338"/>
    <mergeCell ref="CK338:CL338"/>
    <mergeCell ref="CM338:CN338"/>
    <mergeCell ref="CO338:CP338"/>
    <mergeCell ref="CD339:CE339"/>
    <mergeCell ref="BV339:BW339"/>
    <mergeCell ref="BX339:BY339"/>
    <mergeCell ref="BZ339:CA339"/>
    <mergeCell ref="CB339:CC339"/>
    <mergeCell ref="BO339:BP339"/>
    <mergeCell ref="BQ339:BR339"/>
    <mergeCell ref="BS339:BT339"/>
    <mergeCell ref="BK339:BL339"/>
    <mergeCell ref="BM339:BN339"/>
    <mergeCell ref="AZ339:BA339"/>
    <mergeCell ref="BB339:BC339"/>
    <mergeCell ref="BD339:BE339"/>
    <mergeCell ref="BF339:BG339"/>
    <mergeCell ref="BH339:BI339"/>
    <mergeCell ref="AO340:AP340"/>
    <mergeCell ref="AQ340:AR340"/>
    <mergeCell ref="AS340:AT340"/>
    <mergeCell ref="AU340:AV340"/>
    <mergeCell ref="AH340:AI340"/>
    <mergeCell ref="AJ340:AK340"/>
    <mergeCell ref="AL340:AM340"/>
    <mergeCell ref="AD340:AE340"/>
    <mergeCell ref="AF340:AG340"/>
    <mergeCell ref="S340:T340"/>
    <mergeCell ref="U340:V340"/>
    <mergeCell ref="W340:X340"/>
    <mergeCell ref="Y340:Z340"/>
    <mergeCell ref="AA340:AB340"/>
    <mergeCell ref="DN339:DO339"/>
    <mergeCell ref="DP339:DQ339"/>
    <mergeCell ref="DR339:DS339"/>
    <mergeCell ref="DT339:DU339"/>
    <mergeCell ref="DV339:DW339"/>
    <mergeCell ref="DK339:DL339"/>
    <mergeCell ref="DC339:DD339"/>
    <mergeCell ref="DE339:DF339"/>
    <mergeCell ref="DG339:DH339"/>
    <mergeCell ref="DI339:DJ339"/>
    <mergeCell ref="CV339:CW339"/>
    <mergeCell ref="CX339:CY339"/>
    <mergeCell ref="CZ339:DA339"/>
    <mergeCell ref="CR339:CS339"/>
    <mergeCell ref="CT339:CU339"/>
    <mergeCell ref="CG339:CH339"/>
    <mergeCell ref="CI339:CJ339"/>
    <mergeCell ref="CK339:CL339"/>
    <mergeCell ref="CM339:CN339"/>
    <mergeCell ref="CO339:CP339"/>
    <mergeCell ref="CD340:CE340"/>
    <mergeCell ref="BV340:BW340"/>
    <mergeCell ref="BX340:BY340"/>
    <mergeCell ref="BZ340:CA340"/>
    <mergeCell ref="CB340:CC340"/>
    <mergeCell ref="BO340:BP340"/>
    <mergeCell ref="BQ340:BR340"/>
    <mergeCell ref="BS340:BT340"/>
    <mergeCell ref="BK340:BL340"/>
    <mergeCell ref="BM340:BN340"/>
    <mergeCell ref="AZ340:BA340"/>
    <mergeCell ref="BB340:BC340"/>
    <mergeCell ref="BD340:BE340"/>
    <mergeCell ref="BF340:BG340"/>
    <mergeCell ref="BH340:BI340"/>
    <mergeCell ref="AW340:AX340"/>
    <mergeCell ref="AO339:AP339"/>
    <mergeCell ref="AQ339:AR339"/>
    <mergeCell ref="AS339:AT339"/>
    <mergeCell ref="AU339:AV339"/>
    <mergeCell ref="AH339:AI339"/>
    <mergeCell ref="AJ339:AK339"/>
    <mergeCell ref="AL339:AM339"/>
    <mergeCell ref="AD339:AE339"/>
    <mergeCell ref="AF339:AG339"/>
    <mergeCell ref="S339:T339"/>
    <mergeCell ref="U339:V339"/>
    <mergeCell ref="W339:X339"/>
    <mergeCell ref="Y339:Z339"/>
    <mergeCell ref="AA339:AB339"/>
    <mergeCell ref="DN340:DO340"/>
    <mergeCell ref="DP340:DQ340"/>
    <mergeCell ref="DR340:DS340"/>
    <mergeCell ref="DT340:DU340"/>
    <mergeCell ref="DV340:DW340"/>
    <mergeCell ref="DK340:DL340"/>
    <mergeCell ref="DC340:DD340"/>
    <mergeCell ref="DE340:DF340"/>
    <mergeCell ref="DG340:DH340"/>
    <mergeCell ref="DI340:DJ340"/>
    <mergeCell ref="CV340:CW340"/>
    <mergeCell ref="CX340:CY340"/>
    <mergeCell ref="CZ340:DA340"/>
    <mergeCell ref="CR340:CS340"/>
    <mergeCell ref="CT340:CU340"/>
    <mergeCell ref="CG340:CH340"/>
    <mergeCell ref="CI340:CJ340"/>
    <mergeCell ref="CK340:CL340"/>
    <mergeCell ref="CM340:CN340"/>
    <mergeCell ref="CO340:CP340"/>
    <mergeCell ref="CD341:CE341"/>
    <mergeCell ref="BV341:BW341"/>
    <mergeCell ref="BX341:BY341"/>
    <mergeCell ref="BZ341:CA341"/>
    <mergeCell ref="CB341:CC341"/>
    <mergeCell ref="BO341:BP341"/>
    <mergeCell ref="BQ341:BR341"/>
    <mergeCell ref="BS341:BT341"/>
    <mergeCell ref="BK341:BL341"/>
    <mergeCell ref="BM341:BN341"/>
    <mergeCell ref="AZ341:BA341"/>
    <mergeCell ref="BB341:BC341"/>
    <mergeCell ref="BD341:BE341"/>
    <mergeCell ref="BF341:BG341"/>
    <mergeCell ref="BH341:BI341"/>
    <mergeCell ref="S342:T342"/>
    <mergeCell ref="U342:V342"/>
    <mergeCell ref="W342:X342"/>
    <mergeCell ref="Y342:Z342"/>
    <mergeCell ref="AA342:AB342"/>
    <mergeCell ref="AW342:AX342"/>
    <mergeCell ref="DN341:DO341"/>
    <mergeCell ref="DP341:DQ341"/>
    <mergeCell ref="DR341:DS341"/>
    <mergeCell ref="DT341:DU341"/>
    <mergeCell ref="DV341:DW341"/>
    <mergeCell ref="DK341:DL341"/>
    <mergeCell ref="DC341:DD341"/>
    <mergeCell ref="DE341:DF341"/>
    <mergeCell ref="DG341:DH341"/>
    <mergeCell ref="DI341:DJ341"/>
    <mergeCell ref="CV341:CW341"/>
    <mergeCell ref="CX341:CY341"/>
    <mergeCell ref="CZ341:DA341"/>
    <mergeCell ref="CR341:CS341"/>
    <mergeCell ref="CT341:CU341"/>
    <mergeCell ref="CG341:CH341"/>
    <mergeCell ref="CI341:CJ341"/>
    <mergeCell ref="CK341:CL341"/>
    <mergeCell ref="CM341:CN341"/>
    <mergeCell ref="CO341:CP341"/>
    <mergeCell ref="CD342:CE342"/>
    <mergeCell ref="BV342:BW342"/>
    <mergeCell ref="BX342:BY342"/>
    <mergeCell ref="BZ342:CA342"/>
    <mergeCell ref="CB342:CC342"/>
    <mergeCell ref="BO342:BP342"/>
    <mergeCell ref="BQ342:BR342"/>
    <mergeCell ref="BS342:BT342"/>
    <mergeCell ref="BK342:BL342"/>
    <mergeCell ref="BM342:BN342"/>
    <mergeCell ref="AZ342:BA342"/>
    <mergeCell ref="BB342:BC342"/>
    <mergeCell ref="BD342:BE342"/>
    <mergeCell ref="BF342:BG342"/>
    <mergeCell ref="BH342:BI342"/>
    <mergeCell ref="AO341:AP341"/>
    <mergeCell ref="AQ341:AR341"/>
    <mergeCell ref="AS341:AT341"/>
    <mergeCell ref="AU341:AV341"/>
    <mergeCell ref="AH341:AI341"/>
    <mergeCell ref="AJ341:AK341"/>
    <mergeCell ref="AL341:AM341"/>
    <mergeCell ref="AD341:AE341"/>
    <mergeCell ref="AF341:AG341"/>
    <mergeCell ref="S341:T341"/>
    <mergeCell ref="U341:V341"/>
    <mergeCell ref="W341:X341"/>
    <mergeCell ref="Y341:Z341"/>
    <mergeCell ref="AA341:AB341"/>
    <mergeCell ref="AW341:AX341"/>
    <mergeCell ref="AA343:AB343"/>
    <mergeCell ref="DN342:DO342"/>
    <mergeCell ref="DP342:DQ342"/>
    <mergeCell ref="DR342:DS342"/>
    <mergeCell ref="DT342:DU342"/>
    <mergeCell ref="DV342:DW342"/>
    <mergeCell ref="DK342:DL342"/>
    <mergeCell ref="DC342:DD342"/>
    <mergeCell ref="DE342:DF342"/>
    <mergeCell ref="DG342:DH342"/>
    <mergeCell ref="DI342:DJ342"/>
    <mergeCell ref="CV342:CW342"/>
    <mergeCell ref="CX342:CY342"/>
    <mergeCell ref="CZ342:DA342"/>
    <mergeCell ref="CR342:CS342"/>
    <mergeCell ref="CT342:CU342"/>
    <mergeCell ref="CG342:CH342"/>
    <mergeCell ref="CI342:CJ342"/>
    <mergeCell ref="CK342:CL342"/>
    <mergeCell ref="CM342:CN342"/>
    <mergeCell ref="CO342:CP342"/>
    <mergeCell ref="CD343:CE343"/>
    <mergeCell ref="BV343:BW343"/>
    <mergeCell ref="BX343:BY343"/>
    <mergeCell ref="BZ343:CA343"/>
    <mergeCell ref="CB343:CC343"/>
    <mergeCell ref="BO343:BP343"/>
    <mergeCell ref="BQ343:BR343"/>
    <mergeCell ref="BS343:BT343"/>
    <mergeCell ref="BK343:BL343"/>
    <mergeCell ref="BM343:BN343"/>
    <mergeCell ref="AZ343:BA343"/>
    <mergeCell ref="BB343:BC343"/>
    <mergeCell ref="BD343:BE343"/>
    <mergeCell ref="BF343:BG343"/>
    <mergeCell ref="BH343:BI343"/>
    <mergeCell ref="AW343:AX343"/>
    <mergeCell ref="AO342:AP342"/>
    <mergeCell ref="AQ342:AR342"/>
    <mergeCell ref="AS342:AT342"/>
    <mergeCell ref="AU342:AV342"/>
    <mergeCell ref="AH342:AI342"/>
    <mergeCell ref="AJ342:AK342"/>
    <mergeCell ref="AL342:AM342"/>
    <mergeCell ref="AD342:AE342"/>
    <mergeCell ref="AF342:AG342"/>
    <mergeCell ref="AW345:AX345"/>
    <mergeCell ref="AO344:AP344"/>
    <mergeCell ref="AQ344:AR344"/>
    <mergeCell ref="AS344:AT344"/>
    <mergeCell ref="AU344:AV344"/>
    <mergeCell ref="AH344:AI344"/>
    <mergeCell ref="AJ344:AK344"/>
    <mergeCell ref="AL344:AM344"/>
    <mergeCell ref="AD344:AE344"/>
    <mergeCell ref="AF344:AG344"/>
    <mergeCell ref="S344:T344"/>
    <mergeCell ref="U344:V344"/>
    <mergeCell ref="W344:X344"/>
    <mergeCell ref="Y344:Z344"/>
    <mergeCell ref="AA344:AB344"/>
    <mergeCell ref="DN343:DO343"/>
    <mergeCell ref="DP343:DQ343"/>
    <mergeCell ref="DR343:DS343"/>
    <mergeCell ref="DT343:DU343"/>
    <mergeCell ref="DV343:DW343"/>
    <mergeCell ref="DK343:DL343"/>
    <mergeCell ref="DC343:DD343"/>
    <mergeCell ref="DE343:DF343"/>
    <mergeCell ref="DG343:DH343"/>
    <mergeCell ref="DI343:DJ343"/>
    <mergeCell ref="CV343:CW343"/>
    <mergeCell ref="CX343:CY343"/>
    <mergeCell ref="CZ343:DA343"/>
    <mergeCell ref="CR343:CS343"/>
    <mergeCell ref="CT343:CU343"/>
    <mergeCell ref="CG343:CH343"/>
    <mergeCell ref="CI343:CJ343"/>
    <mergeCell ref="CK343:CL343"/>
    <mergeCell ref="CM343:CN343"/>
    <mergeCell ref="CO343:CP343"/>
    <mergeCell ref="CD344:CE344"/>
    <mergeCell ref="BV344:BW344"/>
    <mergeCell ref="BX344:BY344"/>
    <mergeCell ref="BZ344:CA344"/>
    <mergeCell ref="CB344:CC344"/>
    <mergeCell ref="BO344:BP344"/>
    <mergeCell ref="BQ344:BR344"/>
    <mergeCell ref="BS344:BT344"/>
    <mergeCell ref="BK344:BL344"/>
    <mergeCell ref="BM344:BN344"/>
    <mergeCell ref="AZ344:BA344"/>
    <mergeCell ref="BB344:BC344"/>
    <mergeCell ref="BD344:BE344"/>
    <mergeCell ref="BF344:BG344"/>
    <mergeCell ref="BH344:BI344"/>
    <mergeCell ref="AW344:AX344"/>
    <mergeCell ref="AO343:AP343"/>
    <mergeCell ref="AQ343:AR343"/>
    <mergeCell ref="AS343:AT343"/>
    <mergeCell ref="AU343:AV343"/>
    <mergeCell ref="AH343:AI343"/>
    <mergeCell ref="AJ343:AK343"/>
    <mergeCell ref="AL343:AM343"/>
    <mergeCell ref="AD343:AE343"/>
    <mergeCell ref="AF343:AG343"/>
    <mergeCell ref="S343:T343"/>
    <mergeCell ref="U343:V343"/>
    <mergeCell ref="W343:X343"/>
    <mergeCell ref="Y343:Z343"/>
    <mergeCell ref="DN344:DO344"/>
    <mergeCell ref="DP344:DQ344"/>
    <mergeCell ref="DR344:DS344"/>
    <mergeCell ref="DT344:DU344"/>
    <mergeCell ref="DV344:DW344"/>
    <mergeCell ref="DK344:DL344"/>
    <mergeCell ref="DC344:DD344"/>
    <mergeCell ref="DE344:DF344"/>
    <mergeCell ref="DG344:DH344"/>
    <mergeCell ref="DI344:DJ344"/>
    <mergeCell ref="CV344:CW344"/>
    <mergeCell ref="CX344:CY344"/>
    <mergeCell ref="CZ344:DA344"/>
    <mergeCell ref="CR344:CS344"/>
    <mergeCell ref="CT344:CU344"/>
    <mergeCell ref="CG344:CH344"/>
    <mergeCell ref="CI344:CJ344"/>
    <mergeCell ref="CK344:CL344"/>
    <mergeCell ref="CM344:CN344"/>
    <mergeCell ref="CO344:CP344"/>
    <mergeCell ref="CD345:CE345"/>
    <mergeCell ref="BV345:BW345"/>
    <mergeCell ref="BX345:BY345"/>
    <mergeCell ref="BZ345:CA345"/>
    <mergeCell ref="CB345:CC345"/>
    <mergeCell ref="BO345:BP345"/>
    <mergeCell ref="BQ345:BR345"/>
    <mergeCell ref="BS345:BT345"/>
    <mergeCell ref="BK345:BL345"/>
    <mergeCell ref="BM345:BN345"/>
    <mergeCell ref="AZ345:BA345"/>
    <mergeCell ref="BB345:BC345"/>
    <mergeCell ref="BD345:BE345"/>
    <mergeCell ref="BF345:BG345"/>
    <mergeCell ref="BH345:BI345"/>
    <mergeCell ref="AO346:AP346"/>
    <mergeCell ref="AQ346:AR346"/>
    <mergeCell ref="AS346:AT346"/>
    <mergeCell ref="AU346:AV346"/>
    <mergeCell ref="AH346:AI346"/>
    <mergeCell ref="AJ346:AK346"/>
    <mergeCell ref="AL346:AM346"/>
    <mergeCell ref="AD346:AE346"/>
    <mergeCell ref="AF346:AG346"/>
    <mergeCell ref="S346:T346"/>
    <mergeCell ref="U346:V346"/>
    <mergeCell ref="W346:X346"/>
    <mergeCell ref="Y346:Z346"/>
    <mergeCell ref="AA346:AB346"/>
    <mergeCell ref="DN345:DO345"/>
    <mergeCell ref="DP345:DQ345"/>
    <mergeCell ref="DR345:DS345"/>
    <mergeCell ref="DT345:DU345"/>
    <mergeCell ref="DV345:DW345"/>
    <mergeCell ref="DK345:DL345"/>
    <mergeCell ref="DC345:DD345"/>
    <mergeCell ref="DE345:DF345"/>
    <mergeCell ref="DG345:DH345"/>
    <mergeCell ref="DI345:DJ345"/>
    <mergeCell ref="CV345:CW345"/>
    <mergeCell ref="CX345:CY345"/>
    <mergeCell ref="CZ345:DA345"/>
    <mergeCell ref="CR345:CS345"/>
    <mergeCell ref="CT345:CU345"/>
    <mergeCell ref="CG345:CH345"/>
    <mergeCell ref="CI345:CJ345"/>
    <mergeCell ref="CK345:CL345"/>
    <mergeCell ref="CM345:CN345"/>
    <mergeCell ref="CO345:CP345"/>
    <mergeCell ref="CD346:CE346"/>
    <mergeCell ref="BV346:BW346"/>
    <mergeCell ref="BX346:BY346"/>
    <mergeCell ref="BZ346:CA346"/>
    <mergeCell ref="CB346:CC346"/>
    <mergeCell ref="BO346:BP346"/>
    <mergeCell ref="BQ346:BR346"/>
    <mergeCell ref="BS346:BT346"/>
    <mergeCell ref="BK346:BL346"/>
    <mergeCell ref="BM346:BN346"/>
    <mergeCell ref="AZ346:BA346"/>
    <mergeCell ref="BB346:BC346"/>
    <mergeCell ref="BD346:BE346"/>
    <mergeCell ref="BF346:BG346"/>
    <mergeCell ref="BH346:BI346"/>
    <mergeCell ref="AW346:AX346"/>
    <mergeCell ref="AO345:AP345"/>
    <mergeCell ref="AQ345:AR345"/>
    <mergeCell ref="AS345:AT345"/>
    <mergeCell ref="AU345:AV345"/>
    <mergeCell ref="AH345:AI345"/>
    <mergeCell ref="AJ345:AK345"/>
    <mergeCell ref="AL345:AM345"/>
    <mergeCell ref="AD345:AE345"/>
    <mergeCell ref="AF345:AG345"/>
    <mergeCell ref="S345:T345"/>
    <mergeCell ref="U345:V345"/>
    <mergeCell ref="W345:X345"/>
    <mergeCell ref="Y345:Z345"/>
    <mergeCell ref="AA345:AB345"/>
    <mergeCell ref="DN346:DO346"/>
    <mergeCell ref="DP346:DQ346"/>
    <mergeCell ref="DR346:DS346"/>
    <mergeCell ref="DT346:DU346"/>
    <mergeCell ref="DV346:DW346"/>
    <mergeCell ref="DK346:DL346"/>
    <mergeCell ref="DC346:DD346"/>
    <mergeCell ref="DE346:DF346"/>
    <mergeCell ref="DG346:DH346"/>
    <mergeCell ref="DI346:DJ346"/>
    <mergeCell ref="CV346:CW346"/>
    <mergeCell ref="CX346:CY346"/>
    <mergeCell ref="CZ346:DA346"/>
    <mergeCell ref="CR346:CS346"/>
    <mergeCell ref="CT346:CU346"/>
    <mergeCell ref="CG346:CH346"/>
    <mergeCell ref="CI346:CJ346"/>
    <mergeCell ref="CK346:CL346"/>
    <mergeCell ref="CM346:CN346"/>
    <mergeCell ref="CO346:CP346"/>
    <mergeCell ref="CD347:CE347"/>
    <mergeCell ref="BV347:BW347"/>
    <mergeCell ref="BX347:BY347"/>
    <mergeCell ref="BZ347:CA347"/>
    <mergeCell ref="CB347:CC347"/>
    <mergeCell ref="BO347:BP347"/>
    <mergeCell ref="BQ347:BR347"/>
    <mergeCell ref="BS347:BT347"/>
    <mergeCell ref="BK347:BL347"/>
    <mergeCell ref="BM347:BN347"/>
    <mergeCell ref="AZ347:BA347"/>
    <mergeCell ref="BB347:BC347"/>
    <mergeCell ref="BD347:BE347"/>
    <mergeCell ref="BF347:BG347"/>
    <mergeCell ref="BH347:BI347"/>
    <mergeCell ref="S348:T348"/>
    <mergeCell ref="U348:V348"/>
    <mergeCell ref="W348:X348"/>
    <mergeCell ref="Y348:Z348"/>
    <mergeCell ref="AA348:AB348"/>
    <mergeCell ref="AW348:AX348"/>
    <mergeCell ref="DN347:DO347"/>
    <mergeCell ref="DP347:DQ347"/>
    <mergeCell ref="DR347:DS347"/>
    <mergeCell ref="DT347:DU347"/>
    <mergeCell ref="DV347:DW347"/>
    <mergeCell ref="DK347:DL347"/>
    <mergeCell ref="DC347:DD347"/>
    <mergeCell ref="DE347:DF347"/>
    <mergeCell ref="DG347:DH347"/>
    <mergeCell ref="DI347:DJ347"/>
    <mergeCell ref="CV347:CW347"/>
    <mergeCell ref="CX347:CY347"/>
    <mergeCell ref="CZ347:DA347"/>
    <mergeCell ref="CR347:CS347"/>
    <mergeCell ref="CT347:CU347"/>
    <mergeCell ref="CG347:CH347"/>
    <mergeCell ref="CI347:CJ347"/>
    <mergeCell ref="CK347:CL347"/>
    <mergeCell ref="CM347:CN347"/>
    <mergeCell ref="CO347:CP347"/>
    <mergeCell ref="CD348:CE348"/>
    <mergeCell ref="BV348:BW348"/>
    <mergeCell ref="BX348:BY348"/>
    <mergeCell ref="BZ348:CA348"/>
    <mergeCell ref="CB348:CC348"/>
    <mergeCell ref="BO348:BP348"/>
    <mergeCell ref="BQ348:BR348"/>
    <mergeCell ref="BS348:BT348"/>
    <mergeCell ref="BK348:BL348"/>
    <mergeCell ref="BM348:BN348"/>
    <mergeCell ref="AZ348:BA348"/>
    <mergeCell ref="BB348:BC348"/>
    <mergeCell ref="BD348:BE348"/>
    <mergeCell ref="BF348:BG348"/>
    <mergeCell ref="BH348:BI348"/>
    <mergeCell ref="AO347:AP347"/>
    <mergeCell ref="AQ347:AR347"/>
    <mergeCell ref="AS347:AT347"/>
    <mergeCell ref="AU347:AV347"/>
    <mergeCell ref="AH347:AI347"/>
    <mergeCell ref="AJ347:AK347"/>
    <mergeCell ref="AL347:AM347"/>
    <mergeCell ref="AD347:AE347"/>
    <mergeCell ref="AF347:AG347"/>
    <mergeCell ref="S347:T347"/>
    <mergeCell ref="U347:V347"/>
    <mergeCell ref="W347:X347"/>
    <mergeCell ref="Y347:Z347"/>
    <mergeCell ref="AA347:AB347"/>
    <mergeCell ref="AW347:AX347"/>
    <mergeCell ref="AA349:AB349"/>
    <mergeCell ref="DN348:DO348"/>
    <mergeCell ref="DP348:DQ348"/>
    <mergeCell ref="DR348:DS348"/>
    <mergeCell ref="DT348:DU348"/>
    <mergeCell ref="DV348:DW348"/>
    <mergeCell ref="DK348:DL348"/>
    <mergeCell ref="DC348:DD348"/>
    <mergeCell ref="DE348:DF348"/>
    <mergeCell ref="DG348:DH348"/>
    <mergeCell ref="DI348:DJ348"/>
    <mergeCell ref="CV348:CW348"/>
    <mergeCell ref="CX348:CY348"/>
    <mergeCell ref="CZ348:DA348"/>
    <mergeCell ref="CR348:CS348"/>
    <mergeCell ref="CT348:CU348"/>
    <mergeCell ref="CG348:CH348"/>
    <mergeCell ref="CI348:CJ348"/>
    <mergeCell ref="CK348:CL348"/>
    <mergeCell ref="CM348:CN348"/>
    <mergeCell ref="CO348:CP348"/>
    <mergeCell ref="CD349:CE349"/>
    <mergeCell ref="BV349:BW349"/>
    <mergeCell ref="BX349:BY349"/>
    <mergeCell ref="BZ349:CA349"/>
    <mergeCell ref="CB349:CC349"/>
    <mergeCell ref="BO349:BP349"/>
    <mergeCell ref="BQ349:BR349"/>
    <mergeCell ref="BS349:BT349"/>
    <mergeCell ref="BK349:BL349"/>
    <mergeCell ref="BM349:BN349"/>
    <mergeCell ref="AZ349:BA349"/>
    <mergeCell ref="BB349:BC349"/>
    <mergeCell ref="BD349:BE349"/>
    <mergeCell ref="BF349:BG349"/>
    <mergeCell ref="BH349:BI349"/>
    <mergeCell ref="AW349:AX349"/>
    <mergeCell ref="AO348:AP348"/>
    <mergeCell ref="AQ348:AR348"/>
    <mergeCell ref="AS348:AT348"/>
    <mergeCell ref="AU348:AV348"/>
    <mergeCell ref="AH348:AI348"/>
    <mergeCell ref="AJ348:AK348"/>
    <mergeCell ref="AL348:AM348"/>
    <mergeCell ref="AD348:AE348"/>
    <mergeCell ref="AF348:AG348"/>
    <mergeCell ref="AW351:AX351"/>
    <mergeCell ref="AO350:AP350"/>
    <mergeCell ref="AQ350:AR350"/>
    <mergeCell ref="AS350:AT350"/>
    <mergeCell ref="AU350:AV350"/>
    <mergeCell ref="AH350:AI350"/>
    <mergeCell ref="AJ350:AK350"/>
    <mergeCell ref="AL350:AM350"/>
    <mergeCell ref="AD350:AE350"/>
    <mergeCell ref="AF350:AG350"/>
    <mergeCell ref="S350:T350"/>
    <mergeCell ref="U350:V350"/>
    <mergeCell ref="W350:X350"/>
    <mergeCell ref="Y350:Z350"/>
    <mergeCell ref="AA350:AB350"/>
    <mergeCell ref="DN349:DO349"/>
    <mergeCell ref="DP349:DQ349"/>
    <mergeCell ref="DR349:DS349"/>
    <mergeCell ref="DT349:DU349"/>
    <mergeCell ref="DV349:DW349"/>
    <mergeCell ref="DK349:DL349"/>
    <mergeCell ref="DC349:DD349"/>
    <mergeCell ref="DE349:DF349"/>
    <mergeCell ref="DG349:DH349"/>
    <mergeCell ref="DI349:DJ349"/>
    <mergeCell ref="CV349:CW349"/>
    <mergeCell ref="CX349:CY349"/>
    <mergeCell ref="CZ349:DA349"/>
    <mergeCell ref="CR349:CS349"/>
    <mergeCell ref="CT349:CU349"/>
    <mergeCell ref="CG349:CH349"/>
    <mergeCell ref="CI349:CJ349"/>
    <mergeCell ref="CK349:CL349"/>
    <mergeCell ref="CM349:CN349"/>
    <mergeCell ref="CO349:CP349"/>
    <mergeCell ref="CD350:CE350"/>
    <mergeCell ref="BV350:BW350"/>
    <mergeCell ref="BX350:BY350"/>
    <mergeCell ref="BZ350:CA350"/>
    <mergeCell ref="CB350:CC350"/>
    <mergeCell ref="BO350:BP350"/>
    <mergeCell ref="BQ350:BR350"/>
    <mergeCell ref="BS350:BT350"/>
    <mergeCell ref="BK350:BL350"/>
    <mergeCell ref="BM350:BN350"/>
    <mergeCell ref="AZ350:BA350"/>
    <mergeCell ref="BB350:BC350"/>
    <mergeCell ref="BD350:BE350"/>
    <mergeCell ref="BF350:BG350"/>
    <mergeCell ref="BH350:BI350"/>
    <mergeCell ref="AW350:AX350"/>
    <mergeCell ref="AO349:AP349"/>
    <mergeCell ref="AQ349:AR349"/>
    <mergeCell ref="AS349:AT349"/>
    <mergeCell ref="AU349:AV349"/>
    <mergeCell ref="AH349:AI349"/>
    <mergeCell ref="AJ349:AK349"/>
    <mergeCell ref="AL349:AM349"/>
    <mergeCell ref="AD349:AE349"/>
    <mergeCell ref="AF349:AG349"/>
    <mergeCell ref="S349:T349"/>
    <mergeCell ref="U349:V349"/>
    <mergeCell ref="W349:X349"/>
    <mergeCell ref="Y349:Z349"/>
    <mergeCell ref="DN350:DO350"/>
    <mergeCell ref="DP350:DQ350"/>
    <mergeCell ref="DR350:DS350"/>
    <mergeCell ref="DT350:DU350"/>
    <mergeCell ref="DV350:DW350"/>
    <mergeCell ref="DK350:DL350"/>
    <mergeCell ref="DC350:DD350"/>
    <mergeCell ref="DE350:DF350"/>
    <mergeCell ref="DG350:DH350"/>
    <mergeCell ref="DI350:DJ350"/>
    <mergeCell ref="CV350:CW350"/>
    <mergeCell ref="CX350:CY350"/>
    <mergeCell ref="CZ350:DA350"/>
    <mergeCell ref="CR350:CS350"/>
    <mergeCell ref="CT350:CU350"/>
    <mergeCell ref="CG350:CH350"/>
    <mergeCell ref="CI350:CJ350"/>
    <mergeCell ref="CK350:CL350"/>
    <mergeCell ref="CM350:CN350"/>
    <mergeCell ref="CO350:CP350"/>
    <mergeCell ref="CD351:CE351"/>
    <mergeCell ref="BV351:BW351"/>
    <mergeCell ref="BX351:BY351"/>
    <mergeCell ref="BZ351:CA351"/>
    <mergeCell ref="CB351:CC351"/>
    <mergeCell ref="BO351:BP351"/>
    <mergeCell ref="BQ351:BR351"/>
    <mergeCell ref="BS351:BT351"/>
    <mergeCell ref="BK351:BL351"/>
    <mergeCell ref="BM351:BN351"/>
    <mergeCell ref="AZ351:BA351"/>
    <mergeCell ref="BB351:BC351"/>
    <mergeCell ref="BD351:BE351"/>
    <mergeCell ref="BF351:BG351"/>
    <mergeCell ref="BH351:BI351"/>
    <mergeCell ref="AO352:AP352"/>
    <mergeCell ref="AQ352:AR352"/>
    <mergeCell ref="AS352:AT352"/>
    <mergeCell ref="AU352:AV352"/>
    <mergeCell ref="AH352:AI352"/>
    <mergeCell ref="AJ352:AK352"/>
    <mergeCell ref="AL352:AM352"/>
    <mergeCell ref="AD352:AE352"/>
    <mergeCell ref="AF352:AG352"/>
    <mergeCell ref="S352:T352"/>
    <mergeCell ref="U352:V352"/>
    <mergeCell ref="W352:X352"/>
    <mergeCell ref="Y352:Z352"/>
    <mergeCell ref="AA352:AB352"/>
    <mergeCell ref="DN351:DO351"/>
    <mergeCell ref="DP351:DQ351"/>
    <mergeCell ref="DR351:DS351"/>
    <mergeCell ref="DT351:DU351"/>
    <mergeCell ref="DV351:DW351"/>
    <mergeCell ref="DK351:DL351"/>
    <mergeCell ref="DC351:DD351"/>
    <mergeCell ref="DE351:DF351"/>
    <mergeCell ref="DG351:DH351"/>
    <mergeCell ref="DI351:DJ351"/>
    <mergeCell ref="CV351:CW351"/>
    <mergeCell ref="CX351:CY351"/>
    <mergeCell ref="CZ351:DA351"/>
    <mergeCell ref="CR351:CS351"/>
    <mergeCell ref="CT351:CU351"/>
    <mergeCell ref="CG351:CH351"/>
    <mergeCell ref="CI351:CJ351"/>
    <mergeCell ref="CK351:CL351"/>
    <mergeCell ref="CM351:CN351"/>
    <mergeCell ref="CO351:CP351"/>
    <mergeCell ref="CD352:CE352"/>
    <mergeCell ref="BV352:BW352"/>
    <mergeCell ref="BX352:BY352"/>
    <mergeCell ref="BZ352:CA352"/>
    <mergeCell ref="CB352:CC352"/>
    <mergeCell ref="BO352:BP352"/>
    <mergeCell ref="BQ352:BR352"/>
    <mergeCell ref="BS352:BT352"/>
    <mergeCell ref="BK352:BL352"/>
    <mergeCell ref="BM352:BN352"/>
    <mergeCell ref="AZ352:BA352"/>
    <mergeCell ref="BB352:BC352"/>
    <mergeCell ref="BD352:BE352"/>
    <mergeCell ref="BF352:BG352"/>
    <mergeCell ref="BH352:BI352"/>
    <mergeCell ref="AW352:AX352"/>
    <mergeCell ref="AO351:AP351"/>
    <mergeCell ref="AQ351:AR351"/>
    <mergeCell ref="AS351:AT351"/>
    <mergeCell ref="AU351:AV351"/>
    <mergeCell ref="AH351:AI351"/>
    <mergeCell ref="AJ351:AK351"/>
    <mergeCell ref="AL351:AM351"/>
    <mergeCell ref="AD351:AE351"/>
    <mergeCell ref="AF351:AG351"/>
    <mergeCell ref="S351:T351"/>
    <mergeCell ref="U351:V351"/>
    <mergeCell ref="W351:X351"/>
    <mergeCell ref="Y351:Z351"/>
    <mergeCell ref="AA351:AB351"/>
    <mergeCell ref="DN352:DO352"/>
    <mergeCell ref="DP352:DQ352"/>
    <mergeCell ref="DR352:DS352"/>
    <mergeCell ref="DT352:DU352"/>
    <mergeCell ref="DV352:DW352"/>
    <mergeCell ref="DK352:DL352"/>
    <mergeCell ref="DC352:DD352"/>
    <mergeCell ref="DE352:DF352"/>
    <mergeCell ref="DG352:DH352"/>
    <mergeCell ref="DI352:DJ352"/>
    <mergeCell ref="CV352:CW352"/>
    <mergeCell ref="CX352:CY352"/>
    <mergeCell ref="CZ352:DA352"/>
    <mergeCell ref="CR352:CS352"/>
    <mergeCell ref="CT352:CU352"/>
    <mergeCell ref="CG352:CH352"/>
    <mergeCell ref="CI352:CJ352"/>
    <mergeCell ref="CK352:CL352"/>
    <mergeCell ref="CM352:CN352"/>
    <mergeCell ref="CO352:CP352"/>
    <mergeCell ref="CD353:CE353"/>
    <mergeCell ref="BV353:BW353"/>
    <mergeCell ref="BX353:BY353"/>
    <mergeCell ref="BZ353:CA353"/>
    <mergeCell ref="CB353:CC353"/>
    <mergeCell ref="BO353:BP353"/>
    <mergeCell ref="BQ353:BR353"/>
    <mergeCell ref="BS353:BT353"/>
    <mergeCell ref="BK353:BL353"/>
    <mergeCell ref="BM353:BN353"/>
    <mergeCell ref="AZ353:BA353"/>
    <mergeCell ref="BB353:BC353"/>
    <mergeCell ref="BD353:BE353"/>
    <mergeCell ref="BF353:BG353"/>
    <mergeCell ref="BH353:BI353"/>
    <mergeCell ref="AH354:AI354"/>
    <mergeCell ref="AJ354:AK354"/>
    <mergeCell ref="AL354:AM354"/>
    <mergeCell ref="AD354:AE354"/>
    <mergeCell ref="O354:R354"/>
    <mergeCell ref="S354:T354"/>
    <mergeCell ref="U354:V354"/>
    <mergeCell ref="W354:X354"/>
    <mergeCell ref="Y354:Z354"/>
    <mergeCell ref="AA354:AB354"/>
    <mergeCell ref="AU354:AV354"/>
    <mergeCell ref="AW354:AX354"/>
    <mergeCell ref="DN353:DO353"/>
    <mergeCell ref="DP353:DQ353"/>
    <mergeCell ref="DR353:DS353"/>
    <mergeCell ref="DT353:DU353"/>
    <mergeCell ref="DV353:DW353"/>
    <mergeCell ref="DK353:DL353"/>
    <mergeCell ref="DC353:DD353"/>
    <mergeCell ref="DE353:DF353"/>
    <mergeCell ref="DG353:DH353"/>
    <mergeCell ref="DI353:DJ353"/>
    <mergeCell ref="CV353:CW353"/>
    <mergeCell ref="CX353:CY353"/>
    <mergeCell ref="CZ353:DA353"/>
    <mergeCell ref="CR353:CS353"/>
    <mergeCell ref="CT353:CU353"/>
    <mergeCell ref="CG353:CH353"/>
    <mergeCell ref="CI353:CJ353"/>
    <mergeCell ref="CK353:CL353"/>
    <mergeCell ref="CM353:CN353"/>
    <mergeCell ref="CO353:CP353"/>
    <mergeCell ref="BV354:BW354"/>
    <mergeCell ref="BX354:BY354"/>
    <mergeCell ref="BZ354:CA354"/>
    <mergeCell ref="BM354:BN354"/>
    <mergeCell ref="BO354:BP354"/>
    <mergeCell ref="BQ354:BR354"/>
    <mergeCell ref="BS354:BT354"/>
    <mergeCell ref="BK354:BL354"/>
    <mergeCell ref="AZ354:BA354"/>
    <mergeCell ref="BB354:BC354"/>
    <mergeCell ref="BD354:BE354"/>
    <mergeCell ref="BF354:BG354"/>
    <mergeCell ref="BH354:BI354"/>
    <mergeCell ref="AO353:AP353"/>
    <mergeCell ref="AQ353:AR353"/>
    <mergeCell ref="AS353:AT353"/>
    <mergeCell ref="AU353:AV353"/>
    <mergeCell ref="AH353:AI353"/>
    <mergeCell ref="AJ353:AK353"/>
    <mergeCell ref="AL353:AM353"/>
    <mergeCell ref="AD353:AE353"/>
    <mergeCell ref="AF353:AG353"/>
    <mergeCell ref="S353:T353"/>
    <mergeCell ref="U353:V353"/>
    <mergeCell ref="W353:X353"/>
    <mergeCell ref="Y353:Z353"/>
    <mergeCell ref="AA353:AB353"/>
    <mergeCell ref="AW353:AX353"/>
    <mergeCell ref="AH357:AI357"/>
    <mergeCell ref="AJ357:AK357"/>
    <mergeCell ref="AL357:AM357"/>
    <mergeCell ref="AD357:AE357"/>
    <mergeCell ref="AF357:AG357"/>
    <mergeCell ref="S357:T357"/>
    <mergeCell ref="U357:V357"/>
    <mergeCell ref="W357:X357"/>
    <mergeCell ref="Y357:Z357"/>
    <mergeCell ref="AA357:AB357"/>
    <mergeCell ref="DN358:DO358"/>
    <mergeCell ref="DP358:DQ358"/>
    <mergeCell ref="DR358:DS358"/>
    <mergeCell ref="DT358:DU358"/>
    <mergeCell ref="DV358:DW358"/>
    <mergeCell ref="DK358:DL358"/>
    <mergeCell ref="DC358:DD358"/>
    <mergeCell ref="C355:D355"/>
    <mergeCell ref="E355:N355"/>
    <mergeCell ref="DN354:DO354"/>
    <mergeCell ref="DP354:DQ354"/>
    <mergeCell ref="DR354:DS354"/>
    <mergeCell ref="DT354:DU354"/>
    <mergeCell ref="DV354:DW354"/>
    <mergeCell ref="DI354:DJ354"/>
    <mergeCell ref="DK354:DL354"/>
    <mergeCell ref="DC354:DD354"/>
    <mergeCell ref="DE354:DF354"/>
    <mergeCell ref="DG354:DH354"/>
    <mergeCell ref="CT354:CU354"/>
    <mergeCell ref="CV354:CW354"/>
    <mergeCell ref="CX354:CY354"/>
    <mergeCell ref="CZ354:DA354"/>
    <mergeCell ref="CR354:CS354"/>
    <mergeCell ref="CG354:CH354"/>
    <mergeCell ref="CI354:CJ354"/>
    <mergeCell ref="CK354:CL354"/>
    <mergeCell ref="CM354:CN354"/>
    <mergeCell ref="CO354:CP354"/>
    <mergeCell ref="CB354:CC354"/>
    <mergeCell ref="CD354:CE354"/>
    <mergeCell ref="BV357:BW357"/>
    <mergeCell ref="BX357:BY357"/>
    <mergeCell ref="BZ357:CA357"/>
    <mergeCell ref="CB357:CC357"/>
    <mergeCell ref="BO357:BP357"/>
    <mergeCell ref="BQ357:BR357"/>
    <mergeCell ref="BS357:BT357"/>
    <mergeCell ref="BK357:BL357"/>
    <mergeCell ref="BM357:BN357"/>
    <mergeCell ref="AZ357:BA357"/>
    <mergeCell ref="BB357:BC357"/>
    <mergeCell ref="BD357:BE357"/>
    <mergeCell ref="BF357:BG357"/>
    <mergeCell ref="BH357:BI357"/>
    <mergeCell ref="AW357:AX357"/>
    <mergeCell ref="AO357:AP357"/>
    <mergeCell ref="AQ357:AR357"/>
    <mergeCell ref="AS357:AT357"/>
    <mergeCell ref="AU357:AV357"/>
    <mergeCell ref="AO354:AP354"/>
    <mergeCell ref="AQ354:AR354"/>
    <mergeCell ref="AS354:AT354"/>
    <mergeCell ref="AF354:AG354"/>
    <mergeCell ref="DN357:DO357"/>
    <mergeCell ref="DP357:DQ357"/>
    <mergeCell ref="DR357:DS357"/>
    <mergeCell ref="DT357:DU357"/>
    <mergeCell ref="DV357:DW357"/>
    <mergeCell ref="DK357:DL357"/>
    <mergeCell ref="DC357:DD357"/>
    <mergeCell ref="DE357:DF357"/>
    <mergeCell ref="DG357:DH357"/>
    <mergeCell ref="DI357:DJ357"/>
    <mergeCell ref="CV357:CW357"/>
    <mergeCell ref="CX357:CY357"/>
    <mergeCell ref="CZ357:DA357"/>
    <mergeCell ref="CR357:CS357"/>
    <mergeCell ref="CT357:CU357"/>
    <mergeCell ref="CG357:CH357"/>
    <mergeCell ref="CI357:CJ357"/>
    <mergeCell ref="CK357:CL357"/>
    <mergeCell ref="CM357:CN357"/>
    <mergeCell ref="CO357:CP357"/>
    <mergeCell ref="CD357:CE357"/>
    <mergeCell ref="BV358:BW358"/>
    <mergeCell ref="BX358:BY358"/>
    <mergeCell ref="BZ358:CA358"/>
    <mergeCell ref="CB358:CC358"/>
    <mergeCell ref="BO358:BP358"/>
    <mergeCell ref="BQ358:BR358"/>
    <mergeCell ref="BS358:BT358"/>
    <mergeCell ref="BK358:BL358"/>
    <mergeCell ref="BM358:BN358"/>
    <mergeCell ref="AZ358:BA358"/>
    <mergeCell ref="BB358:BC358"/>
    <mergeCell ref="BD358:BE358"/>
    <mergeCell ref="BF358:BG358"/>
    <mergeCell ref="BH358:BI358"/>
    <mergeCell ref="AH360:AI360"/>
    <mergeCell ref="AJ360:AK360"/>
    <mergeCell ref="AL360:AM360"/>
    <mergeCell ref="DT360:DU360"/>
    <mergeCell ref="DV360:DW360"/>
    <mergeCell ref="DK360:DL360"/>
    <mergeCell ref="DC360:DD360"/>
    <mergeCell ref="DE360:DF360"/>
    <mergeCell ref="DG360:DH360"/>
    <mergeCell ref="DI360:DJ360"/>
    <mergeCell ref="CV360:CW360"/>
    <mergeCell ref="CX360:CY360"/>
    <mergeCell ref="CZ360:DA360"/>
    <mergeCell ref="CR360:CS360"/>
    <mergeCell ref="CT360:CU360"/>
    <mergeCell ref="CG360:CH360"/>
    <mergeCell ref="CI360:CJ360"/>
    <mergeCell ref="CK360:CL360"/>
    <mergeCell ref="CM360:CN360"/>
    <mergeCell ref="CO360:CP360"/>
    <mergeCell ref="CD360:CE360"/>
    <mergeCell ref="AU359:AV359"/>
    <mergeCell ref="AH358:AI358"/>
    <mergeCell ref="AJ358:AK358"/>
    <mergeCell ref="AL358:AM358"/>
    <mergeCell ref="AD358:AE358"/>
    <mergeCell ref="AF358:AG358"/>
    <mergeCell ref="S358:T358"/>
    <mergeCell ref="U358:V358"/>
    <mergeCell ref="W358:X358"/>
    <mergeCell ref="Y358:Z358"/>
    <mergeCell ref="AA358:AB358"/>
    <mergeCell ref="AW358:AX358"/>
    <mergeCell ref="AO358:AP358"/>
    <mergeCell ref="AQ358:AR358"/>
    <mergeCell ref="AS358:AT358"/>
    <mergeCell ref="AU358:AV358"/>
    <mergeCell ref="AQ359:AR359"/>
    <mergeCell ref="AS359:AT359"/>
    <mergeCell ref="DN360:DO360"/>
    <mergeCell ref="DP360:DQ360"/>
    <mergeCell ref="DR360:DS360"/>
    <mergeCell ref="DE358:DF358"/>
    <mergeCell ref="DG358:DH358"/>
    <mergeCell ref="DI358:DJ358"/>
    <mergeCell ref="CV358:CW358"/>
    <mergeCell ref="CX358:CY358"/>
    <mergeCell ref="CZ358:DA358"/>
    <mergeCell ref="CR358:CS358"/>
    <mergeCell ref="CT358:CU358"/>
    <mergeCell ref="CG358:CH358"/>
    <mergeCell ref="CI358:CJ358"/>
    <mergeCell ref="CK358:CL358"/>
    <mergeCell ref="CM358:CN358"/>
    <mergeCell ref="CO358:CP358"/>
    <mergeCell ref="CD358:CE358"/>
    <mergeCell ref="BV359:BW359"/>
    <mergeCell ref="BX359:BY359"/>
    <mergeCell ref="BZ359:CA359"/>
    <mergeCell ref="CB359:CC359"/>
    <mergeCell ref="BO359:BP359"/>
    <mergeCell ref="BQ359:BR359"/>
    <mergeCell ref="BS359:BT359"/>
    <mergeCell ref="BK359:BL359"/>
    <mergeCell ref="BM359:BN359"/>
    <mergeCell ref="AZ359:BA359"/>
    <mergeCell ref="BB359:BC359"/>
    <mergeCell ref="BD359:BE359"/>
    <mergeCell ref="BF359:BG359"/>
    <mergeCell ref="BH359:BI359"/>
    <mergeCell ref="AU361:AV361"/>
    <mergeCell ref="BV361:BW361"/>
    <mergeCell ref="BX361:BY361"/>
    <mergeCell ref="BZ361:CA361"/>
    <mergeCell ref="CB361:CC361"/>
    <mergeCell ref="AD360:AE360"/>
    <mergeCell ref="AF360:AG360"/>
    <mergeCell ref="S360:T360"/>
    <mergeCell ref="U360:V360"/>
    <mergeCell ref="W360:X360"/>
    <mergeCell ref="Y360:Z360"/>
    <mergeCell ref="AA360:AB360"/>
    <mergeCell ref="AW360:AX360"/>
    <mergeCell ref="AO360:AP360"/>
    <mergeCell ref="AQ360:AR360"/>
    <mergeCell ref="AS360:AT360"/>
    <mergeCell ref="DN359:DO359"/>
    <mergeCell ref="DP359:DQ359"/>
    <mergeCell ref="DR359:DS359"/>
    <mergeCell ref="DT359:DU359"/>
    <mergeCell ref="DV359:DW359"/>
    <mergeCell ref="DK359:DL359"/>
    <mergeCell ref="DC359:DD359"/>
    <mergeCell ref="DE359:DF359"/>
    <mergeCell ref="DG359:DH359"/>
    <mergeCell ref="DI359:DJ359"/>
    <mergeCell ref="CV359:CW359"/>
    <mergeCell ref="CX359:CY359"/>
    <mergeCell ref="CZ359:DA359"/>
    <mergeCell ref="CR359:CS359"/>
    <mergeCell ref="CT359:CU359"/>
    <mergeCell ref="CG359:CH359"/>
    <mergeCell ref="CI359:CJ359"/>
    <mergeCell ref="CK359:CL359"/>
    <mergeCell ref="CM359:CN359"/>
    <mergeCell ref="CO359:CP359"/>
    <mergeCell ref="CD359:CE359"/>
    <mergeCell ref="BV360:BW360"/>
    <mergeCell ref="BX360:BY360"/>
    <mergeCell ref="BZ360:CA360"/>
    <mergeCell ref="CB360:CC360"/>
    <mergeCell ref="BO360:BP360"/>
    <mergeCell ref="BQ360:BR360"/>
    <mergeCell ref="BS360:BT360"/>
    <mergeCell ref="BK360:BL360"/>
    <mergeCell ref="BM360:BN360"/>
    <mergeCell ref="AZ360:BA360"/>
    <mergeCell ref="BB360:BC360"/>
    <mergeCell ref="BD360:BE360"/>
    <mergeCell ref="BF360:BG360"/>
    <mergeCell ref="BH360:BI360"/>
    <mergeCell ref="AU360:AV360"/>
    <mergeCell ref="AH359:AI359"/>
    <mergeCell ref="AJ359:AK359"/>
    <mergeCell ref="AL359:AM359"/>
    <mergeCell ref="AD359:AE359"/>
    <mergeCell ref="AF359:AG359"/>
    <mergeCell ref="S359:T359"/>
    <mergeCell ref="U359:V359"/>
    <mergeCell ref="W359:X359"/>
    <mergeCell ref="Y359:Z359"/>
    <mergeCell ref="AA359:AB359"/>
    <mergeCell ref="AW359:AX359"/>
    <mergeCell ref="AO359:AP359"/>
    <mergeCell ref="AH362:AI362"/>
    <mergeCell ref="AJ362:AK362"/>
    <mergeCell ref="AL362:AM362"/>
    <mergeCell ref="AD362:AE362"/>
    <mergeCell ref="AF362:AG362"/>
    <mergeCell ref="S362:T362"/>
    <mergeCell ref="U362:V362"/>
    <mergeCell ref="W362:X362"/>
    <mergeCell ref="Y362:Z362"/>
    <mergeCell ref="AA362:AB362"/>
    <mergeCell ref="AW362:AX362"/>
    <mergeCell ref="AO362:AP362"/>
    <mergeCell ref="AQ362:AR362"/>
    <mergeCell ref="AS362:AT362"/>
    <mergeCell ref="AU362:AV362"/>
    <mergeCell ref="DN361:DO361"/>
    <mergeCell ref="DP361:DQ361"/>
    <mergeCell ref="DR361:DS361"/>
    <mergeCell ref="DT361:DU361"/>
    <mergeCell ref="DV361:DW361"/>
    <mergeCell ref="DK361:DL361"/>
    <mergeCell ref="DC361:DD361"/>
    <mergeCell ref="DE361:DF361"/>
    <mergeCell ref="DG361:DH361"/>
    <mergeCell ref="DI361:DJ361"/>
    <mergeCell ref="CV361:CW361"/>
    <mergeCell ref="CX361:CY361"/>
    <mergeCell ref="CZ361:DA361"/>
    <mergeCell ref="CR361:CS361"/>
    <mergeCell ref="CT361:CU361"/>
    <mergeCell ref="CG361:CH361"/>
    <mergeCell ref="CI361:CJ361"/>
    <mergeCell ref="CK361:CL361"/>
    <mergeCell ref="CM361:CN361"/>
    <mergeCell ref="CO361:CP361"/>
    <mergeCell ref="CD361:CE361"/>
    <mergeCell ref="BV362:BW362"/>
    <mergeCell ref="BX362:BY362"/>
    <mergeCell ref="BZ362:CA362"/>
    <mergeCell ref="CB362:CC362"/>
    <mergeCell ref="BO362:BP362"/>
    <mergeCell ref="BQ362:BR362"/>
    <mergeCell ref="BS362:BT362"/>
    <mergeCell ref="BK362:BL362"/>
    <mergeCell ref="BM362:BN362"/>
    <mergeCell ref="AZ362:BA362"/>
    <mergeCell ref="BB362:BC362"/>
    <mergeCell ref="BD362:BE362"/>
    <mergeCell ref="BF362:BG362"/>
    <mergeCell ref="BH362:BI362"/>
    <mergeCell ref="AH361:AI361"/>
    <mergeCell ref="AJ361:AK361"/>
    <mergeCell ref="AL361:AM361"/>
    <mergeCell ref="AD361:AE361"/>
    <mergeCell ref="AF361:AG361"/>
    <mergeCell ref="S361:T361"/>
    <mergeCell ref="U361:V361"/>
    <mergeCell ref="W361:X361"/>
    <mergeCell ref="Y361:Z361"/>
    <mergeCell ref="AA361:AB361"/>
    <mergeCell ref="AW361:AX361"/>
    <mergeCell ref="AO361:AP361"/>
    <mergeCell ref="AQ361:AR361"/>
    <mergeCell ref="AS361:AT361"/>
    <mergeCell ref="DN362:DO362"/>
    <mergeCell ref="DP362:DQ362"/>
    <mergeCell ref="DR362:DS362"/>
    <mergeCell ref="DT362:DU362"/>
    <mergeCell ref="DV362:DW362"/>
    <mergeCell ref="DK362:DL362"/>
    <mergeCell ref="DC362:DD362"/>
    <mergeCell ref="DE362:DF362"/>
    <mergeCell ref="DG362:DH362"/>
    <mergeCell ref="DI362:DJ362"/>
    <mergeCell ref="CV362:CW362"/>
    <mergeCell ref="CX362:CY362"/>
    <mergeCell ref="CZ362:DA362"/>
    <mergeCell ref="CR362:CS362"/>
    <mergeCell ref="CT362:CU362"/>
    <mergeCell ref="CG362:CH362"/>
    <mergeCell ref="CI362:CJ362"/>
    <mergeCell ref="CK362:CL362"/>
    <mergeCell ref="CM362:CN362"/>
    <mergeCell ref="CO362:CP362"/>
    <mergeCell ref="CD362:CE362"/>
    <mergeCell ref="BV363:BW363"/>
    <mergeCell ref="BX363:BY363"/>
    <mergeCell ref="BZ363:CA363"/>
    <mergeCell ref="CB363:CC363"/>
    <mergeCell ref="BO363:BP363"/>
    <mergeCell ref="BQ363:BR363"/>
    <mergeCell ref="BS363:BT363"/>
    <mergeCell ref="BK363:BL363"/>
    <mergeCell ref="BM363:BN363"/>
    <mergeCell ref="AZ363:BA363"/>
    <mergeCell ref="BB363:BC363"/>
    <mergeCell ref="BD363:BE363"/>
    <mergeCell ref="BF363:BG363"/>
    <mergeCell ref="BH363:BI363"/>
    <mergeCell ref="BO361:BP361"/>
    <mergeCell ref="BQ361:BR361"/>
    <mergeCell ref="BS361:BT361"/>
    <mergeCell ref="BK361:BL361"/>
    <mergeCell ref="BM361:BN361"/>
    <mergeCell ref="AZ361:BA361"/>
    <mergeCell ref="BB361:BC361"/>
    <mergeCell ref="BD361:BE361"/>
    <mergeCell ref="BF361:BG361"/>
    <mergeCell ref="BH361:BI361"/>
    <mergeCell ref="AW365:AX365"/>
    <mergeCell ref="AO365:AP365"/>
    <mergeCell ref="AQ365:AR365"/>
    <mergeCell ref="AS365:AT365"/>
    <mergeCell ref="AU365:AV365"/>
    <mergeCell ref="AH364:AI364"/>
    <mergeCell ref="AJ364:AK364"/>
    <mergeCell ref="AL364:AM364"/>
    <mergeCell ref="AD364:AE364"/>
    <mergeCell ref="AF364:AG364"/>
    <mergeCell ref="S364:T364"/>
    <mergeCell ref="U364:V364"/>
    <mergeCell ref="W364:X364"/>
    <mergeCell ref="Y364:Z364"/>
    <mergeCell ref="AA364:AB364"/>
    <mergeCell ref="DN363:DO363"/>
    <mergeCell ref="DP363:DQ363"/>
    <mergeCell ref="DR363:DS363"/>
    <mergeCell ref="DT363:DU363"/>
    <mergeCell ref="DV363:DW363"/>
    <mergeCell ref="DK363:DL363"/>
    <mergeCell ref="DC363:DD363"/>
    <mergeCell ref="DE363:DF363"/>
    <mergeCell ref="DG363:DH363"/>
    <mergeCell ref="DI363:DJ363"/>
    <mergeCell ref="CV363:CW363"/>
    <mergeCell ref="CX363:CY363"/>
    <mergeCell ref="CZ363:DA363"/>
    <mergeCell ref="CR363:CS363"/>
    <mergeCell ref="CT363:CU363"/>
    <mergeCell ref="CG363:CH363"/>
    <mergeCell ref="CI363:CJ363"/>
    <mergeCell ref="CK363:CL363"/>
    <mergeCell ref="CM363:CN363"/>
    <mergeCell ref="CO363:CP363"/>
    <mergeCell ref="CD363:CE363"/>
    <mergeCell ref="BV364:BW364"/>
    <mergeCell ref="BX364:BY364"/>
    <mergeCell ref="BZ364:CA364"/>
    <mergeCell ref="CB364:CC364"/>
    <mergeCell ref="BO364:BP364"/>
    <mergeCell ref="BQ364:BR364"/>
    <mergeCell ref="BS364:BT364"/>
    <mergeCell ref="BK364:BL364"/>
    <mergeCell ref="BM364:BN364"/>
    <mergeCell ref="AZ364:BA364"/>
    <mergeCell ref="BB364:BC364"/>
    <mergeCell ref="BD364:BE364"/>
    <mergeCell ref="BF364:BG364"/>
    <mergeCell ref="BH364:BI364"/>
    <mergeCell ref="AW364:AX364"/>
    <mergeCell ref="AO364:AP364"/>
    <mergeCell ref="AQ364:AR364"/>
    <mergeCell ref="AS364:AT364"/>
    <mergeCell ref="AU364:AV364"/>
    <mergeCell ref="AH363:AI363"/>
    <mergeCell ref="AJ363:AK363"/>
    <mergeCell ref="AL363:AM363"/>
    <mergeCell ref="AD363:AE363"/>
    <mergeCell ref="AF363:AG363"/>
    <mergeCell ref="S363:T363"/>
    <mergeCell ref="U363:V363"/>
    <mergeCell ref="W363:X363"/>
    <mergeCell ref="Y363:Z363"/>
    <mergeCell ref="DN364:DO364"/>
    <mergeCell ref="DP364:DQ364"/>
    <mergeCell ref="DR364:DS364"/>
    <mergeCell ref="DT364:DU364"/>
    <mergeCell ref="DV364:DW364"/>
    <mergeCell ref="DK364:DL364"/>
    <mergeCell ref="DC364:DD364"/>
    <mergeCell ref="DE364:DF364"/>
    <mergeCell ref="DG364:DH364"/>
    <mergeCell ref="DI364:DJ364"/>
    <mergeCell ref="CV364:CW364"/>
    <mergeCell ref="CX364:CY364"/>
    <mergeCell ref="CZ364:DA364"/>
    <mergeCell ref="CR364:CS364"/>
    <mergeCell ref="CT364:CU364"/>
    <mergeCell ref="CG364:CH364"/>
    <mergeCell ref="CI364:CJ364"/>
    <mergeCell ref="CK364:CL364"/>
    <mergeCell ref="CM364:CN364"/>
    <mergeCell ref="CO364:CP364"/>
    <mergeCell ref="CD364:CE364"/>
    <mergeCell ref="BV365:BW365"/>
    <mergeCell ref="BX365:BY365"/>
    <mergeCell ref="BZ365:CA365"/>
    <mergeCell ref="CB365:CC365"/>
    <mergeCell ref="BO365:BP365"/>
    <mergeCell ref="BQ365:BR365"/>
    <mergeCell ref="BS365:BT365"/>
    <mergeCell ref="BK365:BL365"/>
    <mergeCell ref="BM365:BN365"/>
    <mergeCell ref="AZ365:BA365"/>
    <mergeCell ref="BB365:BC365"/>
    <mergeCell ref="BD365:BE365"/>
    <mergeCell ref="BF365:BG365"/>
    <mergeCell ref="BH365:BI365"/>
    <mergeCell ref="AA363:AB363"/>
    <mergeCell ref="AW363:AX363"/>
    <mergeCell ref="AO363:AP363"/>
    <mergeCell ref="AQ363:AR363"/>
    <mergeCell ref="AS363:AT363"/>
    <mergeCell ref="AU363:AV363"/>
    <mergeCell ref="AO367:AP367"/>
    <mergeCell ref="AQ367:AR367"/>
    <mergeCell ref="AS367:AT367"/>
    <mergeCell ref="AU367:AV367"/>
    <mergeCell ref="AH366:AI366"/>
    <mergeCell ref="AJ366:AK366"/>
    <mergeCell ref="AL366:AM366"/>
    <mergeCell ref="AD366:AE366"/>
    <mergeCell ref="AF366:AG366"/>
    <mergeCell ref="S366:T366"/>
    <mergeCell ref="U366:V366"/>
    <mergeCell ref="W366:X366"/>
    <mergeCell ref="Y366:Z366"/>
    <mergeCell ref="AA366:AB366"/>
    <mergeCell ref="DN365:DO365"/>
    <mergeCell ref="DP365:DQ365"/>
    <mergeCell ref="DR365:DS365"/>
    <mergeCell ref="DT365:DU365"/>
    <mergeCell ref="DV365:DW365"/>
    <mergeCell ref="DK365:DL365"/>
    <mergeCell ref="DC365:DD365"/>
    <mergeCell ref="DE365:DF365"/>
    <mergeCell ref="DG365:DH365"/>
    <mergeCell ref="DI365:DJ365"/>
    <mergeCell ref="CV365:CW365"/>
    <mergeCell ref="CX365:CY365"/>
    <mergeCell ref="CZ365:DA365"/>
    <mergeCell ref="CR365:CS365"/>
    <mergeCell ref="CT365:CU365"/>
    <mergeCell ref="CG365:CH365"/>
    <mergeCell ref="CI365:CJ365"/>
    <mergeCell ref="CK365:CL365"/>
    <mergeCell ref="CM365:CN365"/>
    <mergeCell ref="CO365:CP365"/>
    <mergeCell ref="CD365:CE365"/>
    <mergeCell ref="BV366:BW366"/>
    <mergeCell ref="BX366:BY366"/>
    <mergeCell ref="BZ366:CA366"/>
    <mergeCell ref="CB366:CC366"/>
    <mergeCell ref="BO366:BP366"/>
    <mergeCell ref="BQ366:BR366"/>
    <mergeCell ref="BS366:BT366"/>
    <mergeCell ref="BK366:BL366"/>
    <mergeCell ref="BM366:BN366"/>
    <mergeCell ref="AZ366:BA366"/>
    <mergeCell ref="BB366:BC366"/>
    <mergeCell ref="BD366:BE366"/>
    <mergeCell ref="BF366:BG366"/>
    <mergeCell ref="BH366:BI366"/>
    <mergeCell ref="AW366:AX366"/>
    <mergeCell ref="AO366:AP366"/>
    <mergeCell ref="AQ366:AR366"/>
    <mergeCell ref="AS366:AT366"/>
    <mergeCell ref="AU366:AV366"/>
    <mergeCell ref="AH365:AI365"/>
    <mergeCell ref="AJ365:AK365"/>
    <mergeCell ref="AL365:AM365"/>
    <mergeCell ref="AD365:AE365"/>
    <mergeCell ref="AF365:AG365"/>
    <mergeCell ref="S365:T365"/>
    <mergeCell ref="U365:V365"/>
    <mergeCell ref="W365:X365"/>
    <mergeCell ref="Y365:Z365"/>
    <mergeCell ref="AA365:AB365"/>
    <mergeCell ref="DN366:DO366"/>
    <mergeCell ref="DP366:DQ366"/>
    <mergeCell ref="DR366:DS366"/>
    <mergeCell ref="DT366:DU366"/>
    <mergeCell ref="DV366:DW366"/>
    <mergeCell ref="DK366:DL366"/>
    <mergeCell ref="DC366:DD366"/>
    <mergeCell ref="DE366:DF366"/>
    <mergeCell ref="DG366:DH366"/>
    <mergeCell ref="DI366:DJ366"/>
    <mergeCell ref="CV366:CW366"/>
    <mergeCell ref="CX366:CY366"/>
    <mergeCell ref="CZ366:DA366"/>
    <mergeCell ref="CR366:CS366"/>
    <mergeCell ref="CT366:CU366"/>
    <mergeCell ref="CG366:CH366"/>
    <mergeCell ref="CI366:CJ366"/>
    <mergeCell ref="CK366:CL366"/>
    <mergeCell ref="CM366:CN366"/>
    <mergeCell ref="CO366:CP366"/>
    <mergeCell ref="CD366:CE366"/>
    <mergeCell ref="BV367:BW367"/>
    <mergeCell ref="BX367:BY367"/>
    <mergeCell ref="BZ367:CA367"/>
    <mergeCell ref="CB367:CC367"/>
    <mergeCell ref="BO367:BP367"/>
    <mergeCell ref="BQ367:BR367"/>
    <mergeCell ref="BS367:BT367"/>
    <mergeCell ref="BK367:BL367"/>
    <mergeCell ref="BM367:BN367"/>
    <mergeCell ref="AZ367:BA367"/>
    <mergeCell ref="BB367:BC367"/>
    <mergeCell ref="BD367:BE367"/>
    <mergeCell ref="BF367:BG367"/>
    <mergeCell ref="BH367:BI367"/>
    <mergeCell ref="AQ369:AR369"/>
    <mergeCell ref="AS369:AT369"/>
    <mergeCell ref="AU369:AV369"/>
    <mergeCell ref="AH368:AI368"/>
    <mergeCell ref="AJ368:AK368"/>
    <mergeCell ref="AL368:AM368"/>
    <mergeCell ref="AD368:AE368"/>
    <mergeCell ref="AF368:AG368"/>
    <mergeCell ref="S368:T368"/>
    <mergeCell ref="U368:V368"/>
    <mergeCell ref="W368:X368"/>
    <mergeCell ref="Y368:Z368"/>
    <mergeCell ref="AA368:AB368"/>
    <mergeCell ref="AW368:AX368"/>
    <mergeCell ref="DN367:DO367"/>
    <mergeCell ref="DP367:DQ367"/>
    <mergeCell ref="DR367:DS367"/>
    <mergeCell ref="DT367:DU367"/>
    <mergeCell ref="DV367:DW367"/>
    <mergeCell ref="DK367:DL367"/>
    <mergeCell ref="DC367:DD367"/>
    <mergeCell ref="DE367:DF367"/>
    <mergeCell ref="DG367:DH367"/>
    <mergeCell ref="DI367:DJ367"/>
    <mergeCell ref="CV367:CW367"/>
    <mergeCell ref="CX367:CY367"/>
    <mergeCell ref="CZ367:DA367"/>
    <mergeCell ref="CR367:CS367"/>
    <mergeCell ref="CT367:CU367"/>
    <mergeCell ref="CG367:CH367"/>
    <mergeCell ref="CI367:CJ367"/>
    <mergeCell ref="CK367:CL367"/>
    <mergeCell ref="CM367:CN367"/>
    <mergeCell ref="CO367:CP367"/>
    <mergeCell ref="CD367:CE367"/>
    <mergeCell ref="BV368:BW368"/>
    <mergeCell ref="BX368:BY368"/>
    <mergeCell ref="BZ368:CA368"/>
    <mergeCell ref="CB368:CC368"/>
    <mergeCell ref="BO368:BP368"/>
    <mergeCell ref="BQ368:BR368"/>
    <mergeCell ref="BS368:BT368"/>
    <mergeCell ref="BK368:BL368"/>
    <mergeCell ref="BM368:BN368"/>
    <mergeCell ref="AZ368:BA368"/>
    <mergeCell ref="BB368:BC368"/>
    <mergeCell ref="BD368:BE368"/>
    <mergeCell ref="BF368:BG368"/>
    <mergeCell ref="BH368:BI368"/>
    <mergeCell ref="AO368:AP368"/>
    <mergeCell ref="AQ368:AR368"/>
    <mergeCell ref="AS368:AT368"/>
    <mergeCell ref="AU368:AV368"/>
    <mergeCell ref="AH367:AI367"/>
    <mergeCell ref="AJ367:AK367"/>
    <mergeCell ref="AL367:AM367"/>
    <mergeCell ref="AD367:AE367"/>
    <mergeCell ref="AF367:AG367"/>
    <mergeCell ref="S367:T367"/>
    <mergeCell ref="U367:V367"/>
    <mergeCell ref="W367:X367"/>
    <mergeCell ref="Y367:Z367"/>
    <mergeCell ref="AA367:AB367"/>
    <mergeCell ref="AW367:AX367"/>
    <mergeCell ref="DN368:DO368"/>
    <mergeCell ref="DP368:DQ368"/>
    <mergeCell ref="DR368:DS368"/>
    <mergeCell ref="DT368:DU368"/>
    <mergeCell ref="DV368:DW368"/>
    <mergeCell ref="DK368:DL368"/>
    <mergeCell ref="DC368:DD368"/>
    <mergeCell ref="DE368:DF368"/>
    <mergeCell ref="DG368:DH368"/>
    <mergeCell ref="DI368:DJ368"/>
    <mergeCell ref="CV368:CW368"/>
    <mergeCell ref="CX368:CY368"/>
    <mergeCell ref="CZ368:DA368"/>
    <mergeCell ref="CR368:CS368"/>
    <mergeCell ref="CT368:CU368"/>
    <mergeCell ref="CG368:CH368"/>
    <mergeCell ref="CI368:CJ368"/>
    <mergeCell ref="CK368:CL368"/>
    <mergeCell ref="CM368:CN368"/>
    <mergeCell ref="CO368:CP368"/>
    <mergeCell ref="CD368:CE368"/>
    <mergeCell ref="BV369:BW369"/>
    <mergeCell ref="BX369:BY369"/>
    <mergeCell ref="BZ369:CA369"/>
    <mergeCell ref="CB369:CC369"/>
    <mergeCell ref="BO369:BP369"/>
    <mergeCell ref="BQ369:BR369"/>
    <mergeCell ref="BS369:BT369"/>
    <mergeCell ref="BK369:BL369"/>
    <mergeCell ref="BM369:BN369"/>
    <mergeCell ref="AZ369:BA369"/>
    <mergeCell ref="BB369:BC369"/>
    <mergeCell ref="BD369:BE369"/>
    <mergeCell ref="BF369:BG369"/>
    <mergeCell ref="BH369:BI369"/>
    <mergeCell ref="AS371:AT371"/>
    <mergeCell ref="AU371:AV371"/>
    <mergeCell ref="AH370:AI370"/>
    <mergeCell ref="AJ370:AK370"/>
    <mergeCell ref="AL370:AM370"/>
    <mergeCell ref="AD370:AE370"/>
    <mergeCell ref="AF370:AG370"/>
    <mergeCell ref="S370:T370"/>
    <mergeCell ref="U370:V370"/>
    <mergeCell ref="W370:X370"/>
    <mergeCell ref="Y370:Z370"/>
    <mergeCell ref="AA370:AB370"/>
    <mergeCell ref="AW370:AX370"/>
    <mergeCell ref="AO370:AP370"/>
    <mergeCell ref="DN369:DO369"/>
    <mergeCell ref="DP369:DQ369"/>
    <mergeCell ref="DR369:DS369"/>
    <mergeCell ref="DT369:DU369"/>
    <mergeCell ref="DV369:DW369"/>
    <mergeCell ref="DK369:DL369"/>
    <mergeCell ref="DC369:DD369"/>
    <mergeCell ref="DE369:DF369"/>
    <mergeCell ref="DG369:DH369"/>
    <mergeCell ref="DI369:DJ369"/>
    <mergeCell ref="CV369:CW369"/>
    <mergeCell ref="CX369:CY369"/>
    <mergeCell ref="CZ369:DA369"/>
    <mergeCell ref="CR369:CS369"/>
    <mergeCell ref="CT369:CU369"/>
    <mergeCell ref="CG369:CH369"/>
    <mergeCell ref="CI369:CJ369"/>
    <mergeCell ref="CK369:CL369"/>
    <mergeCell ref="CM369:CN369"/>
    <mergeCell ref="CO369:CP369"/>
    <mergeCell ref="CD369:CE369"/>
    <mergeCell ref="BV370:BW370"/>
    <mergeCell ref="BX370:BY370"/>
    <mergeCell ref="BZ370:CA370"/>
    <mergeCell ref="CB370:CC370"/>
    <mergeCell ref="BO370:BP370"/>
    <mergeCell ref="BQ370:BR370"/>
    <mergeCell ref="BS370:BT370"/>
    <mergeCell ref="BK370:BL370"/>
    <mergeCell ref="BM370:BN370"/>
    <mergeCell ref="AZ370:BA370"/>
    <mergeCell ref="BB370:BC370"/>
    <mergeCell ref="BD370:BE370"/>
    <mergeCell ref="BF370:BG370"/>
    <mergeCell ref="BH370:BI370"/>
    <mergeCell ref="AQ370:AR370"/>
    <mergeCell ref="AS370:AT370"/>
    <mergeCell ref="AU370:AV370"/>
    <mergeCell ref="AH369:AI369"/>
    <mergeCell ref="AJ369:AK369"/>
    <mergeCell ref="AL369:AM369"/>
    <mergeCell ref="AD369:AE369"/>
    <mergeCell ref="AF369:AG369"/>
    <mergeCell ref="S369:T369"/>
    <mergeCell ref="U369:V369"/>
    <mergeCell ref="W369:X369"/>
    <mergeCell ref="Y369:Z369"/>
    <mergeCell ref="AA369:AB369"/>
    <mergeCell ref="AW369:AX369"/>
    <mergeCell ref="AO369:AP369"/>
    <mergeCell ref="DN370:DO370"/>
    <mergeCell ref="DP370:DQ370"/>
    <mergeCell ref="DR370:DS370"/>
    <mergeCell ref="DT370:DU370"/>
    <mergeCell ref="DV370:DW370"/>
    <mergeCell ref="DK370:DL370"/>
    <mergeCell ref="DC370:DD370"/>
    <mergeCell ref="DE370:DF370"/>
    <mergeCell ref="DG370:DH370"/>
    <mergeCell ref="DI370:DJ370"/>
    <mergeCell ref="CV370:CW370"/>
    <mergeCell ref="CX370:CY370"/>
    <mergeCell ref="CZ370:DA370"/>
    <mergeCell ref="CR370:CS370"/>
    <mergeCell ref="CT370:CU370"/>
    <mergeCell ref="CG370:CH370"/>
    <mergeCell ref="CI370:CJ370"/>
    <mergeCell ref="CK370:CL370"/>
    <mergeCell ref="CM370:CN370"/>
    <mergeCell ref="CO370:CP370"/>
    <mergeCell ref="CD370:CE370"/>
    <mergeCell ref="BV371:BW371"/>
    <mergeCell ref="BX371:BY371"/>
    <mergeCell ref="BZ371:CA371"/>
    <mergeCell ref="CB371:CC371"/>
    <mergeCell ref="BO371:BP371"/>
    <mergeCell ref="BQ371:BR371"/>
    <mergeCell ref="BS371:BT371"/>
    <mergeCell ref="BK371:BL371"/>
    <mergeCell ref="BM371:BN371"/>
    <mergeCell ref="AZ371:BA371"/>
    <mergeCell ref="BB371:BC371"/>
    <mergeCell ref="BD371:BE371"/>
    <mergeCell ref="BF371:BG371"/>
    <mergeCell ref="BH371:BI371"/>
    <mergeCell ref="AU373:AV373"/>
    <mergeCell ref="AH372:AI372"/>
    <mergeCell ref="AJ372:AK372"/>
    <mergeCell ref="AL372:AM372"/>
    <mergeCell ref="AD372:AE372"/>
    <mergeCell ref="AF372:AG372"/>
    <mergeCell ref="S372:T372"/>
    <mergeCell ref="U372:V372"/>
    <mergeCell ref="W372:X372"/>
    <mergeCell ref="Y372:Z372"/>
    <mergeCell ref="AA372:AB372"/>
    <mergeCell ref="AW372:AX372"/>
    <mergeCell ref="AO372:AP372"/>
    <mergeCell ref="AQ372:AR372"/>
    <mergeCell ref="DN371:DO371"/>
    <mergeCell ref="DP371:DQ371"/>
    <mergeCell ref="DR371:DS371"/>
    <mergeCell ref="DT371:DU371"/>
    <mergeCell ref="DV371:DW371"/>
    <mergeCell ref="DK371:DL371"/>
    <mergeCell ref="DC371:DD371"/>
    <mergeCell ref="DE371:DF371"/>
    <mergeCell ref="DG371:DH371"/>
    <mergeCell ref="DI371:DJ371"/>
    <mergeCell ref="CV371:CW371"/>
    <mergeCell ref="CX371:CY371"/>
    <mergeCell ref="CZ371:DA371"/>
    <mergeCell ref="CR371:CS371"/>
    <mergeCell ref="CT371:CU371"/>
    <mergeCell ref="CG371:CH371"/>
    <mergeCell ref="CI371:CJ371"/>
    <mergeCell ref="CK371:CL371"/>
    <mergeCell ref="CM371:CN371"/>
    <mergeCell ref="CO371:CP371"/>
    <mergeCell ref="CD371:CE371"/>
    <mergeCell ref="BV372:BW372"/>
    <mergeCell ref="BX372:BY372"/>
    <mergeCell ref="BZ372:CA372"/>
    <mergeCell ref="CB372:CC372"/>
    <mergeCell ref="BO372:BP372"/>
    <mergeCell ref="BQ372:BR372"/>
    <mergeCell ref="BS372:BT372"/>
    <mergeCell ref="BK372:BL372"/>
    <mergeCell ref="BM372:BN372"/>
    <mergeCell ref="AZ372:BA372"/>
    <mergeCell ref="BB372:BC372"/>
    <mergeCell ref="BD372:BE372"/>
    <mergeCell ref="BF372:BG372"/>
    <mergeCell ref="BH372:BI372"/>
    <mergeCell ref="AS372:AT372"/>
    <mergeCell ref="AU372:AV372"/>
    <mergeCell ref="AH371:AI371"/>
    <mergeCell ref="AJ371:AK371"/>
    <mergeCell ref="AL371:AM371"/>
    <mergeCell ref="AD371:AE371"/>
    <mergeCell ref="AF371:AG371"/>
    <mergeCell ref="S371:T371"/>
    <mergeCell ref="U371:V371"/>
    <mergeCell ref="W371:X371"/>
    <mergeCell ref="Y371:Z371"/>
    <mergeCell ref="AA371:AB371"/>
    <mergeCell ref="AW371:AX371"/>
    <mergeCell ref="AO371:AP371"/>
    <mergeCell ref="AQ371:AR371"/>
    <mergeCell ref="DN372:DO372"/>
    <mergeCell ref="DP372:DQ372"/>
    <mergeCell ref="DR372:DS372"/>
    <mergeCell ref="DT372:DU372"/>
    <mergeCell ref="DV372:DW372"/>
    <mergeCell ref="DK372:DL372"/>
    <mergeCell ref="DC372:DD372"/>
    <mergeCell ref="DE372:DF372"/>
    <mergeCell ref="DG372:DH372"/>
    <mergeCell ref="DI372:DJ372"/>
    <mergeCell ref="CV372:CW372"/>
    <mergeCell ref="CX372:CY372"/>
    <mergeCell ref="CZ372:DA372"/>
    <mergeCell ref="CR372:CS372"/>
    <mergeCell ref="CT372:CU372"/>
    <mergeCell ref="CG372:CH372"/>
    <mergeCell ref="CI372:CJ372"/>
    <mergeCell ref="CK372:CL372"/>
    <mergeCell ref="CM372:CN372"/>
    <mergeCell ref="CO372:CP372"/>
    <mergeCell ref="CD372:CE372"/>
    <mergeCell ref="BV373:BW373"/>
    <mergeCell ref="BX373:BY373"/>
    <mergeCell ref="BZ373:CA373"/>
    <mergeCell ref="CB373:CC373"/>
    <mergeCell ref="BO373:BP373"/>
    <mergeCell ref="BQ373:BR373"/>
    <mergeCell ref="BS373:BT373"/>
    <mergeCell ref="BK373:BL373"/>
    <mergeCell ref="BM373:BN373"/>
    <mergeCell ref="AZ373:BA373"/>
    <mergeCell ref="BB373:BC373"/>
    <mergeCell ref="BD373:BE373"/>
    <mergeCell ref="BF373:BG373"/>
    <mergeCell ref="BH373:BI373"/>
    <mergeCell ref="AH374:AI374"/>
    <mergeCell ref="AJ374:AK374"/>
    <mergeCell ref="AL374:AM374"/>
    <mergeCell ref="AD374:AE374"/>
    <mergeCell ref="AF374:AG374"/>
    <mergeCell ref="S374:T374"/>
    <mergeCell ref="U374:V374"/>
    <mergeCell ref="W374:X374"/>
    <mergeCell ref="Y374:Z374"/>
    <mergeCell ref="AA374:AB374"/>
    <mergeCell ref="AW374:AX374"/>
    <mergeCell ref="AO374:AP374"/>
    <mergeCell ref="AQ374:AR374"/>
    <mergeCell ref="AS374:AT374"/>
    <mergeCell ref="DN373:DO373"/>
    <mergeCell ref="DP373:DQ373"/>
    <mergeCell ref="DR373:DS373"/>
    <mergeCell ref="DT373:DU373"/>
    <mergeCell ref="DV373:DW373"/>
    <mergeCell ref="DK373:DL373"/>
    <mergeCell ref="DC373:DD373"/>
    <mergeCell ref="DE373:DF373"/>
    <mergeCell ref="DG373:DH373"/>
    <mergeCell ref="DI373:DJ373"/>
    <mergeCell ref="CV373:CW373"/>
    <mergeCell ref="CX373:CY373"/>
    <mergeCell ref="CZ373:DA373"/>
    <mergeCell ref="CR373:CS373"/>
    <mergeCell ref="CT373:CU373"/>
    <mergeCell ref="CG373:CH373"/>
    <mergeCell ref="CI373:CJ373"/>
    <mergeCell ref="CK373:CL373"/>
    <mergeCell ref="CM373:CN373"/>
    <mergeCell ref="CO373:CP373"/>
    <mergeCell ref="CD373:CE373"/>
    <mergeCell ref="BV374:BW374"/>
    <mergeCell ref="BX374:BY374"/>
    <mergeCell ref="BZ374:CA374"/>
    <mergeCell ref="CB374:CC374"/>
    <mergeCell ref="BO374:BP374"/>
    <mergeCell ref="BQ374:BR374"/>
    <mergeCell ref="BS374:BT374"/>
    <mergeCell ref="BK374:BL374"/>
    <mergeCell ref="BM374:BN374"/>
    <mergeCell ref="AZ374:BA374"/>
    <mergeCell ref="BB374:BC374"/>
    <mergeCell ref="BD374:BE374"/>
    <mergeCell ref="BF374:BG374"/>
    <mergeCell ref="BH374:BI374"/>
    <mergeCell ref="AU374:AV374"/>
    <mergeCell ref="AH373:AI373"/>
    <mergeCell ref="AJ373:AK373"/>
    <mergeCell ref="AL373:AM373"/>
    <mergeCell ref="AD373:AE373"/>
    <mergeCell ref="AF373:AG373"/>
    <mergeCell ref="S373:T373"/>
    <mergeCell ref="U373:V373"/>
    <mergeCell ref="W373:X373"/>
    <mergeCell ref="Y373:Z373"/>
    <mergeCell ref="AA373:AB373"/>
    <mergeCell ref="AW373:AX373"/>
    <mergeCell ref="AO373:AP373"/>
    <mergeCell ref="AQ373:AR373"/>
    <mergeCell ref="AS373:AT373"/>
    <mergeCell ref="DE376:DF376"/>
    <mergeCell ref="DG376:DH376"/>
    <mergeCell ref="DI376:DJ376"/>
    <mergeCell ref="CV376:CW376"/>
    <mergeCell ref="CX376:CY376"/>
    <mergeCell ref="CZ376:DA376"/>
    <mergeCell ref="CR376:CS376"/>
    <mergeCell ref="CT376:CU376"/>
    <mergeCell ref="CG376:CH376"/>
    <mergeCell ref="CI376:CJ376"/>
    <mergeCell ref="CK376:CL376"/>
    <mergeCell ref="CM376:CN376"/>
    <mergeCell ref="CO376:CP376"/>
    <mergeCell ref="CD376:CE376"/>
    <mergeCell ref="AH375:AI375"/>
    <mergeCell ref="AJ375:AK375"/>
    <mergeCell ref="AL375:AM375"/>
    <mergeCell ref="AD375:AE375"/>
    <mergeCell ref="AF375:AG375"/>
    <mergeCell ref="S375:T375"/>
    <mergeCell ref="U375:V375"/>
    <mergeCell ref="W375:X375"/>
    <mergeCell ref="Y375:Z375"/>
    <mergeCell ref="AA375:AB375"/>
    <mergeCell ref="DN374:DO374"/>
    <mergeCell ref="DP374:DQ374"/>
    <mergeCell ref="DR374:DS374"/>
    <mergeCell ref="DT374:DU374"/>
    <mergeCell ref="DV374:DW374"/>
    <mergeCell ref="DK374:DL374"/>
    <mergeCell ref="DC374:DD374"/>
    <mergeCell ref="DE374:DF374"/>
    <mergeCell ref="DG374:DH374"/>
    <mergeCell ref="DI374:DJ374"/>
    <mergeCell ref="CV374:CW374"/>
    <mergeCell ref="CX374:CY374"/>
    <mergeCell ref="CZ374:DA374"/>
    <mergeCell ref="CR374:CS374"/>
    <mergeCell ref="CT374:CU374"/>
    <mergeCell ref="CG374:CH374"/>
    <mergeCell ref="CI374:CJ374"/>
    <mergeCell ref="CK374:CL374"/>
    <mergeCell ref="CM374:CN374"/>
    <mergeCell ref="CO374:CP374"/>
    <mergeCell ref="CD374:CE374"/>
    <mergeCell ref="BV375:BW375"/>
    <mergeCell ref="BX375:BY375"/>
    <mergeCell ref="BZ375:CA375"/>
    <mergeCell ref="CB375:CC375"/>
    <mergeCell ref="BO375:BP375"/>
    <mergeCell ref="BQ375:BR375"/>
    <mergeCell ref="BS375:BT375"/>
    <mergeCell ref="BK375:BL375"/>
    <mergeCell ref="BM375:BN375"/>
    <mergeCell ref="AZ375:BA375"/>
    <mergeCell ref="BB375:BC375"/>
    <mergeCell ref="BD375:BE375"/>
    <mergeCell ref="BF375:BG375"/>
    <mergeCell ref="BH375:BI375"/>
    <mergeCell ref="AW375:AX375"/>
    <mergeCell ref="AO375:AP375"/>
    <mergeCell ref="AQ375:AR375"/>
    <mergeCell ref="AS375:AT375"/>
    <mergeCell ref="AU375:AV375"/>
    <mergeCell ref="BF377:BG377"/>
    <mergeCell ref="BH377:BI377"/>
    <mergeCell ref="AU377:AV377"/>
    <mergeCell ref="AW377:AX377"/>
    <mergeCell ref="AO377:AP377"/>
    <mergeCell ref="AQ377:AR377"/>
    <mergeCell ref="AS377:AT377"/>
    <mergeCell ref="AH376:AI376"/>
    <mergeCell ref="AJ376:AK376"/>
    <mergeCell ref="AL376:AM376"/>
    <mergeCell ref="AD376:AE376"/>
    <mergeCell ref="AF376:AG376"/>
    <mergeCell ref="S376:T376"/>
    <mergeCell ref="U376:V376"/>
    <mergeCell ref="W376:X376"/>
    <mergeCell ref="Y376:Z376"/>
    <mergeCell ref="AA376:AB376"/>
    <mergeCell ref="AW376:AX376"/>
    <mergeCell ref="AO376:AP376"/>
    <mergeCell ref="AQ376:AR376"/>
    <mergeCell ref="AS376:AT376"/>
    <mergeCell ref="AU376:AV376"/>
    <mergeCell ref="DN375:DO375"/>
    <mergeCell ref="DP375:DQ375"/>
    <mergeCell ref="DR375:DS375"/>
    <mergeCell ref="DT375:DU375"/>
    <mergeCell ref="DV375:DW375"/>
    <mergeCell ref="DK375:DL375"/>
    <mergeCell ref="DC375:DD375"/>
    <mergeCell ref="DE375:DF375"/>
    <mergeCell ref="DG375:DH375"/>
    <mergeCell ref="DI375:DJ375"/>
    <mergeCell ref="CV375:CW375"/>
    <mergeCell ref="CX375:CY375"/>
    <mergeCell ref="CZ375:DA375"/>
    <mergeCell ref="CR375:CS375"/>
    <mergeCell ref="CT375:CU375"/>
    <mergeCell ref="CG375:CH375"/>
    <mergeCell ref="CI375:CJ375"/>
    <mergeCell ref="CK375:CL375"/>
    <mergeCell ref="CM375:CN375"/>
    <mergeCell ref="CO375:CP375"/>
    <mergeCell ref="CD375:CE375"/>
    <mergeCell ref="BV376:BW376"/>
    <mergeCell ref="BX376:BY376"/>
    <mergeCell ref="BZ376:CA376"/>
    <mergeCell ref="CB376:CC376"/>
    <mergeCell ref="BO376:BP376"/>
    <mergeCell ref="BQ376:BR376"/>
    <mergeCell ref="BS376:BT376"/>
    <mergeCell ref="BK376:BL376"/>
    <mergeCell ref="BM376:BN376"/>
    <mergeCell ref="AZ376:BA376"/>
    <mergeCell ref="BB376:BC376"/>
    <mergeCell ref="BD376:BE376"/>
    <mergeCell ref="BF376:BG376"/>
    <mergeCell ref="BH376:BI376"/>
    <mergeCell ref="DN376:DO376"/>
    <mergeCell ref="DP376:DQ376"/>
    <mergeCell ref="DR376:DS376"/>
    <mergeCell ref="DT376:DU376"/>
    <mergeCell ref="DV376:DW376"/>
    <mergeCell ref="DK376:DL376"/>
    <mergeCell ref="DC376:DD376"/>
    <mergeCell ref="E378:N378"/>
    <mergeCell ref="DN377:DO377"/>
    <mergeCell ref="DP377:DQ377"/>
    <mergeCell ref="DR377:DS377"/>
    <mergeCell ref="DT377:DU377"/>
    <mergeCell ref="DV377:DW377"/>
    <mergeCell ref="DI377:DJ377"/>
    <mergeCell ref="DK377:DL377"/>
    <mergeCell ref="DC377:DD377"/>
    <mergeCell ref="DE377:DF377"/>
    <mergeCell ref="DG377:DH377"/>
    <mergeCell ref="CT377:CU377"/>
    <mergeCell ref="CV377:CW377"/>
    <mergeCell ref="CX377:CY377"/>
    <mergeCell ref="CZ377:DA377"/>
    <mergeCell ref="CR377:CS377"/>
    <mergeCell ref="CG377:CH377"/>
    <mergeCell ref="CI377:CJ377"/>
    <mergeCell ref="CK377:CL377"/>
    <mergeCell ref="CM377:CN377"/>
    <mergeCell ref="CO377:CP377"/>
    <mergeCell ref="CB377:CC377"/>
    <mergeCell ref="CD377:CE377"/>
    <mergeCell ref="BV380:BW380"/>
    <mergeCell ref="BX380:BY380"/>
    <mergeCell ref="BZ380:CA380"/>
    <mergeCell ref="CB380:CC380"/>
    <mergeCell ref="BO380:BP380"/>
    <mergeCell ref="BQ380:BR380"/>
    <mergeCell ref="BS380:BT380"/>
    <mergeCell ref="BK380:BL380"/>
    <mergeCell ref="BM380:BN380"/>
    <mergeCell ref="AZ380:BA380"/>
    <mergeCell ref="BB380:BC380"/>
    <mergeCell ref="BD380:BE380"/>
    <mergeCell ref="BF380:BG380"/>
    <mergeCell ref="BH380:BI380"/>
    <mergeCell ref="AW380:AX380"/>
    <mergeCell ref="AO380:AP380"/>
    <mergeCell ref="AQ380:AR380"/>
    <mergeCell ref="AS380:AT380"/>
    <mergeCell ref="AU380:AV380"/>
    <mergeCell ref="AF377:AG377"/>
    <mergeCell ref="AH377:AI377"/>
    <mergeCell ref="AJ377:AK377"/>
    <mergeCell ref="AL377:AM377"/>
    <mergeCell ref="AD377:AE377"/>
    <mergeCell ref="O377:R377"/>
    <mergeCell ref="S377:T377"/>
    <mergeCell ref="U377:V377"/>
    <mergeCell ref="W377:X377"/>
    <mergeCell ref="Y377:Z377"/>
    <mergeCell ref="AA377:AB377"/>
    <mergeCell ref="BV377:BW377"/>
    <mergeCell ref="BX377:BY377"/>
    <mergeCell ref="BZ377:CA377"/>
    <mergeCell ref="BM377:BN377"/>
    <mergeCell ref="BO377:BP377"/>
    <mergeCell ref="BQ377:BR377"/>
    <mergeCell ref="BS377:BT377"/>
    <mergeCell ref="BK377:BL377"/>
    <mergeCell ref="AZ377:BA377"/>
    <mergeCell ref="BB377:BC377"/>
    <mergeCell ref="BD377:BE377"/>
    <mergeCell ref="AO382:AP382"/>
    <mergeCell ref="AQ382:AR382"/>
    <mergeCell ref="AS382:AT382"/>
    <mergeCell ref="AU382:AV382"/>
    <mergeCell ref="AH381:AI381"/>
    <mergeCell ref="AJ381:AK381"/>
    <mergeCell ref="AL381:AM381"/>
    <mergeCell ref="AD381:AE381"/>
    <mergeCell ref="AF381:AG381"/>
    <mergeCell ref="S381:T381"/>
    <mergeCell ref="U381:V381"/>
    <mergeCell ref="W381:X381"/>
    <mergeCell ref="Y381:Z381"/>
    <mergeCell ref="AA381:AB381"/>
    <mergeCell ref="DN380:DO380"/>
    <mergeCell ref="DP380:DQ380"/>
    <mergeCell ref="DR380:DS380"/>
    <mergeCell ref="DT380:DU380"/>
    <mergeCell ref="DV380:DW380"/>
    <mergeCell ref="DK380:DL380"/>
    <mergeCell ref="DC380:DD380"/>
    <mergeCell ref="DE380:DF380"/>
    <mergeCell ref="DG380:DH380"/>
    <mergeCell ref="DI380:DJ380"/>
    <mergeCell ref="CV380:CW380"/>
    <mergeCell ref="CX380:CY380"/>
    <mergeCell ref="CZ380:DA380"/>
    <mergeCell ref="CR380:CS380"/>
    <mergeCell ref="CT380:CU380"/>
    <mergeCell ref="CG380:CH380"/>
    <mergeCell ref="CI380:CJ380"/>
    <mergeCell ref="CK380:CL380"/>
    <mergeCell ref="CM380:CN380"/>
    <mergeCell ref="CO380:CP380"/>
    <mergeCell ref="CD380:CE380"/>
    <mergeCell ref="BV381:BW381"/>
    <mergeCell ref="BX381:BY381"/>
    <mergeCell ref="BZ381:CA381"/>
    <mergeCell ref="CB381:CC381"/>
    <mergeCell ref="BO381:BP381"/>
    <mergeCell ref="BQ381:BR381"/>
    <mergeCell ref="BS381:BT381"/>
    <mergeCell ref="BK381:BL381"/>
    <mergeCell ref="BM381:BN381"/>
    <mergeCell ref="AZ381:BA381"/>
    <mergeCell ref="BB381:BC381"/>
    <mergeCell ref="BD381:BE381"/>
    <mergeCell ref="BF381:BG381"/>
    <mergeCell ref="BH381:BI381"/>
    <mergeCell ref="AW381:AX381"/>
    <mergeCell ref="AO381:AP381"/>
    <mergeCell ref="AQ381:AR381"/>
    <mergeCell ref="AS381:AT381"/>
    <mergeCell ref="AU381:AV381"/>
    <mergeCell ref="AH380:AI380"/>
    <mergeCell ref="AJ380:AK380"/>
    <mergeCell ref="AL380:AM380"/>
    <mergeCell ref="AD380:AE380"/>
    <mergeCell ref="AF380:AG380"/>
    <mergeCell ref="S380:T380"/>
    <mergeCell ref="U380:V380"/>
    <mergeCell ref="W380:X380"/>
    <mergeCell ref="Y380:Z380"/>
    <mergeCell ref="AA380:AB380"/>
    <mergeCell ref="DN381:DO381"/>
    <mergeCell ref="DP381:DQ381"/>
    <mergeCell ref="DR381:DS381"/>
    <mergeCell ref="DT381:DU381"/>
    <mergeCell ref="DV381:DW381"/>
    <mergeCell ref="DK381:DL381"/>
    <mergeCell ref="DC381:DD381"/>
    <mergeCell ref="DE381:DF381"/>
    <mergeCell ref="DG381:DH381"/>
    <mergeCell ref="DI381:DJ381"/>
    <mergeCell ref="CV381:CW381"/>
    <mergeCell ref="CX381:CY381"/>
    <mergeCell ref="CZ381:DA381"/>
    <mergeCell ref="CR381:CS381"/>
    <mergeCell ref="CT381:CU381"/>
    <mergeCell ref="CG381:CH381"/>
    <mergeCell ref="CI381:CJ381"/>
    <mergeCell ref="CK381:CL381"/>
    <mergeCell ref="CM381:CN381"/>
    <mergeCell ref="CO381:CP381"/>
    <mergeCell ref="CD381:CE381"/>
    <mergeCell ref="BV382:BW382"/>
    <mergeCell ref="BX382:BY382"/>
    <mergeCell ref="BZ382:CA382"/>
    <mergeCell ref="CB382:CC382"/>
    <mergeCell ref="BO382:BP382"/>
    <mergeCell ref="BQ382:BR382"/>
    <mergeCell ref="BS382:BT382"/>
    <mergeCell ref="BK382:BL382"/>
    <mergeCell ref="BM382:BN382"/>
    <mergeCell ref="AZ382:BA382"/>
    <mergeCell ref="BB382:BC382"/>
    <mergeCell ref="BD382:BE382"/>
    <mergeCell ref="BF382:BG382"/>
    <mergeCell ref="BH382:BI382"/>
    <mergeCell ref="AQ384:AR384"/>
    <mergeCell ref="AS384:AT384"/>
    <mergeCell ref="AU384:AV384"/>
    <mergeCell ref="AH383:AI383"/>
    <mergeCell ref="AJ383:AK383"/>
    <mergeCell ref="AL383:AM383"/>
    <mergeCell ref="AD383:AE383"/>
    <mergeCell ref="AF383:AG383"/>
    <mergeCell ref="S383:T383"/>
    <mergeCell ref="U383:V383"/>
    <mergeCell ref="W383:X383"/>
    <mergeCell ref="Y383:Z383"/>
    <mergeCell ref="AA383:AB383"/>
    <mergeCell ref="DN382:DO382"/>
    <mergeCell ref="DP382:DQ382"/>
    <mergeCell ref="DR382:DS382"/>
    <mergeCell ref="DT382:DU382"/>
    <mergeCell ref="DV382:DW382"/>
    <mergeCell ref="DK382:DL382"/>
    <mergeCell ref="DC382:DD382"/>
    <mergeCell ref="DE382:DF382"/>
    <mergeCell ref="DG382:DH382"/>
    <mergeCell ref="DI382:DJ382"/>
    <mergeCell ref="CV382:CW382"/>
    <mergeCell ref="CX382:CY382"/>
    <mergeCell ref="CZ382:DA382"/>
    <mergeCell ref="CR382:CS382"/>
    <mergeCell ref="CT382:CU382"/>
    <mergeCell ref="CG382:CH382"/>
    <mergeCell ref="CI382:CJ382"/>
    <mergeCell ref="CK382:CL382"/>
    <mergeCell ref="CM382:CN382"/>
    <mergeCell ref="CO382:CP382"/>
    <mergeCell ref="CD382:CE382"/>
    <mergeCell ref="BV383:BW383"/>
    <mergeCell ref="BX383:BY383"/>
    <mergeCell ref="BZ383:CA383"/>
    <mergeCell ref="CB383:CC383"/>
    <mergeCell ref="BO383:BP383"/>
    <mergeCell ref="BQ383:BR383"/>
    <mergeCell ref="BS383:BT383"/>
    <mergeCell ref="BK383:BL383"/>
    <mergeCell ref="BM383:BN383"/>
    <mergeCell ref="AZ383:BA383"/>
    <mergeCell ref="BB383:BC383"/>
    <mergeCell ref="BD383:BE383"/>
    <mergeCell ref="BF383:BG383"/>
    <mergeCell ref="BH383:BI383"/>
    <mergeCell ref="AW383:AX383"/>
    <mergeCell ref="AO383:AP383"/>
    <mergeCell ref="AQ383:AR383"/>
    <mergeCell ref="AS383:AT383"/>
    <mergeCell ref="AU383:AV383"/>
    <mergeCell ref="AH382:AI382"/>
    <mergeCell ref="AJ382:AK382"/>
    <mergeCell ref="AL382:AM382"/>
    <mergeCell ref="AD382:AE382"/>
    <mergeCell ref="AF382:AG382"/>
    <mergeCell ref="S382:T382"/>
    <mergeCell ref="U382:V382"/>
    <mergeCell ref="W382:X382"/>
    <mergeCell ref="Y382:Z382"/>
    <mergeCell ref="AA382:AB382"/>
    <mergeCell ref="AW382:AX382"/>
    <mergeCell ref="DN383:DO383"/>
    <mergeCell ref="DP383:DQ383"/>
    <mergeCell ref="DR383:DS383"/>
    <mergeCell ref="DT383:DU383"/>
    <mergeCell ref="DV383:DW383"/>
    <mergeCell ref="DK383:DL383"/>
    <mergeCell ref="DC383:DD383"/>
    <mergeCell ref="DE383:DF383"/>
    <mergeCell ref="DG383:DH383"/>
    <mergeCell ref="DI383:DJ383"/>
    <mergeCell ref="CV383:CW383"/>
    <mergeCell ref="CX383:CY383"/>
    <mergeCell ref="CZ383:DA383"/>
    <mergeCell ref="CR383:CS383"/>
    <mergeCell ref="CT383:CU383"/>
    <mergeCell ref="CG383:CH383"/>
    <mergeCell ref="CI383:CJ383"/>
    <mergeCell ref="CK383:CL383"/>
    <mergeCell ref="CM383:CN383"/>
    <mergeCell ref="CO383:CP383"/>
    <mergeCell ref="CD383:CE383"/>
    <mergeCell ref="BV384:BW384"/>
    <mergeCell ref="BX384:BY384"/>
    <mergeCell ref="BZ384:CA384"/>
    <mergeCell ref="CB384:CC384"/>
    <mergeCell ref="BO384:BP384"/>
    <mergeCell ref="BQ384:BR384"/>
    <mergeCell ref="BS384:BT384"/>
    <mergeCell ref="BK384:BL384"/>
    <mergeCell ref="BM384:BN384"/>
    <mergeCell ref="AZ384:BA384"/>
    <mergeCell ref="BB384:BC384"/>
    <mergeCell ref="BD384:BE384"/>
    <mergeCell ref="BF384:BG384"/>
    <mergeCell ref="BH384:BI384"/>
    <mergeCell ref="AS386:AT386"/>
    <mergeCell ref="AU386:AV386"/>
    <mergeCell ref="AH385:AI385"/>
    <mergeCell ref="AJ385:AK385"/>
    <mergeCell ref="AL385:AM385"/>
    <mergeCell ref="AD385:AE385"/>
    <mergeCell ref="AF385:AG385"/>
    <mergeCell ref="S385:T385"/>
    <mergeCell ref="U385:V385"/>
    <mergeCell ref="W385:X385"/>
    <mergeCell ref="Y385:Z385"/>
    <mergeCell ref="AA385:AB385"/>
    <mergeCell ref="DN384:DO384"/>
    <mergeCell ref="DP384:DQ384"/>
    <mergeCell ref="DR384:DS384"/>
    <mergeCell ref="DT384:DU384"/>
    <mergeCell ref="DV384:DW384"/>
    <mergeCell ref="DK384:DL384"/>
    <mergeCell ref="DC384:DD384"/>
    <mergeCell ref="DE384:DF384"/>
    <mergeCell ref="DG384:DH384"/>
    <mergeCell ref="DI384:DJ384"/>
    <mergeCell ref="CV384:CW384"/>
    <mergeCell ref="CX384:CY384"/>
    <mergeCell ref="CZ384:DA384"/>
    <mergeCell ref="CR384:CS384"/>
    <mergeCell ref="CT384:CU384"/>
    <mergeCell ref="CG384:CH384"/>
    <mergeCell ref="CI384:CJ384"/>
    <mergeCell ref="CK384:CL384"/>
    <mergeCell ref="CM384:CN384"/>
    <mergeCell ref="CO384:CP384"/>
    <mergeCell ref="CD384:CE384"/>
    <mergeCell ref="BV385:BW385"/>
    <mergeCell ref="BX385:BY385"/>
    <mergeCell ref="BZ385:CA385"/>
    <mergeCell ref="CB385:CC385"/>
    <mergeCell ref="BO385:BP385"/>
    <mergeCell ref="BQ385:BR385"/>
    <mergeCell ref="BS385:BT385"/>
    <mergeCell ref="BK385:BL385"/>
    <mergeCell ref="BM385:BN385"/>
    <mergeCell ref="AZ385:BA385"/>
    <mergeCell ref="BB385:BC385"/>
    <mergeCell ref="BD385:BE385"/>
    <mergeCell ref="BF385:BG385"/>
    <mergeCell ref="BH385:BI385"/>
    <mergeCell ref="AW385:AX385"/>
    <mergeCell ref="AO385:AP385"/>
    <mergeCell ref="AQ385:AR385"/>
    <mergeCell ref="AS385:AT385"/>
    <mergeCell ref="AU385:AV385"/>
    <mergeCell ref="AH384:AI384"/>
    <mergeCell ref="AJ384:AK384"/>
    <mergeCell ref="AL384:AM384"/>
    <mergeCell ref="AD384:AE384"/>
    <mergeCell ref="AF384:AG384"/>
    <mergeCell ref="S384:T384"/>
    <mergeCell ref="U384:V384"/>
    <mergeCell ref="W384:X384"/>
    <mergeCell ref="Y384:Z384"/>
    <mergeCell ref="AA384:AB384"/>
    <mergeCell ref="AW384:AX384"/>
    <mergeCell ref="AO384:AP384"/>
    <mergeCell ref="DN385:DO385"/>
    <mergeCell ref="DP385:DQ385"/>
    <mergeCell ref="DR385:DS385"/>
    <mergeCell ref="DT385:DU385"/>
    <mergeCell ref="DV385:DW385"/>
    <mergeCell ref="DK385:DL385"/>
    <mergeCell ref="DC385:DD385"/>
    <mergeCell ref="DE385:DF385"/>
    <mergeCell ref="DG385:DH385"/>
    <mergeCell ref="DI385:DJ385"/>
    <mergeCell ref="CV385:CW385"/>
    <mergeCell ref="CX385:CY385"/>
    <mergeCell ref="CZ385:DA385"/>
    <mergeCell ref="CR385:CS385"/>
    <mergeCell ref="CT385:CU385"/>
    <mergeCell ref="CG385:CH385"/>
    <mergeCell ref="CI385:CJ385"/>
    <mergeCell ref="CK385:CL385"/>
    <mergeCell ref="CM385:CN385"/>
    <mergeCell ref="CO385:CP385"/>
    <mergeCell ref="CD385:CE385"/>
    <mergeCell ref="BV386:BW386"/>
    <mergeCell ref="BX386:BY386"/>
    <mergeCell ref="BZ386:CA386"/>
    <mergeCell ref="CB386:CC386"/>
    <mergeCell ref="BO386:BP386"/>
    <mergeCell ref="BQ386:BR386"/>
    <mergeCell ref="BS386:BT386"/>
    <mergeCell ref="BK386:BL386"/>
    <mergeCell ref="BM386:BN386"/>
    <mergeCell ref="AZ386:BA386"/>
    <mergeCell ref="BB386:BC386"/>
    <mergeCell ref="BD386:BE386"/>
    <mergeCell ref="BF386:BG386"/>
    <mergeCell ref="BH386:BI386"/>
    <mergeCell ref="AU388:AV388"/>
    <mergeCell ref="AH387:AI387"/>
    <mergeCell ref="AJ387:AK387"/>
    <mergeCell ref="AL387:AM387"/>
    <mergeCell ref="AD387:AE387"/>
    <mergeCell ref="AF387:AG387"/>
    <mergeCell ref="S387:T387"/>
    <mergeCell ref="U387:V387"/>
    <mergeCell ref="W387:X387"/>
    <mergeCell ref="Y387:Z387"/>
    <mergeCell ref="AA387:AB387"/>
    <mergeCell ref="DN386:DO386"/>
    <mergeCell ref="DP386:DQ386"/>
    <mergeCell ref="DR386:DS386"/>
    <mergeCell ref="DT386:DU386"/>
    <mergeCell ref="DV386:DW386"/>
    <mergeCell ref="DK386:DL386"/>
    <mergeCell ref="DC386:DD386"/>
    <mergeCell ref="DE386:DF386"/>
    <mergeCell ref="DG386:DH386"/>
    <mergeCell ref="DI386:DJ386"/>
    <mergeCell ref="CV386:CW386"/>
    <mergeCell ref="CX386:CY386"/>
    <mergeCell ref="CZ386:DA386"/>
    <mergeCell ref="CR386:CS386"/>
    <mergeCell ref="CT386:CU386"/>
    <mergeCell ref="CG386:CH386"/>
    <mergeCell ref="CI386:CJ386"/>
    <mergeCell ref="CK386:CL386"/>
    <mergeCell ref="CM386:CN386"/>
    <mergeCell ref="CO386:CP386"/>
    <mergeCell ref="CD386:CE386"/>
    <mergeCell ref="BV387:BW387"/>
    <mergeCell ref="BX387:BY387"/>
    <mergeCell ref="BZ387:CA387"/>
    <mergeCell ref="CB387:CC387"/>
    <mergeCell ref="BO387:BP387"/>
    <mergeCell ref="BQ387:BR387"/>
    <mergeCell ref="BS387:BT387"/>
    <mergeCell ref="BK387:BL387"/>
    <mergeCell ref="BM387:BN387"/>
    <mergeCell ref="AZ387:BA387"/>
    <mergeCell ref="BB387:BC387"/>
    <mergeCell ref="BD387:BE387"/>
    <mergeCell ref="BF387:BG387"/>
    <mergeCell ref="BH387:BI387"/>
    <mergeCell ref="AW387:AX387"/>
    <mergeCell ref="AO387:AP387"/>
    <mergeCell ref="AQ387:AR387"/>
    <mergeCell ref="AS387:AT387"/>
    <mergeCell ref="AU387:AV387"/>
    <mergeCell ref="AH386:AI386"/>
    <mergeCell ref="AJ386:AK386"/>
    <mergeCell ref="AL386:AM386"/>
    <mergeCell ref="AD386:AE386"/>
    <mergeCell ref="AF386:AG386"/>
    <mergeCell ref="S386:T386"/>
    <mergeCell ref="U386:V386"/>
    <mergeCell ref="W386:X386"/>
    <mergeCell ref="Y386:Z386"/>
    <mergeCell ref="AA386:AB386"/>
    <mergeCell ref="AW386:AX386"/>
    <mergeCell ref="AO386:AP386"/>
    <mergeCell ref="AQ386:AR386"/>
    <mergeCell ref="DN387:DO387"/>
    <mergeCell ref="DP387:DQ387"/>
    <mergeCell ref="DR387:DS387"/>
    <mergeCell ref="DT387:DU387"/>
    <mergeCell ref="DV387:DW387"/>
    <mergeCell ref="DK387:DL387"/>
    <mergeCell ref="DC387:DD387"/>
    <mergeCell ref="DE387:DF387"/>
    <mergeCell ref="DG387:DH387"/>
    <mergeCell ref="DI387:DJ387"/>
    <mergeCell ref="CV387:CW387"/>
    <mergeCell ref="CX387:CY387"/>
    <mergeCell ref="CZ387:DA387"/>
    <mergeCell ref="CR387:CS387"/>
    <mergeCell ref="CT387:CU387"/>
    <mergeCell ref="CG387:CH387"/>
    <mergeCell ref="CI387:CJ387"/>
    <mergeCell ref="CK387:CL387"/>
    <mergeCell ref="CM387:CN387"/>
    <mergeCell ref="CO387:CP387"/>
    <mergeCell ref="CD387:CE387"/>
    <mergeCell ref="BV388:BW388"/>
    <mergeCell ref="BX388:BY388"/>
    <mergeCell ref="BZ388:CA388"/>
    <mergeCell ref="CB388:CC388"/>
    <mergeCell ref="BO388:BP388"/>
    <mergeCell ref="BQ388:BR388"/>
    <mergeCell ref="BS388:BT388"/>
    <mergeCell ref="BK388:BL388"/>
    <mergeCell ref="BM388:BN388"/>
    <mergeCell ref="AZ388:BA388"/>
    <mergeCell ref="BB388:BC388"/>
    <mergeCell ref="BD388:BE388"/>
    <mergeCell ref="BF388:BG388"/>
    <mergeCell ref="BH388:BI388"/>
    <mergeCell ref="AH389:AI389"/>
    <mergeCell ref="AJ389:AK389"/>
    <mergeCell ref="AL389:AM389"/>
    <mergeCell ref="AD389:AE389"/>
    <mergeCell ref="AF389:AG389"/>
    <mergeCell ref="S389:T389"/>
    <mergeCell ref="U389:V389"/>
    <mergeCell ref="W389:X389"/>
    <mergeCell ref="Y389:Z389"/>
    <mergeCell ref="AA389:AB389"/>
    <mergeCell ref="DN388:DO388"/>
    <mergeCell ref="DP388:DQ388"/>
    <mergeCell ref="DR388:DS388"/>
    <mergeCell ref="DT388:DU388"/>
    <mergeCell ref="DV388:DW388"/>
    <mergeCell ref="DK388:DL388"/>
    <mergeCell ref="DC388:DD388"/>
    <mergeCell ref="DE388:DF388"/>
    <mergeCell ref="DG388:DH388"/>
    <mergeCell ref="DI388:DJ388"/>
    <mergeCell ref="CV388:CW388"/>
    <mergeCell ref="CX388:CY388"/>
    <mergeCell ref="CZ388:DA388"/>
    <mergeCell ref="CR388:CS388"/>
    <mergeCell ref="CT388:CU388"/>
    <mergeCell ref="CG388:CH388"/>
    <mergeCell ref="CI388:CJ388"/>
    <mergeCell ref="CK388:CL388"/>
    <mergeCell ref="CM388:CN388"/>
    <mergeCell ref="CO388:CP388"/>
    <mergeCell ref="CD388:CE388"/>
    <mergeCell ref="BV389:BW389"/>
    <mergeCell ref="BX389:BY389"/>
    <mergeCell ref="BZ389:CA389"/>
    <mergeCell ref="CB389:CC389"/>
    <mergeCell ref="BO389:BP389"/>
    <mergeCell ref="BQ389:BR389"/>
    <mergeCell ref="BS389:BT389"/>
    <mergeCell ref="BK389:BL389"/>
    <mergeCell ref="BM389:BN389"/>
    <mergeCell ref="AZ389:BA389"/>
    <mergeCell ref="BB389:BC389"/>
    <mergeCell ref="BD389:BE389"/>
    <mergeCell ref="BF389:BG389"/>
    <mergeCell ref="BH389:BI389"/>
    <mergeCell ref="AW389:AX389"/>
    <mergeCell ref="AO389:AP389"/>
    <mergeCell ref="AQ389:AR389"/>
    <mergeCell ref="AS389:AT389"/>
    <mergeCell ref="AU389:AV389"/>
    <mergeCell ref="AH388:AI388"/>
    <mergeCell ref="AJ388:AK388"/>
    <mergeCell ref="AL388:AM388"/>
    <mergeCell ref="AD388:AE388"/>
    <mergeCell ref="AF388:AG388"/>
    <mergeCell ref="S388:T388"/>
    <mergeCell ref="U388:V388"/>
    <mergeCell ref="W388:X388"/>
    <mergeCell ref="Y388:Z388"/>
    <mergeCell ref="AA388:AB388"/>
    <mergeCell ref="AW388:AX388"/>
    <mergeCell ref="AO388:AP388"/>
    <mergeCell ref="AQ388:AR388"/>
    <mergeCell ref="AS388:AT388"/>
    <mergeCell ref="DN389:DO389"/>
    <mergeCell ref="DP389:DQ389"/>
    <mergeCell ref="DR389:DS389"/>
    <mergeCell ref="DT389:DU389"/>
    <mergeCell ref="DV389:DW389"/>
    <mergeCell ref="DK389:DL389"/>
    <mergeCell ref="DC389:DD389"/>
    <mergeCell ref="DE389:DF389"/>
    <mergeCell ref="DG389:DH389"/>
    <mergeCell ref="DI389:DJ389"/>
    <mergeCell ref="CV389:CW389"/>
    <mergeCell ref="CX389:CY389"/>
    <mergeCell ref="CZ389:DA389"/>
    <mergeCell ref="CR389:CS389"/>
    <mergeCell ref="CT389:CU389"/>
    <mergeCell ref="CG389:CH389"/>
    <mergeCell ref="CI389:CJ389"/>
    <mergeCell ref="CK389:CL389"/>
    <mergeCell ref="CM389:CN389"/>
    <mergeCell ref="CO389:CP389"/>
    <mergeCell ref="CD389:CE389"/>
    <mergeCell ref="BV390:BW390"/>
    <mergeCell ref="BX390:BY390"/>
    <mergeCell ref="BZ390:CA390"/>
    <mergeCell ref="CB390:CC390"/>
    <mergeCell ref="BO390:BP390"/>
    <mergeCell ref="BQ390:BR390"/>
    <mergeCell ref="BS390:BT390"/>
    <mergeCell ref="BK390:BL390"/>
    <mergeCell ref="BM390:BN390"/>
    <mergeCell ref="AZ390:BA390"/>
    <mergeCell ref="BB390:BC390"/>
    <mergeCell ref="BD390:BE390"/>
    <mergeCell ref="BF390:BG390"/>
    <mergeCell ref="BH390:BI390"/>
    <mergeCell ref="S391:T391"/>
    <mergeCell ref="U391:V391"/>
    <mergeCell ref="W391:X391"/>
    <mergeCell ref="Y391:Z391"/>
    <mergeCell ref="AA391:AB391"/>
    <mergeCell ref="DN390:DO390"/>
    <mergeCell ref="DP390:DQ390"/>
    <mergeCell ref="DR390:DS390"/>
    <mergeCell ref="DT390:DU390"/>
    <mergeCell ref="DV390:DW390"/>
    <mergeCell ref="DK390:DL390"/>
    <mergeCell ref="DC390:DD390"/>
    <mergeCell ref="DE390:DF390"/>
    <mergeCell ref="DG390:DH390"/>
    <mergeCell ref="DI390:DJ390"/>
    <mergeCell ref="CV390:CW390"/>
    <mergeCell ref="CX390:CY390"/>
    <mergeCell ref="CZ390:DA390"/>
    <mergeCell ref="CR390:CS390"/>
    <mergeCell ref="CT390:CU390"/>
    <mergeCell ref="CG390:CH390"/>
    <mergeCell ref="CI390:CJ390"/>
    <mergeCell ref="CK390:CL390"/>
    <mergeCell ref="CM390:CN390"/>
    <mergeCell ref="CO390:CP390"/>
    <mergeCell ref="CD390:CE390"/>
    <mergeCell ref="BV391:BW391"/>
    <mergeCell ref="BX391:BY391"/>
    <mergeCell ref="BZ391:CA391"/>
    <mergeCell ref="CB391:CC391"/>
    <mergeCell ref="BO391:BP391"/>
    <mergeCell ref="BQ391:BR391"/>
    <mergeCell ref="BS391:BT391"/>
    <mergeCell ref="BK391:BL391"/>
    <mergeCell ref="BM391:BN391"/>
    <mergeCell ref="AZ391:BA391"/>
    <mergeCell ref="BB391:BC391"/>
    <mergeCell ref="BD391:BE391"/>
    <mergeCell ref="BF391:BG391"/>
    <mergeCell ref="BH391:BI391"/>
    <mergeCell ref="AW391:AX391"/>
    <mergeCell ref="AO391:AP391"/>
    <mergeCell ref="AQ391:AR391"/>
    <mergeCell ref="AS391:AT391"/>
    <mergeCell ref="AU391:AV391"/>
    <mergeCell ref="AH390:AI390"/>
    <mergeCell ref="AJ390:AK390"/>
    <mergeCell ref="AL390:AM390"/>
    <mergeCell ref="AD390:AE390"/>
    <mergeCell ref="AF390:AG390"/>
    <mergeCell ref="S390:T390"/>
    <mergeCell ref="U390:V390"/>
    <mergeCell ref="W390:X390"/>
    <mergeCell ref="Y390:Z390"/>
    <mergeCell ref="AA390:AB390"/>
    <mergeCell ref="AW390:AX390"/>
    <mergeCell ref="AO390:AP390"/>
    <mergeCell ref="AQ390:AR390"/>
    <mergeCell ref="AS390:AT390"/>
    <mergeCell ref="AU390:AV390"/>
    <mergeCell ref="AA392:AB392"/>
    <mergeCell ref="DN391:DO391"/>
    <mergeCell ref="DP391:DQ391"/>
    <mergeCell ref="DR391:DS391"/>
    <mergeCell ref="DT391:DU391"/>
    <mergeCell ref="DV391:DW391"/>
    <mergeCell ref="DK391:DL391"/>
    <mergeCell ref="DC391:DD391"/>
    <mergeCell ref="DE391:DF391"/>
    <mergeCell ref="DG391:DH391"/>
    <mergeCell ref="DI391:DJ391"/>
    <mergeCell ref="CV391:CW391"/>
    <mergeCell ref="CX391:CY391"/>
    <mergeCell ref="CZ391:DA391"/>
    <mergeCell ref="CR391:CS391"/>
    <mergeCell ref="CT391:CU391"/>
    <mergeCell ref="CG391:CH391"/>
    <mergeCell ref="CI391:CJ391"/>
    <mergeCell ref="CK391:CL391"/>
    <mergeCell ref="CM391:CN391"/>
    <mergeCell ref="CO391:CP391"/>
    <mergeCell ref="CD391:CE391"/>
    <mergeCell ref="BV392:BW392"/>
    <mergeCell ref="BX392:BY392"/>
    <mergeCell ref="BZ392:CA392"/>
    <mergeCell ref="CB392:CC392"/>
    <mergeCell ref="BO392:BP392"/>
    <mergeCell ref="BQ392:BR392"/>
    <mergeCell ref="BS392:BT392"/>
    <mergeCell ref="BK392:BL392"/>
    <mergeCell ref="BM392:BN392"/>
    <mergeCell ref="AZ392:BA392"/>
    <mergeCell ref="BB392:BC392"/>
    <mergeCell ref="BD392:BE392"/>
    <mergeCell ref="BF392:BG392"/>
    <mergeCell ref="BH392:BI392"/>
    <mergeCell ref="AW392:AX392"/>
    <mergeCell ref="AO392:AP392"/>
    <mergeCell ref="AQ392:AR392"/>
    <mergeCell ref="AS392:AT392"/>
    <mergeCell ref="AU392:AV392"/>
    <mergeCell ref="AH391:AI391"/>
    <mergeCell ref="AJ391:AK391"/>
    <mergeCell ref="AL391:AM391"/>
    <mergeCell ref="AD391:AE391"/>
    <mergeCell ref="AF391:AG391"/>
    <mergeCell ref="AW394:AX394"/>
    <mergeCell ref="AO394:AP394"/>
    <mergeCell ref="AQ394:AR394"/>
    <mergeCell ref="AS394:AT394"/>
    <mergeCell ref="AU394:AV394"/>
    <mergeCell ref="AH393:AI393"/>
    <mergeCell ref="AJ393:AK393"/>
    <mergeCell ref="AL393:AM393"/>
    <mergeCell ref="AD393:AE393"/>
    <mergeCell ref="AF393:AG393"/>
    <mergeCell ref="S393:T393"/>
    <mergeCell ref="U393:V393"/>
    <mergeCell ref="W393:X393"/>
    <mergeCell ref="Y393:Z393"/>
    <mergeCell ref="AA393:AB393"/>
    <mergeCell ref="DN392:DO392"/>
    <mergeCell ref="DP392:DQ392"/>
    <mergeCell ref="DR392:DS392"/>
    <mergeCell ref="DT392:DU392"/>
    <mergeCell ref="DV392:DW392"/>
    <mergeCell ref="DK392:DL392"/>
    <mergeCell ref="DC392:DD392"/>
    <mergeCell ref="DE392:DF392"/>
    <mergeCell ref="DG392:DH392"/>
    <mergeCell ref="DI392:DJ392"/>
    <mergeCell ref="CV392:CW392"/>
    <mergeCell ref="CX392:CY392"/>
    <mergeCell ref="CZ392:DA392"/>
    <mergeCell ref="CR392:CS392"/>
    <mergeCell ref="CT392:CU392"/>
    <mergeCell ref="CG392:CH392"/>
    <mergeCell ref="CI392:CJ392"/>
    <mergeCell ref="CK392:CL392"/>
    <mergeCell ref="CM392:CN392"/>
    <mergeCell ref="CO392:CP392"/>
    <mergeCell ref="CD392:CE392"/>
    <mergeCell ref="BV393:BW393"/>
    <mergeCell ref="BX393:BY393"/>
    <mergeCell ref="BZ393:CA393"/>
    <mergeCell ref="CB393:CC393"/>
    <mergeCell ref="BO393:BP393"/>
    <mergeCell ref="BQ393:BR393"/>
    <mergeCell ref="BS393:BT393"/>
    <mergeCell ref="BK393:BL393"/>
    <mergeCell ref="BM393:BN393"/>
    <mergeCell ref="AZ393:BA393"/>
    <mergeCell ref="BB393:BC393"/>
    <mergeCell ref="BD393:BE393"/>
    <mergeCell ref="BF393:BG393"/>
    <mergeCell ref="BH393:BI393"/>
    <mergeCell ref="AW393:AX393"/>
    <mergeCell ref="AO393:AP393"/>
    <mergeCell ref="AQ393:AR393"/>
    <mergeCell ref="AS393:AT393"/>
    <mergeCell ref="AU393:AV393"/>
    <mergeCell ref="AH392:AI392"/>
    <mergeCell ref="AJ392:AK392"/>
    <mergeCell ref="AL392:AM392"/>
    <mergeCell ref="AD392:AE392"/>
    <mergeCell ref="AF392:AG392"/>
    <mergeCell ref="S392:T392"/>
    <mergeCell ref="U392:V392"/>
    <mergeCell ref="W392:X392"/>
    <mergeCell ref="Y392:Z392"/>
    <mergeCell ref="DN393:DO393"/>
    <mergeCell ref="DP393:DQ393"/>
    <mergeCell ref="DR393:DS393"/>
    <mergeCell ref="DT393:DU393"/>
    <mergeCell ref="DV393:DW393"/>
    <mergeCell ref="DK393:DL393"/>
    <mergeCell ref="DC393:DD393"/>
    <mergeCell ref="DE393:DF393"/>
    <mergeCell ref="DG393:DH393"/>
    <mergeCell ref="DI393:DJ393"/>
    <mergeCell ref="CV393:CW393"/>
    <mergeCell ref="CX393:CY393"/>
    <mergeCell ref="CZ393:DA393"/>
    <mergeCell ref="CR393:CS393"/>
    <mergeCell ref="CT393:CU393"/>
    <mergeCell ref="CG393:CH393"/>
    <mergeCell ref="CI393:CJ393"/>
    <mergeCell ref="CK393:CL393"/>
    <mergeCell ref="CM393:CN393"/>
    <mergeCell ref="CO393:CP393"/>
    <mergeCell ref="CD393:CE393"/>
    <mergeCell ref="BV394:BW394"/>
    <mergeCell ref="BX394:BY394"/>
    <mergeCell ref="BZ394:CA394"/>
    <mergeCell ref="CB394:CC394"/>
    <mergeCell ref="BO394:BP394"/>
    <mergeCell ref="BQ394:BR394"/>
    <mergeCell ref="BS394:BT394"/>
    <mergeCell ref="BK394:BL394"/>
    <mergeCell ref="BM394:BN394"/>
    <mergeCell ref="AZ394:BA394"/>
    <mergeCell ref="BB394:BC394"/>
    <mergeCell ref="BD394:BE394"/>
    <mergeCell ref="BF394:BG394"/>
    <mergeCell ref="BH394:BI394"/>
    <mergeCell ref="AO396:AP396"/>
    <mergeCell ref="AQ396:AR396"/>
    <mergeCell ref="AS396:AT396"/>
    <mergeCell ref="AU396:AV396"/>
    <mergeCell ref="AH395:AI395"/>
    <mergeCell ref="AJ395:AK395"/>
    <mergeCell ref="AL395:AM395"/>
    <mergeCell ref="AD395:AE395"/>
    <mergeCell ref="AF395:AG395"/>
    <mergeCell ref="S395:T395"/>
    <mergeCell ref="U395:V395"/>
    <mergeCell ref="W395:X395"/>
    <mergeCell ref="Y395:Z395"/>
    <mergeCell ref="AA395:AB395"/>
    <mergeCell ref="DN394:DO394"/>
    <mergeCell ref="DP394:DQ394"/>
    <mergeCell ref="DR394:DS394"/>
    <mergeCell ref="DT394:DU394"/>
    <mergeCell ref="DV394:DW394"/>
    <mergeCell ref="DK394:DL394"/>
    <mergeCell ref="DC394:DD394"/>
    <mergeCell ref="DE394:DF394"/>
    <mergeCell ref="DG394:DH394"/>
    <mergeCell ref="DI394:DJ394"/>
    <mergeCell ref="CV394:CW394"/>
    <mergeCell ref="CX394:CY394"/>
    <mergeCell ref="CZ394:DA394"/>
    <mergeCell ref="CR394:CS394"/>
    <mergeCell ref="CT394:CU394"/>
    <mergeCell ref="CG394:CH394"/>
    <mergeCell ref="CI394:CJ394"/>
    <mergeCell ref="CK394:CL394"/>
    <mergeCell ref="CM394:CN394"/>
    <mergeCell ref="CO394:CP394"/>
    <mergeCell ref="CD394:CE394"/>
    <mergeCell ref="BV395:BW395"/>
    <mergeCell ref="BX395:BY395"/>
    <mergeCell ref="BZ395:CA395"/>
    <mergeCell ref="CB395:CC395"/>
    <mergeCell ref="BO395:BP395"/>
    <mergeCell ref="BQ395:BR395"/>
    <mergeCell ref="BS395:BT395"/>
    <mergeCell ref="BK395:BL395"/>
    <mergeCell ref="BM395:BN395"/>
    <mergeCell ref="AZ395:BA395"/>
    <mergeCell ref="BB395:BC395"/>
    <mergeCell ref="BD395:BE395"/>
    <mergeCell ref="BF395:BG395"/>
    <mergeCell ref="BH395:BI395"/>
    <mergeCell ref="AW395:AX395"/>
    <mergeCell ref="AO395:AP395"/>
    <mergeCell ref="AQ395:AR395"/>
    <mergeCell ref="AS395:AT395"/>
    <mergeCell ref="AU395:AV395"/>
    <mergeCell ref="AH394:AI394"/>
    <mergeCell ref="AJ394:AK394"/>
    <mergeCell ref="AL394:AM394"/>
    <mergeCell ref="AD394:AE394"/>
    <mergeCell ref="AF394:AG394"/>
    <mergeCell ref="S394:T394"/>
    <mergeCell ref="U394:V394"/>
    <mergeCell ref="W394:X394"/>
    <mergeCell ref="Y394:Z394"/>
    <mergeCell ref="AA394:AB394"/>
    <mergeCell ref="DN395:DO395"/>
    <mergeCell ref="DP395:DQ395"/>
    <mergeCell ref="DR395:DS395"/>
    <mergeCell ref="DT395:DU395"/>
    <mergeCell ref="DV395:DW395"/>
    <mergeCell ref="DK395:DL395"/>
    <mergeCell ref="DC395:DD395"/>
    <mergeCell ref="DE395:DF395"/>
    <mergeCell ref="DG395:DH395"/>
    <mergeCell ref="DI395:DJ395"/>
    <mergeCell ref="CV395:CW395"/>
    <mergeCell ref="CX395:CY395"/>
    <mergeCell ref="CZ395:DA395"/>
    <mergeCell ref="CR395:CS395"/>
    <mergeCell ref="CT395:CU395"/>
    <mergeCell ref="CG395:CH395"/>
    <mergeCell ref="CI395:CJ395"/>
    <mergeCell ref="CK395:CL395"/>
    <mergeCell ref="CM395:CN395"/>
    <mergeCell ref="CO395:CP395"/>
    <mergeCell ref="CD395:CE395"/>
    <mergeCell ref="BV396:BW396"/>
    <mergeCell ref="BX396:BY396"/>
    <mergeCell ref="BZ396:CA396"/>
    <mergeCell ref="CB396:CC396"/>
    <mergeCell ref="BO396:BP396"/>
    <mergeCell ref="BQ396:BR396"/>
    <mergeCell ref="BS396:BT396"/>
    <mergeCell ref="BK396:BL396"/>
    <mergeCell ref="BM396:BN396"/>
    <mergeCell ref="AZ396:BA396"/>
    <mergeCell ref="BB396:BC396"/>
    <mergeCell ref="BD396:BE396"/>
    <mergeCell ref="BF396:BG396"/>
    <mergeCell ref="BH396:BI396"/>
    <mergeCell ref="AQ398:AR398"/>
    <mergeCell ref="AS398:AT398"/>
    <mergeCell ref="AU398:AV398"/>
    <mergeCell ref="AH397:AI397"/>
    <mergeCell ref="AJ397:AK397"/>
    <mergeCell ref="AL397:AM397"/>
    <mergeCell ref="AD397:AE397"/>
    <mergeCell ref="AF397:AG397"/>
    <mergeCell ref="S397:T397"/>
    <mergeCell ref="U397:V397"/>
    <mergeCell ref="W397:X397"/>
    <mergeCell ref="Y397:Z397"/>
    <mergeCell ref="AA397:AB397"/>
    <mergeCell ref="DN396:DO396"/>
    <mergeCell ref="DP396:DQ396"/>
    <mergeCell ref="DR396:DS396"/>
    <mergeCell ref="DT396:DU396"/>
    <mergeCell ref="DV396:DW396"/>
    <mergeCell ref="DK396:DL396"/>
    <mergeCell ref="DC396:DD396"/>
    <mergeCell ref="DE396:DF396"/>
    <mergeCell ref="DG396:DH396"/>
    <mergeCell ref="DI396:DJ396"/>
    <mergeCell ref="CV396:CW396"/>
    <mergeCell ref="CX396:CY396"/>
    <mergeCell ref="CZ396:DA396"/>
    <mergeCell ref="CR396:CS396"/>
    <mergeCell ref="CT396:CU396"/>
    <mergeCell ref="CG396:CH396"/>
    <mergeCell ref="CI396:CJ396"/>
    <mergeCell ref="CK396:CL396"/>
    <mergeCell ref="CM396:CN396"/>
    <mergeCell ref="CO396:CP396"/>
    <mergeCell ref="CD396:CE396"/>
    <mergeCell ref="BV397:BW397"/>
    <mergeCell ref="BX397:BY397"/>
    <mergeCell ref="BZ397:CA397"/>
    <mergeCell ref="CB397:CC397"/>
    <mergeCell ref="BO397:BP397"/>
    <mergeCell ref="BQ397:BR397"/>
    <mergeCell ref="BS397:BT397"/>
    <mergeCell ref="BK397:BL397"/>
    <mergeCell ref="BM397:BN397"/>
    <mergeCell ref="AZ397:BA397"/>
    <mergeCell ref="BB397:BC397"/>
    <mergeCell ref="BD397:BE397"/>
    <mergeCell ref="BF397:BG397"/>
    <mergeCell ref="BH397:BI397"/>
    <mergeCell ref="AW397:AX397"/>
    <mergeCell ref="AO397:AP397"/>
    <mergeCell ref="AQ397:AR397"/>
    <mergeCell ref="AS397:AT397"/>
    <mergeCell ref="AU397:AV397"/>
    <mergeCell ref="AH396:AI396"/>
    <mergeCell ref="AJ396:AK396"/>
    <mergeCell ref="AL396:AM396"/>
    <mergeCell ref="AD396:AE396"/>
    <mergeCell ref="AF396:AG396"/>
    <mergeCell ref="S396:T396"/>
    <mergeCell ref="U396:V396"/>
    <mergeCell ref="W396:X396"/>
    <mergeCell ref="Y396:Z396"/>
    <mergeCell ref="AA396:AB396"/>
    <mergeCell ref="AW396:AX396"/>
    <mergeCell ref="DN397:DO397"/>
    <mergeCell ref="DP397:DQ397"/>
    <mergeCell ref="DR397:DS397"/>
    <mergeCell ref="DT397:DU397"/>
    <mergeCell ref="DV397:DW397"/>
    <mergeCell ref="DK397:DL397"/>
    <mergeCell ref="DC397:DD397"/>
    <mergeCell ref="DE397:DF397"/>
    <mergeCell ref="DG397:DH397"/>
    <mergeCell ref="DI397:DJ397"/>
    <mergeCell ref="CV397:CW397"/>
    <mergeCell ref="CX397:CY397"/>
    <mergeCell ref="CZ397:DA397"/>
    <mergeCell ref="CR397:CS397"/>
    <mergeCell ref="CT397:CU397"/>
    <mergeCell ref="CG397:CH397"/>
    <mergeCell ref="CI397:CJ397"/>
    <mergeCell ref="CK397:CL397"/>
    <mergeCell ref="CM397:CN397"/>
    <mergeCell ref="CO397:CP397"/>
    <mergeCell ref="CD397:CE397"/>
    <mergeCell ref="BV398:BW398"/>
    <mergeCell ref="BX398:BY398"/>
    <mergeCell ref="BZ398:CA398"/>
    <mergeCell ref="CB398:CC398"/>
    <mergeCell ref="BO398:BP398"/>
    <mergeCell ref="BQ398:BR398"/>
    <mergeCell ref="BS398:BT398"/>
    <mergeCell ref="BK398:BL398"/>
    <mergeCell ref="BM398:BN398"/>
    <mergeCell ref="AZ398:BA398"/>
    <mergeCell ref="BB398:BC398"/>
    <mergeCell ref="BD398:BE398"/>
    <mergeCell ref="BF398:BG398"/>
    <mergeCell ref="BH398:BI398"/>
    <mergeCell ref="AS400:AT400"/>
    <mergeCell ref="AU400:AV400"/>
    <mergeCell ref="AH399:AI399"/>
    <mergeCell ref="AJ399:AK399"/>
    <mergeCell ref="AL399:AM399"/>
    <mergeCell ref="AD399:AE399"/>
    <mergeCell ref="AF399:AG399"/>
    <mergeCell ref="S399:T399"/>
    <mergeCell ref="U399:V399"/>
    <mergeCell ref="W399:X399"/>
    <mergeCell ref="Y399:Z399"/>
    <mergeCell ref="AA399:AB399"/>
    <mergeCell ref="DN398:DO398"/>
    <mergeCell ref="DP398:DQ398"/>
    <mergeCell ref="DR398:DS398"/>
    <mergeCell ref="DT398:DU398"/>
    <mergeCell ref="DV398:DW398"/>
    <mergeCell ref="DK398:DL398"/>
    <mergeCell ref="DC398:DD398"/>
    <mergeCell ref="DE398:DF398"/>
    <mergeCell ref="DG398:DH398"/>
    <mergeCell ref="DI398:DJ398"/>
    <mergeCell ref="CV398:CW398"/>
    <mergeCell ref="CX398:CY398"/>
    <mergeCell ref="CZ398:DA398"/>
    <mergeCell ref="CR398:CS398"/>
    <mergeCell ref="CT398:CU398"/>
    <mergeCell ref="CG398:CH398"/>
    <mergeCell ref="CI398:CJ398"/>
    <mergeCell ref="CK398:CL398"/>
    <mergeCell ref="CM398:CN398"/>
    <mergeCell ref="CO398:CP398"/>
    <mergeCell ref="CD398:CE398"/>
    <mergeCell ref="BV399:BW399"/>
    <mergeCell ref="BX399:BY399"/>
    <mergeCell ref="BZ399:CA399"/>
    <mergeCell ref="CB399:CC399"/>
    <mergeCell ref="BO399:BP399"/>
    <mergeCell ref="BQ399:BR399"/>
    <mergeCell ref="BS399:BT399"/>
    <mergeCell ref="BK399:BL399"/>
    <mergeCell ref="BM399:BN399"/>
    <mergeCell ref="AZ399:BA399"/>
    <mergeCell ref="BB399:BC399"/>
    <mergeCell ref="BD399:BE399"/>
    <mergeCell ref="BF399:BG399"/>
    <mergeCell ref="BH399:BI399"/>
    <mergeCell ref="AW399:AX399"/>
    <mergeCell ref="AO399:AP399"/>
    <mergeCell ref="AQ399:AR399"/>
    <mergeCell ref="AS399:AT399"/>
    <mergeCell ref="AU399:AV399"/>
    <mergeCell ref="AH398:AI398"/>
    <mergeCell ref="AJ398:AK398"/>
    <mergeCell ref="AL398:AM398"/>
    <mergeCell ref="AD398:AE398"/>
    <mergeCell ref="AF398:AG398"/>
    <mergeCell ref="S398:T398"/>
    <mergeCell ref="U398:V398"/>
    <mergeCell ref="W398:X398"/>
    <mergeCell ref="Y398:Z398"/>
    <mergeCell ref="AA398:AB398"/>
    <mergeCell ref="AW398:AX398"/>
    <mergeCell ref="AO398:AP398"/>
    <mergeCell ref="DN399:DO399"/>
    <mergeCell ref="DP399:DQ399"/>
    <mergeCell ref="DR399:DS399"/>
    <mergeCell ref="DT399:DU399"/>
    <mergeCell ref="DV399:DW399"/>
    <mergeCell ref="DK399:DL399"/>
    <mergeCell ref="DC399:DD399"/>
    <mergeCell ref="DE399:DF399"/>
    <mergeCell ref="DG399:DH399"/>
    <mergeCell ref="DI399:DJ399"/>
    <mergeCell ref="CV399:CW399"/>
    <mergeCell ref="CX399:CY399"/>
    <mergeCell ref="CZ399:DA399"/>
    <mergeCell ref="CR399:CS399"/>
    <mergeCell ref="CT399:CU399"/>
    <mergeCell ref="CG399:CH399"/>
    <mergeCell ref="CI399:CJ399"/>
    <mergeCell ref="CK399:CL399"/>
    <mergeCell ref="CM399:CN399"/>
    <mergeCell ref="CO399:CP399"/>
    <mergeCell ref="CD399:CE399"/>
    <mergeCell ref="BV400:BW400"/>
    <mergeCell ref="BX400:BY400"/>
    <mergeCell ref="BZ400:CA400"/>
    <mergeCell ref="CB400:CC400"/>
    <mergeCell ref="BO400:BP400"/>
    <mergeCell ref="BQ400:BR400"/>
    <mergeCell ref="BS400:BT400"/>
    <mergeCell ref="BK400:BL400"/>
    <mergeCell ref="BM400:BN400"/>
    <mergeCell ref="AZ400:BA400"/>
    <mergeCell ref="BB400:BC400"/>
    <mergeCell ref="BD400:BE400"/>
    <mergeCell ref="BF400:BG400"/>
    <mergeCell ref="BH400:BI400"/>
    <mergeCell ref="AU402:AV402"/>
    <mergeCell ref="AH401:AI401"/>
    <mergeCell ref="AJ401:AK401"/>
    <mergeCell ref="AL401:AM401"/>
    <mergeCell ref="AD401:AE401"/>
    <mergeCell ref="AF401:AG401"/>
    <mergeCell ref="S401:T401"/>
    <mergeCell ref="U401:V401"/>
    <mergeCell ref="W401:X401"/>
    <mergeCell ref="Y401:Z401"/>
    <mergeCell ref="AA401:AB401"/>
    <mergeCell ref="DN400:DO400"/>
    <mergeCell ref="DP400:DQ400"/>
    <mergeCell ref="DR400:DS400"/>
    <mergeCell ref="DT400:DU400"/>
    <mergeCell ref="DV400:DW400"/>
    <mergeCell ref="DK400:DL400"/>
    <mergeCell ref="DC400:DD400"/>
    <mergeCell ref="DE400:DF400"/>
    <mergeCell ref="DG400:DH400"/>
    <mergeCell ref="DI400:DJ400"/>
    <mergeCell ref="CV400:CW400"/>
    <mergeCell ref="CX400:CY400"/>
    <mergeCell ref="CZ400:DA400"/>
    <mergeCell ref="CR400:CS400"/>
    <mergeCell ref="CT400:CU400"/>
    <mergeCell ref="CG400:CH400"/>
    <mergeCell ref="CI400:CJ400"/>
    <mergeCell ref="CK400:CL400"/>
    <mergeCell ref="CM400:CN400"/>
    <mergeCell ref="CO400:CP400"/>
    <mergeCell ref="CD400:CE400"/>
    <mergeCell ref="BV401:BW401"/>
    <mergeCell ref="BX401:BY401"/>
    <mergeCell ref="BZ401:CA401"/>
    <mergeCell ref="CB401:CC401"/>
    <mergeCell ref="BO401:BP401"/>
    <mergeCell ref="BQ401:BR401"/>
    <mergeCell ref="BS401:BT401"/>
    <mergeCell ref="BK401:BL401"/>
    <mergeCell ref="BM401:BN401"/>
    <mergeCell ref="AZ401:BA401"/>
    <mergeCell ref="BB401:BC401"/>
    <mergeCell ref="BD401:BE401"/>
    <mergeCell ref="BF401:BG401"/>
    <mergeCell ref="BH401:BI401"/>
    <mergeCell ref="AW401:AX401"/>
    <mergeCell ref="AO401:AP401"/>
    <mergeCell ref="AQ401:AR401"/>
    <mergeCell ref="AS401:AT401"/>
    <mergeCell ref="AU401:AV401"/>
    <mergeCell ref="AH400:AI400"/>
    <mergeCell ref="AJ400:AK400"/>
    <mergeCell ref="AL400:AM400"/>
    <mergeCell ref="AD400:AE400"/>
    <mergeCell ref="AF400:AG400"/>
    <mergeCell ref="S400:T400"/>
    <mergeCell ref="U400:V400"/>
    <mergeCell ref="W400:X400"/>
    <mergeCell ref="Y400:Z400"/>
    <mergeCell ref="AA400:AB400"/>
    <mergeCell ref="AW400:AX400"/>
    <mergeCell ref="AO400:AP400"/>
    <mergeCell ref="AQ400:AR400"/>
    <mergeCell ref="DN401:DO401"/>
    <mergeCell ref="DP401:DQ401"/>
    <mergeCell ref="DR401:DS401"/>
    <mergeCell ref="DT401:DU401"/>
    <mergeCell ref="DV401:DW401"/>
    <mergeCell ref="DK401:DL401"/>
    <mergeCell ref="DC401:DD401"/>
    <mergeCell ref="DE401:DF401"/>
    <mergeCell ref="DG401:DH401"/>
    <mergeCell ref="DI401:DJ401"/>
    <mergeCell ref="CV401:CW401"/>
    <mergeCell ref="CX401:CY401"/>
    <mergeCell ref="CZ401:DA401"/>
    <mergeCell ref="CR401:CS401"/>
    <mergeCell ref="CT401:CU401"/>
    <mergeCell ref="CG401:CH401"/>
    <mergeCell ref="CI401:CJ401"/>
    <mergeCell ref="CK401:CL401"/>
    <mergeCell ref="CM401:CN401"/>
    <mergeCell ref="CO401:CP401"/>
    <mergeCell ref="CD401:CE401"/>
    <mergeCell ref="BV402:BW402"/>
    <mergeCell ref="BX402:BY402"/>
    <mergeCell ref="BZ402:CA402"/>
    <mergeCell ref="CB402:CC402"/>
    <mergeCell ref="BO402:BP402"/>
    <mergeCell ref="BQ402:BR402"/>
    <mergeCell ref="BS402:BT402"/>
    <mergeCell ref="BK402:BL402"/>
    <mergeCell ref="BM402:BN402"/>
    <mergeCell ref="AZ402:BA402"/>
    <mergeCell ref="BB402:BC402"/>
    <mergeCell ref="BD402:BE402"/>
    <mergeCell ref="BF402:BG402"/>
    <mergeCell ref="BH402:BI402"/>
    <mergeCell ref="AH403:AI403"/>
    <mergeCell ref="AJ403:AK403"/>
    <mergeCell ref="AL403:AM403"/>
    <mergeCell ref="AD403:AE403"/>
    <mergeCell ref="AF403:AG403"/>
    <mergeCell ref="S403:T403"/>
    <mergeCell ref="U403:V403"/>
    <mergeCell ref="W403:X403"/>
    <mergeCell ref="Y403:Z403"/>
    <mergeCell ref="AA403:AB403"/>
    <mergeCell ref="DN402:DO402"/>
    <mergeCell ref="DP402:DQ402"/>
    <mergeCell ref="DR402:DS402"/>
    <mergeCell ref="DT402:DU402"/>
    <mergeCell ref="DV402:DW402"/>
    <mergeCell ref="DK402:DL402"/>
    <mergeCell ref="DC402:DD402"/>
    <mergeCell ref="DE402:DF402"/>
    <mergeCell ref="DG402:DH402"/>
    <mergeCell ref="DI402:DJ402"/>
    <mergeCell ref="CV402:CW402"/>
    <mergeCell ref="CX402:CY402"/>
    <mergeCell ref="CZ402:DA402"/>
    <mergeCell ref="CR402:CS402"/>
    <mergeCell ref="CT402:CU402"/>
    <mergeCell ref="CG402:CH402"/>
    <mergeCell ref="CI402:CJ402"/>
    <mergeCell ref="CK402:CL402"/>
    <mergeCell ref="CM402:CN402"/>
    <mergeCell ref="CO402:CP402"/>
    <mergeCell ref="CD402:CE402"/>
    <mergeCell ref="BV403:BW403"/>
    <mergeCell ref="BX403:BY403"/>
    <mergeCell ref="BZ403:CA403"/>
    <mergeCell ref="CB403:CC403"/>
    <mergeCell ref="BO403:BP403"/>
    <mergeCell ref="BQ403:BR403"/>
    <mergeCell ref="BS403:BT403"/>
    <mergeCell ref="BK403:BL403"/>
    <mergeCell ref="BM403:BN403"/>
    <mergeCell ref="AZ403:BA403"/>
    <mergeCell ref="BB403:BC403"/>
    <mergeCell ref="BD403:BE403"/>
    <mergeCell ref="BF403:BG403"/>
    <mergeCell ref="BH403:BI403"/>
    <mergeCell ref="AW403:AX403"/>
    <mergeCell ref="AO403:AP403"/>
    <mergeCell ref="AQ403:AR403"/>
    <mergeCell ref="AS403:AT403"/>
    <mergeCell ref="AU403:AV403"/>
    <mergeCell ref="AH402:AI402"/>
    <mergeCell ref="AJ402:AK402"/>
    <mergeCell ref="AL402:AM402"/>
    <mergeCell ref="AD402:AE402"/>
    <mergeCell ref="AF402:AG402"/>
    <mergeCell ref="S402:T402"/>
    <mergeCell ref="U402:V402"/>
    <mergeCell ref="W402:X402"/>
    <mergeCell ref="Y402:Z402"/>
    <mergeCell ref="AA402:AB402"/>
    <mergeCell ref="AW402:AX402"/>
    <mergeCell ref="AO402:AP402"/>
    <mergeCell ref="AQ402:AR402"/>
    <mergeCell ref="AS402:AT402"/>
    <mergeCell ref="DN403:DO403"/>
    <mergeCell ref="DP403:DQ403"/>
    <mergeCell ref="DR403:DS403"/>
    <mergeCell ref="DT403:DU403"/>
    <mergeCell ref="DV403:DW403"/>
    <mergeCell ref="DK403:DL403"/>
    <mergeCell ref="DC403:DD403"/>
    <mergeCell ref="DE403:DF403"/>
    <mergeCell ref="DG403:DH403"/>
    <mergeCell ref="DI403:DJ403"/>
    <mergeCell ref="CV403:CW403"/>
    <mergeCell ref="CX403:CY403"/>
    <mergeCell ref="CZ403:DA403"/>
    <mergeCell ref="CR403:CS403"/>
    <mergeCell ref="CT403:CU403"/>
    <mergeCell ref="CG403:CH403"/>
    <mergeCell ref="CI403:CJ403"/>
    <mergeCell ref="CK403:CL403"/>
    <mergeCell ref="CM403:CN403"/>
    <mergeCell ref="CO403:CP403"/>
    <mergeCell ref="CD403:CE403"/>
    <mergeCell ref="BV404:BW404"/>
    <mergeCell ref="BX404:BY404"/>
    <mergeCell ref="BZ404:CA404"/>
    <mergeCell ref="BM404:BN404"/>
    <mergeCell ref="BO404:BP404"/>
    <mergeCell ref="BQ404:BR404"/>
    <mergeCell ref="BS404:BT404"/>
    <mergeCell ref="BK404:BL404"/>
    <mergeCell ref="AZ404:BA404"/>
    <mergeCell ref="BB404:BC404"/>
    <mergeCell ref="BD404:BE404"/>
    <mergeCell ref="BF404:BG404"/>
    <mergeCell ref="BH404:BI404"/>
    <mergeCell ref="C405:D405"/>
    <mergeCell ref="E405:N405"/>
    <mergeCell ref="DN404:DO404"/>
    <mergeCell ref="DP404:DQ404"/>
    <mergeCell ref="DR404:DS404"/>
    <mergeCell ref="DT404:DU404"/>
    <mergeCell ref="DV404:DW404"/>
    <mergeCell ref="DI404:DJ404"/>
    <mergeCell ref="DK404:DL404"/>
    <mergeCell ref="DC404:DD404"/>
    <mergeCell ref="DE404:DF404"/>
    <mergeCell ref="DG404:DH404"/>
    <mergeCell ref="CT404:CU404"/>
    <mergeCell ref="CV404:CW404"/>
    <mergeCell ref="CX404:CY404"/>
    <mergeCell ref="CZ404:DA404"/>
    <mergeCell ref="CR404:CS404"/>
    <mergeCell ref="CG404:CH404"/>
    <mergeCell ref="CI404:CJ404"/>
    <mergeCell ref="CK404:CL404"/>
    <mergeCell ref="CM404:CN404"/>
    <mergeCell ref="CO404:CP404"/>
    <mergeCell ref="CB404:CC404"/>
    <mergeCell ref="CD404:CE404"/>
    <mergeCell ref="BO407:BP407"/>
    <mergeCell ref="BQ407:BR407"/>
    <mergeCell ref="BS407:BT407"/>
    <mergeCell ref="BK407:BL407"/>
    <mergeCell ref="BM407:BN407"/>
    <mergeCell ref="AZ407:BA407"/>
    <mergeCell ref="BB407:BC407"/>
    <mergeCell ref="BD407:BE407"/>
    <mergeCell ref="BF407:BG407"/>
    <mergeCell ref="BH407:BI407"/>
    <mergeCell ref="AW407:AX407"/>
    <mergeCell ref="AO407:AP407"/>
    <mergeCell ref="AQ407:AR407"/>
    <mergeCell ref="AS407:AT407"/>
    <mergeCell ref="AU407:AV407"/>
    <mergeCell ref="AH407:AI407"/>
    <mergeCell ref="AJ407:AK407"/>
    <mergeCell ref="AL407:AM407"/>
    <mergeCell ref="AF404:AG404"/>
    <mergeCell ref="AH404:AI404"/>
    <mergeCell ref="AJ404:AK404"/>
    <mergeCell ref="AL404:AM404"/>
    <mergeCell ref="AD404:AE404"/>
    <mergeCell ref="O404:R404"/>
    <mergeCell ref="S404:T404"/>
    <mergeCell ref="U404:V404"/>
    <mergeCell ref="W404:X404"/>
    <mergeCell ref="Y404:Z404"/>
    <mergeCell ref="AA404:AB404"/>
    <mergeCell ref="AU404:AV404"/>
    <mergeCell ref="AW404:AX404"/>
    <mergeCell ref="AO404:AP404"/>
    <mergeCell ref="AQ404:AR404"/>
    <mergeCell ref="AS404:AT404"/>
    <mergeCell ref="AQ409:AR409"/>
    <mergeCell ref="AS409:AT409"/>
    <mergeCell ref="AU409:AV409"/>
    <mergeCell ref="AH409:AI409"/>
    <mergeCell ref="AJ409:AK409"/>
    <mergeCell ref="AL409:AM409"/>
    <mergeCell ref="AD408:AE408"/>
    <mergeCell ref="AF408:AG408"/>
    <mergeCell ref="S408:T408"/>
    <mergeCell ref="U408:V408"/>
    <mergeCell ref="W408:X408"/>
    <mergeCell ref="Y408:Z408"/>
    <mergeCell ref="AA408:AB408"/>
    <mergeCell ref="DN407:DO407"/>
    <mergeCell ref="DP407:DQ407"/>
    <mergeCell ref="DR407:DS407"/>
    <mergeCell ref="DT407:DU407"/>
    <mergeCell ref="DV407:DW407"/>
    <mergeCell ref="DK407:DL407"/>
    <mergeCell ref="DC407:DD407"/>
    <mergeCell ref="DE407:DF407"/>
    <mergeCell ref="DG407:DH407"/>
    <mergeCell ref="DI407:DJ407"/>
    <mergeCell ref="CV407:CW407"/>
    <mergeCell ref="CX407:CY407"/>
    <mergeCell ref="CZ407:DA407"/>
    <mergeCell ref="CR407:CS407"/>
    <mergeCell ref="CT407:CU407"/>
    <mergeCell ref="CG407:CH407"/>
    <mergeCell ref="CI407:CJ407"/>
    <mergeCell ref="CK407:CL407"/>
    <mergeCell ref="CM407:CN407"/>
    <mergeCell ref="CO407:CP407"/>
    <mergeCell ref="CD407:CE407"/>
    <mergeCell ref="BV407:BW407"/>
    <mergeCell ref="BX407:BY407"/>
    <mergeCell ref="BZ407:CA407"/>
    <mergeCell ref="CB407:CC407"/>
    <mergeCell ref="BO408:BP408"/>
    <mergeCell ref="BQ408:BR408"/>
    <mergeCell ref="BS408:BT408"/>
    <mergeCell ref="BK408:BL408"/>
    <mergeCell ref="BM408:BN408"/>
    <mergeCell ref="AZ408:BA408"/>
    <mergeCell ref="BB408:BC408"/>
    <mergeCell ref="BD408:BE408"/>
    <mergeCell ref="BF408:BG408"/>
    <mergeCell ref="BH408:BI408"/>
    <mergeCell ref="AW408:AX408"/>
    <mergeCell ref="AO408:AP408"/>
    <mergeCell ref="AQ408:AR408"/>
    <mergeCell ref="AS408:AT408"/>
    <mergeCell ref="AU408:AV408"/>
    <mergeCell ref="AH408:AI408"/>
    <mergeCell ref="AJ408:AK408"/>
    <mergeCell ref="AL408:AM408"/>
    <mergeCell ref="AD407:AE407"/>
    <mergeCell ref="AF407:AG407"/>
    <mergeCell ref="S407:T407"/>
    <mergeCell ref="U407:V407"/>
    <mergeCell ref="W407:X407"/>
    <mergeCell ref="Y407:Z407"/>
    <mergeCell ref="AA407:AB407"/>
    <mergeCell ref="DN408:DO408"/>
    <mergeCell ref="DP408:DQ408"/>
    <mergeCell ref="DR408:DS408"/>
    <mergeCell ref="DT408:DU408"/>
    <mergeCell ref="DV408:DW408"/>
    <mergeCell ref="DK408:DL408"/>
    <mergeCell ref="DC408:DD408"/>
    <mergeCell ref="DE408:DF408"/>
    <mergeCell ref="DG408:DH408"/>
    <mergeCell ref="DI408:DJ408"/>
    <mergeCell ref="CV408:CW408"/>
    <mergeCell ref="CX408:CY408"/>
    <mergeCell ref="CZ408:DA408"/>
    <mergeCell ref="CR408:CS408"/>
    <mergeCell ref="CT408:CU408"/>
    <mergeCell ref="CG408:CH408"/>
    <mergeCell ref="CI408:CJ408"/>
    <mergeCell ref="CK408:CL408"/>
    <mergeCell ref="CM408:CN408"/>
    <mergeCell ref="CO408:CP408"/>
    <mergeCell ref="CD408:CE408"/>
    <mergeCell ref="BV408:BW408"/>
    <mergeCell ref="BX408:BY408"/>
    <mergeCell ref="BZ408:CA408"/>
    <mergeCell ref="CB408:CC408"/>
    <mergeCell ref="BO409:BP409"/>
    <mergeCell ref="BQ409:BR409"/>
    <mergeCell ref="BS409:BT409"/>
    <mergeCell ref="BK409:BL409"/>
    <mergeCell ref="BM409:BN409"/>
    <mergeCell ref="AZ409:BA409"/>
    <mergeCell ref="BB409:BC409"/>
    <mergeCell ref="BD409:BE409"/>
    <mergeCell ref="BF409:BG409"/>
    <mergeCell ref="BH409:BI409"/>
    <mergeCell ref="AS411:AT411"/>
    <mergeCell ref="AU411:AV411"/>
    <mergeCell ref="AH411:AI411"/>
    <mergeCell ref="AJ411:AK411"/>
    <mergeCell ref="AL411:AM411"/>
    <mergeCell ref="AD410:AE410"/>
    <mergeCell ref="AF410:AG410"/>
    <mergeCell ref="S410:T410"/>
    <mergeCell ref="U410:V410"/>
    <mergeCell ref="W410:X410"/>
    <mergeCell ref="Y410:Z410"/>
    <mergeCell ref="AA410:AB410"/>
    <mergeCell ref="DN409:DO409"/>
    <mergeCell ref="DP409:DQ409"/>
    <mergeCell ref="DR409:DS409"/>
    <mergeCell ref="DT409:DU409"/>
    <mergeCell ref="DV409:DW409"/>
    <mergeCell ref="DK409:DL409"/>
    <mergeCell ref="DC409:DD409"/>
    <mergeCell ref="DE409:DF409"/>
    <mergeCell ref="DG409:DH409"/>
    <mergeCell ref="DI409:DJ409"/>
    <mergeCell ref="CV409:CW409"/>
    <mergeCell ref="CX409:CY409"/>
    <mergeCell ref="CZ409:DA409"/>
    <mergeCell ref="CR409:CS409"/>
    <mergeCell ref="CT409:CU409"/>
    <mergeCell ref="CG409:CH409"/>
    <mergeCell ref="CI409:CJ409"/>
    <mergeCell ref="CK409:CL409"/>
    <mergeCell ref="CM409:CN409"/>
    <mergeCell ref="CO409:CP409"/>
    <mergeCell ref="CD409:CE409"/>
    <mergeCell ref="BV409:BW409"/>
    <mergeCell ref="BX409:BY409"/>
    <mergeCell ref="BZ409:CA409"/>
    <mergeCell ref="CB409:CC409"/>
    <mergeCell ref="BO410:BP410"/>
    <mergeCell ref="BQ410:BR410"/>
    <mergeCell ref="BS410:BT410"/>
    <mergeCell ref="BK410:BL410"/>
    <mergeCell ref="BM410:BN410"/>
    <mergeCell ref="AZ410:BA410"/>
    <mergeCell ref="BB410:BC410"/>
    <mergeCell ref="BD410:BE410"/>
    <mergeCell ref="BF410:BG410"/>
    <mergeCell ref="BH410:BI410"/>
    <mergeCell ref="AW410:AX410"/>
    <mergeCell ref="AO410:AP410"/>
    <mergeCell ref="AQ410:AR410"/>
    <mergeCell ref="AS410:AT410"/>
    <mergeCell ref="AU410:AV410"/>
    <mergeCell ref="AH410:AI410"/>
    <mergeCell ref="AJ410:AK410"/>
    <mergeCell ref="AL410:AM410"/>
    <mergeCell ref="AD409:AE409"/>
    <mergeCell ref="AF409:AG409"/>
    <mergeCell ref="S409:T409"/>
    <mergeCell ref="U409:V409"/>
    <mergeCell ref="W409:X409"/>
    <mergeCell ref="Y409:Z409"/>
    <mergeCell ref="AA409:AB409"/>
    <mergeCell ref="AW409:AX409"/>
    <mergeCell ref="AO409:AP409"/>
    <mergeCell ref="DN410:DO410"/>
    <mergeCell ref="DP410:DQ410"/>
    <mergeCell ref="DR410:DS410"/>
    <mergeCell ref="DT410:DU410"/>
    <mergeCell ref="DV410:DW410"/>
    <mergeCell ref="DK410:DL410"/>
    <mergeCell ref="DC410:DD410"/>
    <mergeCell ref="DE410:DF410"/>
    <mergeCell ref="DG410:DH410"/>
    <mergeCell ref="DI410:DJ410"/>
    <mergeCell ref="CV410:CW410"/>
    <mergeCell ref="CX410:CY410"/>
    <mergeCell ref="CZ410:DA410"/>
    <mergeCell ref="CR410:CS410"/>
    <mergeCell ref="CT410:CU410"/>
    <mergeCell ref="CG410:CH410"/>
    <mergeCell ref="CI410:CJ410"/>
    <mergeCell ref="CK410:CL410"/>
    <mergeCell ref="CM410:CN410"/>
    <mergeCell ref="CO410:CP410"/>
    <mergeCell ref="CD410:CE410"/>
    <mergeCell ref="BV410:BW410"/>
    <mergeCell ref="BX410:BY410"/>
    <mergeCell ref="BZ410:CA410"/>
    <mergeCell ref="CB410:CC410"/>
    <mergeCell ref="BO411:BP411"/>
    <mergeCell ref="BQ411:BR411"/>
    <mergeCell ref="BS411:BT411"/>
    <mergeCell ref="BK411:BL411"/>
    <mergeCell ref="BM411:BN411"/>
    <mergeCell ref="AZ411:BA411"/>
    <mergeCell ref="BB411:BC411"/>
    <mergeCell ref="BD411:BE411"/>
    <mergeCell ref="BF411:BG411"/>
    <mergeCell ref="BH411:BI411"/>
    <mergeCell ref="AU413:AV413"/>
    <mergeCell ref="AH413:AI413"/>
    <mergeCell ref="AJ413:AK413"/>
    <mergeCell ref="AL413:AM413"/>
    <mergeCell ref="AD412:AE412"/>
    <mergeCell ref="AF412:AG412"/>
    <mergeCell ref="S412:T412"/>
    <mergeCell ref="U412:V412"/>
    <mergeCell ref="W412:X412"/>
    <mergeCell ref="Y412:Z412"/>
    <mergeCell ref="AA412:AB412"/>
    <mergeCell ref="AW412:AX412"/>
    <mergeCell ref="DN411:DO411"/>
    <mergeCell ref="DP411:DQ411"/>
    <mergeCell ref="DR411:DS411"/>
    <mergeCell ref="DT411:DU411"/>
    <mergeCell ref="DV411:DW411"/>
    <mergeCell ref="DK411:DL411"/>
    <mergeCell ref="DC411:DD411"/>
    <mergeCell ref="DE411:DF411"/>
    <mergeCell ref="DG411:DH411"/>
    <mergeCell ref="DI411:DJ411"/>
    <mergeCell ref="CV411:CW411"/>
    <mergeCell ref="CX411:CY411"/>
    <mergeCell ref="CZ411:DA411"/>
    <mergeCell ref="CR411:CS411"/>
    <mergeCell ref="CT411:CU411"/>
    <mergeCell ref="CG411:CH411"/>
    <mergeCell ref="CI411:CJ411"/>
    <mergeCell ref="CK411:CL411"/>
    <mergeCell ref="CM411:CN411"/>
    <mergeCell ref="CO411:CP411"/>
    <mergeCell ref="CD411:CE411"/>
    <mergeCell ref="BV411:BW411"/>
    <mergeCell ref="BX411:BY411"/>
    <mergeCell ref="BZ411:CA411"/>
    <mergeCell ref="CB411:CC411"/>
    <mergeCell ref="BO412:BP412"/>
    <mergeCell ref="BQ412:BR412"/>
    <mergeCell ref="BS412:BT412"/>
    <mergeCell ref="BK412:BL412"/>
    <mergeCell ref="BM412:BN412"/>
    <mergeCell ref="AZ412:BA412"/>
    <mergeCell ref="BB412:BC412"/>
    <mergeCell ref="BD412:BE412"/>
    <mergeCell ref="BF412:BG412"/>
    <mergeCell ref="BH412:BI412"/>
    <mergeCell ref="AO412:AP412"/>
    <mergeCell ref="AQ412:AR412"/>
    <mergeCell ref="AS412:AT412"/>
    <mergeCell ref="AU412:AV412"/>
    <mergeCell ref="AH412:AI412"/>
    <mergeCell ref="AJ412:AK412"/>
    <mergeCell ref="AL412:AM412"/>
    <mergeCell ref="AD411:AE411"/>
    <mergeCell ref="AF411:AG411"/>
    <mergeCell ref="S411:T411"/>
    <mergeCell ref="U411:V411"/>
    <mergeCell ref="W411:X411"/>
    <mergeCell ref="Y411:Z411"/>
    <mergeCell ref="AA411:AB411"/>
    <mergeCell ref="AW411:AX411"/>
    <mergeCell ref="AO411:AP411"/>
    <mergeCell ref="AQ411:AR411"/>
    <mergeCell ref="DN412:DO412"/>
    <mergeCell ref="DP412:DQ412"/>
    <mergeCell ref="DR412:DS412"/>
    <mergeCell ref="DT412:DU412"/>
    <mergeCell ref="DV412:DW412"/>
    <mergeCell ref="DK412:DL412"/>
    <mergeCell ref="DC412:DD412"/>
    <mergeCell ref="DE412:DF412"/>
    <mergeCell ref="DG412:DH412"/>
    <mergeCell ref="DI412:DJ412"/>
    <mergeCell ref="CV412:CW412"/>
    <mergeCell ref="CX412:CY412"/>
    <mergeCell ref="CZ412:DA412"/>
    <mergeCell ref="CR412:CS412"/>
    <mergeCell ref="CT412:CU412"/>
    <mergeCell ref="CG412:CH412"/>
    <mergeCell ref="CI412:CJ412"/>
    <mergeCell ref="CK412:CL412"/>
    <mergeCell ref="CM412:CN412"/>
    <mergeCell ref="CO412:CP412"/>
    <mergeCell ref="CD412:CE412"/>
    <mergeCell ref="BV412:BW412"/>
    <mergeCell ref="BX412:BY412"/>
    <mergeCell ref="BZ412:CA412"/>
    <mergeCell ref="CB412:CC412"/>
    <mergeCell ref="BO413:BP413"/>
    <mergeCell ref="BQ413:BR413"/>
    <mergeCell ref="BS413:BT413"/>
    <mergeCell ref="BK413:BL413"/>
    <mergeCell ref="BM413:BN413"/>
    <mergeCell ref="AZ413:BA413"/>
    <mergeCell ref="BB413:BC413"/>
    <mergeCell ref="BD413:BE413"/>
    <mergeCell ref="BF413:BG413"/>
    <mergeCell ref="BH413:BI413"/>
    <mergeCell ref="AH415:AI415"/>
    <mergeCell ref="AJ415:AK415"/>
    <mergeCell ref="AL415:AM415"/>
    <mergeCell ref="AD414:AE414"/>
    <mergeCell ref="AF414:AG414"/>
    <mergeCell ref="S414:T414"/>
    <mergeCell ref="U414:V414"/>
    <mergeCell ref="W414:X414"/>
    <mergeCell ref="Y414:Z414"/>
    <mergeCell ref="AA414:AB414"/>
    <mergeCell ref="AW414:AX414"/>
    <mergeCell ref="AO414:AP414"/>
    <mergeCell ref="DN413:DO413"/>
    <mergeCell ref="DP413:DQ413"/>
    <mergeCell ref="DR413:DS413"/>
    <mergeCell ref="DT413:DU413"/>
    <mergeCell ref="DV413:DW413"/>
    <mergeCell ref="DK413:DL413"/>
    <mergeCell ref="DC413:DD413"/>
    <mergeCell ref="DE413:DF413"/>
    <mergeCell ref="DG413:DH413"/>
    <mergeCell ref="DI413:DJ413"/>
    <mergeCell ref="CV413:CW413"/>
    <mergeCell ref="CX413:CY413"/>
    <mergeCell ref="CZ413:DA413"/>
    <mergeCell ref="CR413:CS413"/>
    <mergeCell ref="CT413:CU413"/>
    <mergeCell ref="CG413:CH413"/>
    <mergeCell ref="CI413:CJ413"/>
    <mergeCell ref="CK413:CL413"/>
    <mergeCell ref="CM413:CN413"/>
    <mergeCell ref="CO413:CP413"/>
    <mergeCell ref="CD413:CE413"/>
    <mergeCell ref="BV413:BW413"/>
    <mergeCell ref="BX413:BY413"/>
    <mergeCell ref="BZ413:CA413"/>
    <mergeCell ref="CB413:CC413"/>
    <mergeCell ref="BO414:BP414"/>
    <mergeCell ref="BQ414:BR414"/>
    <mergeCell ref="BS414:BT414"/>
    <mergeCell ref="BK414:BL414"/>
    <mergeCell ref="BM414:BN414"/>
    <mergeCell ref="AZ414:BA414"/>
    <mergeCell ref="BB414:BC414"/>
    <mergeCell ref="BD414:BE414"/>
    <mergeCell ref="BF414:BG414"/>
    <mergeCell ref="BH414:BI414"/>
    <mergeCell ref="AQ414:AR414"/>
    <mergeCell ref="AS414:AT414"/>
    <mergeCell ref="AU414:AV414"/>
    <mergeCell ref="AH414:AI414"/>
    <mergeCell ref="AJ414:AK414"/>
    <mergeCell ref="AL414:AM414"/>
    <mergeCell ref="AD413:AE413"/>
    <mergeCell ref="AF413:AG413"/>
    <mergeCell ref="S413:T413"/>
    <mergeCell ref="U413:V413"/>
    <mergeCell ref="W413:X413"/>
    <mergeCell ref="Y413:Z413"/>
    <mergeCell ref="AA413:AB413"/>
    <mergeCell ref="AW413:AX413"/>
    <mergeCell ref="AO413:AP413"/>
    <mergeCell ref="AQ413:AR413"/>
    <mergeCell ref="AS413:AT413"/>
    <mergeCell ref="DN414:DO414"/>
    <mergeCell ref="DP414:DQ414"/>
    <mergeCell ref="DR414:DS414"/>
    <mergeCell ref="DT414:DU414"/>
    <mergeCell ref="DV414:DW414"/>
    <mergeCell ref="DK414:DL414"/>
    <mergeCell ref="DC414:DD414"/>
    <mergeCell ref="DE414:DF414"/>
    <mergeCell ref="DG414:DH414"/>
    <mergeCell ref="DI414:DJ414"/>
    <mergeCell ref="CV414:CW414"/>
    <mergeCell ref="CX414:CY414"/>
    <mergeCell ref="CZ414:DA414"/>
    <mergeCell ref="CR414:CS414"/>
    <mergeCell ref="CT414:CU414"/>
    <mergeCell ref="CG414:CH414"/>
    <mergeCell ref="CI414:CJ414"/>
    <mergeCell ref="CK414:CL414"/>
    <mergeCell ref="CM414:CN414"/>
    <mergeCell ref="CO414:CP414"/>
    <mergeCell ref="CD414:CE414"/>
    <mergeCell ref="BV414:BW414"/>
    <mergeCell ref="BX414:BY414"/>
    <mergeCell ref="BZ414:CA414"/>
    <mergeCell ref="CB414:CC414"/>
    <mergeCell ref="BO415:BP415"/>
    <mergeCell ref="BQ415:BR415"/>
    <mergeCell ref="BS415:BT415"/>
    <mergeCell ref="BK415:BL415"/>
    <mergeCell ref="BM415:BN415"/>
    <mergeCell ref="AZ415:BA415"/>
    <mergeCell ref="BB415:BC415"/>
    <mergeCell ref="BD415:BE415"/>
    <mergeCell ref="BF415:BG415"/>
    <mergeCell ref="BH415:BI415"/>
    <mergeCell ref="AJ417:AK417"/>
    <mergeCell ref="AL417:AM417"/>
    <mergeCell ref="AD416:AE416"/>
    <mergeCell ref="AF416:AG416"/>
    <mergeCell ref="S416:T416"/>
    <mergeCell ref="U416:V416"/>
    <mergeCell ref="W416:X416"/>
    <mergeCell ref="Y416:Z416"/>
    <mergeCell ref="AA416:AB416"/>
    <mergeCell ref="AW416:AX416"/>
    <mergeCell ref="AO416:AP416"/>
    <mergeCell ref="AQ416:AR416"/>
    <mergeCell ref="DN415:DO415"/>
    <mergeCell ref="DP415:DQ415"/>
    <mergeCell ref="DR415:DS415"/>
    <mergeCell ref="DT415:DU415"/>
    <mergeCell ref="DV415:DW415"/>
    <mergeCell ref="DK415:DL415"/>
    <mergeCell ref="DC415:DD415"/>
    <mergeCell ref="DE415:DF415"/>
    <mergeCell ref="DG415:DH415"/>
    <mergeCell ref="DI415:DJ415"/>
    <mergeCell ref="CV415:CW415"/>
    <mergeCell ref="CX415:CY415"/>
    <mergeCell ref="CZ415:DA415"/>
    <mergeCell ref="CR415:CS415"/>
    <mergeCell ref="CT415:CU415"/>
    <mergeCell ref="CG415:CH415"/>
    <mergeCell ref="CI415:CJ415"/>
    <mergeCell ref="CK415:CL415"/>
    <mergeCell ref="CM415:CN415"/>
    <mergeCell ref="CO415:CP415"/>
    <mergeCell ref="CD415:CE415"/>
    <mergeCell ref="BV415:BW415"/>
    <mergeCell ref="BX415:BY415"/>
    <mergeCell ref="BZ415:CA415"/>
    <mergeCell ref="CB415:CC415"/>
    <mergeCell ref="BO416:BP416"/>
    <mergeCell ref="BQ416:BR416"/>
    <mergeCell ref="BS416:BT416"/>
    <mergeCell ref="BK416:BL416"/>
    <mergeCell ref="BM416:BN416"/>
    <mergeCell ref="AZ416:BA416"/>
    <mergeCell ref="BB416:BC416"/>
    <mergeCell ref="BD416:BE416"/>
    <mergeCell ref="BF416:BG416"/>
    <mergeCell ref="BH416:BI416"/>
    <mergeCell ref="AS416:AT416"/>
    <mergeCell ref="AU416:AV416"/>
    <mergeCell ref="AH416:AI416"/>
    <mergeCell ref="AJ416:AK416"/>
    <mergeCell ref="AL416:AM416"/>
    <mergeCell ref="AD415:AE415"/>
    <mergeCell ref="AF415:AG415"/>
    <mergeCell ref="S415:T415"/>
    <mergeCell ref="U415:V415"/>
    <mergeCell ref="W415:X415"/>
    <mergeCell ref="Y415:Z415"/>
    <mergeCell ref="AA415:AB415"/>
    <mergeCell ref="AW415:AX415"/>
    <mergeCell ref="AO415:AP415"/>
    <mergeCell ref="AQ415:AR415"/>
    <mergeCell ref="AS415:AT415"/>
    <mergeCell ref="AU415:AV415"/>
    <mergeCell ref="DN416:DO416"/>
    <mergeCell ref="DP416:DQ416"/>
    <mergeCell ref="DR416:DS416"/>
    <mergeCell ref="DT416:DU416"/>
    <mergeCell ref="DV416:DW416"/>
    <mergeCell ref="DK416:DL416"/>
    <mergeCell ref="DC416:DD416"/>
    <mergeCell ref="DE416:DF416"/>
    <mergeCell ref="DG416:DH416"/>
    <mergeCell ref="DI416:DJ416"/>
    <mergeCell ref="CV416:CW416"/>
    <mergeCell ref="CX416:CY416"/>
    <mergeCell ref="CZ416:DA416"/>
    <mergeCell ref="CR416:CS416"/>
    <mergeCell ref="CT416:CU416"/>
    <mergeCell ref="CG416:CH416"/>
    <mergeCell ref="CI416:CJ416"/>
    <mergeCell ref="CK416:CL416"/>
    <mergeCell ref="CM416:CN416"/>
    <mergeCell ref="CO416:CP416"/>
    <mergeCell ref="CD416:CE416"/>
    <mergeCell ref="BV416:BW416"/>
    <mergeCell ref="BX416:BY416"/>
    <mergeCell ref="BZ416:CA416"/>
    <mergeCell ref="CB416:CC416"/>
    <mergeCell ref="BO417:BP417"/>
    <mergeCell ref="BQ417:BR417"/>
    <mergeCell ref="BS417:BT417"/>
    <mergeCell ref="BK417:BL417"/>
    <mergeCell ref="BM417:BN417"/>
    <mergeCell ref="AZ417:BA417"/>
    <mergeCell ref="BB417:BC417"/>
    <mergeCell ref="BD417:BE417"/>
    <mergeCell ref="BF417:BG417"/>
    <mergeCell ref="BH417:BI417"/>
    <mergeCell ref="AL419:AM419"/>
    <mergeCell ref="AD418:AE418"/>
    <mergeCell ref="AF418:AG418"/>
    <mergeCell ref="S418:T418"/>
    <mergeCell ref="U418:V418"/>
    <mergeCell ref="W418:X418"/>
    <mergeCell ref="Y418:Z418"/>
    <mergeCell ref="AA418:AB418"/>
    <mergeCell ref="AW418:AX418"/>
    <mergeCell ref="AO418:AP418"/>
    <mergeCell ref="AQ418:AR418"/>
    <mergeCell ref="AS418:AT418"/>
    <mergeCell ref="DN417:DO417"/>
    <mergeCell ref="DP417:DQ417"/>
    <mergeCell ref="DR417:DS417"/>
    <mergeCell ref="DT417:DU417"/>
    <mergeCell ref="DV417:DW417"/>
    <mergeCell ref="DK417:DL417"/>
    <mergeCell ref="DC417:DD417"/>
    <mergeCell ref="DE417:DF417"/>
    <mergeCell ref="DG417:DH417"/>
    <mergeCell ref="DI417:DJ417"/>
    <mergeCell ref="CV417:CW417"/>
    <mergeCell ref="CX417:CY417"/>
    <mergeCell ref="CZ417:DA417"/>
    <mergeCell ref="CR417:CS417"/>
    <mergeCell ref="CT417:CU417"/>
    <mergeCell ref="CG417:CH417"/>
    <mergeCell ref="CI417:CJ417"/>
    <mergeCell ref="CK417:CL417"/>
    <mergeCell ref="CM417:CN417"/>
    <mergeCell ref="CO417:CP417"/>
    <mergeCell ref="CD417:CE417"/>
    <mergeCell ref="BV417:BW417"/>
    <mergeCell ref="BX417:BY417"/>
    <mergeCell ref="BZ417:CA417"/>
    <mergeCell ref="CB417:CC417"/>
    <mergeCell ref="BO418:BP418"/>
    <mergeCell ref="BQ418:BR418"/>
    <mergeCell ref="BS418:BT418"/>
    <mergeCell ref="BK418:BL418"/>
    <mergeCell ref="BM418:BN418"/>
    <mergeCell ref="AZ418:BA418"/>
    <mergeCell ref="BB418:BC418"/>
    <mergeCell ref="BD418:BE418"/>
    <mergeCell ref="BF418:BG418"/>
    <mergeCell ref="BH418:BI418"/>
    <mergeCell ref="AU418:AV418"/>
    <mergeCell ref="AH418:AI418"/>
    <mergeCell ref="AJ418:AK418"/>
    <mergeCell ref="AL418:AM418"/>
    <mergeCell ref="AD417:AE417"/>
    <mergeCell ref="AF417:AG417"/>
    <mergeCell ref="S417:T417"/>
    <mergeCell ref="U417:V417"/>
    <mergeCell ref="W417:X417"/>
    <mergeCell ref="Y417:Z417"/>
    <mergeCell ref="AA417:AB417"/>
    <mergeCell ref="AW417:AX417"/>
    <mergeCell ref="AO417:AP417"/>
    <mergeCell ref="AQ417:AR417"/>
    <mergeCell ref="AS417:AT417"/>
    <mergeCell ref="AU417:AV417"/>
    <mergeCell ref="AH417:AI417"/>
    <mergeCell ref="DN418:DO418"/>
    <mergeCell ref="DP418:DQ418"/>
    <mergeCell ref="DR418:DS418"/>
    <mergeCell ref="DT418:DU418"/>
    <mergeCell ref="DV418:DW418"/>
    <mergeCell ref="DK418:DL418"/>
    <mergeCell ref="DC418:DD418"/>
    <mergeCell ref="DE418:DF418"/>
    <mergeCell ref="DG418:DH418"/>
    <mergeCell ref="DI418:DJ418"/>
    <mergeCell ref="CV418:CW418"/>
    <mergeCell ref="CX418:CY418"/>
    <mergeCell ref="CZ418:DA418"/>
    <mergeCell ref="CR418:CS418"/>
    <mergeCell ref="CT418:CU418"/>
    <mergeCell ref="CG418:CH418"/>
    <mergeCell ref="CI418:CJ418"/>
    <mergeCell ref="CK418:CL418"/>
    <mergeCell ref="CM418:CN418"/>
    <mergeCell ref="CO418:CP418"/>
    <mergeCell ref="CD418:CE418"/>
    <mergeCell ref="BV418:BW418"/>
    <mergeCell ref="BX418:BY418"/>
    <mergeCell ref="BZ418:CA418"/>
    <mergeCell ref="CB418:CC418"/>
    <mergeCell ref="BO419:BP419"/>
    <mergeCell ref="BQ419:BR419"/>
    <mergeCell ref="BS419:BT419"/>
    <mergeCell ref="BK419:BL419"/>
    <mergeCell ref="BM419:BN419"/>
    <mergeCell ref="AZ419:BA419"/>
    <mergeCell ref="BB419:BC419"/>
    <mergeCell ref="BD419:BE419"/>
    <mergeCell ref="BF419:BG419"/>
    <mergeCell ref="BH419:BI419"/>
    <mergeCell ref="AD420:AE420"/>
    <mergeCell ref="AF420:AG420"/>
    <mergeCell ref="S420:T420"/>
    <mergeCell ref="U420:V420"/>
    <mergeCell ref="W420:X420"/>
    <mergeCell ref="Y420:Z420"/>
    <mergeCell ref="AA420:AB420"/>
    <mergeCell ref="AW420:AX420"/>
    <mergeCell ref="AO420:AP420"/>
    <mergeCell ref="AQ420:AR420"/>
    <mergeCell ref="AS420:AT420"/>
    <mergeCell ref="AU420:AV420"/>
    <mergeCell ref="DN419:DO419"/>
    <mergeCell ref="DP419:DQ419"/>
    <mergeCell ref="DR419:DS419"/>
    <mergeCell ref="DT419:DU419"/>
    <mergeCell ref="DV419:DW419"/>
    <mergeCell ref="DK419:DL419"/>
    <mergeCell ref="DC419:DD419"/>
    <mergeCell ref="DE419:DF419"/>
    <mergeCell ref="DG419:DH419"/>
    <mergeCell ref="DI419:DJ419"/>
    <mergeCell ref="CV419:CW419"/>
    <mergeCell ref="CX419:CY419"/>
    <mergeCell ref="CZ419:DA419"/>
    <mergeCell ref="CR419:CS419"/>
    <mergeCell ref="CT419:CU419"/>
    <mergeCell ref="CG419:CH419"/>
    <mergeCell ref="CI419:CJ419"/>
    <mergeCell ref="CK419:CL419"/>
    <mergeCell ref="CM419:CN419"/>
    <mergeCell ref="CO419:CP419"/>
    <mergeCell ref="CD419:CE419"/>
    <mergeCell ref="BV419:BW419"/>
    <mergeCell ref="BX419:BY419"/>
    <mergeCell ref="BZ419:CA419"/>
    <mergeCell ref="CB419:CC419"/>
    <mergeCell ref="BO420:BP420"/>
    <mergeCell ref="BQ420:BR420"/>
    <mergeCell ref="BS420:BT420"/>
    <mergeCell ref="BK420:BL420"/>
    <mergeCell ref="BM420:BN420"/>
    <mergeCell ref="AZ420:BA420"/>
    <mergeCell ref="BB420:BC420"/>
    <mergeCell ref="BD420:BE420"/>
    <mergeCell ref="BF420:BG420"/>
    <mergeCell ref="BH420:BI420"/>
    <mergeCell ref="AH420:AI420"/>
    <mergeCell ref="AJ420:AK420"/>
    <mergeCell ref="AL420:AM420"/>
    <mergeCell ref="AD419:AE419"/>
    <mergeCell ref="AF419:AG419"/>
    <mergeCell ref="S419:T419"/>
    <mergeCell ref="U419:V419"/>
    <mergeCell ref="W419:X419"/>
    <mergeCell ref="Y419:Z419"/>
    <mergeCell ref="AA419:AB419"/>
    <mergeCell ref="AW419:AX419"/>
    <mergeCell ref="AO419:AP419"/>
    <mergeCell ref="AQ419:AR419"/>
    <mergeCell ref="AS419:AT419"/>
    <mergeCell ref="AU419:AV419"/>
    <mergeCell ref="AH419:AI419"/>
    <mergeCell ref="AJ419:AK419"/>
    <mergeCell ref="DN420:DO420"/>
    <mergeCell ref="DP420:DQ420"/>
    <mergeCell ref="DR420:DS420"/>
    <mergeCell ref="DT420:DU420"/>
    <mergeCell ref="DV420:DW420"/>
    <mergeCell ref="DK420:DL420"/>
    <mergeCell ref="DC420:DD420"/>
    <mergeCell ref="DE420:DF420"/>
    <mergeCell ref="DG420:DH420"/>
    <mergeCell ref="DI420:DJ420"/>
    <mergeCell ref="CV420:CW420"/>
    <mergeCell ref="CX420:CY420"/>
    <mergeCell ref="CZ420:DA420"/>
    <mergeCell ref="CR420:CS420"/>
    <mergeCell ref="CT420:CU420"/>
    <mergeCell ref="CG420:CH420"/>
    <mergeCell ref="CI420:CJ420"/>
    <mergeCell ref="CK420:CL420"/>
    <mergeCell ref="CM420:CN420"/>
    <mergeCell ref="CO420:CP420"/>
    <mergeCell ref="CD420:CE420"/>
    <mergeCell ref="BV420:BW420"/>
    <mergeCell ref="BX420:BY420"/>
    <mergeCell ref="BZ420:CA420"/>
    <mergeCell ref="CB420:CC420"/>
    <mergeCell ref="BO421:BP421"/>
    <mergeCell ref="BQ421:BR421"/>
    <mergeCell ref="BS421:BT421"/>
    <mergeCell ref="BK421:BL421"/>
    <mergeCell ref="BM421:BN421"/>
    <mergeCell ref="AZ421:BA421"/>
    <mergeCell ref="BB421:BC421"/>
    <mergeCell ref="BD421:BE421"/>
    <mergeCell ref="BF421:BG421"/>
    <mergeCell ref="BH421:BI421"/>
    <mergeCell ref="S422:T422"/>
    <mergeCell ref="U422:V422"/>
    <mergeCell ref="W422:X422"/>
    <mergeCell ref="Y422:Z422"/>
    <mergeCell ref="AA422:AB422"/>
    <mergeCell ref="AW422:AX422"/>
    <mergeCell ref="AO422:AP422"/>
    <mergeCell ref="AQ422:AR422"/>
    <mergeCell ref="AS422:AT422"/>
    <mergeCell ref="AU422:AV422"/>
    <mergeCell ref="AH422:AI422"/>
    <mergeCell ref="DN421:DO421"/>
    <mergeCell ref="DP421:DQ421"/>
    <mergeCell ref="DR421:DS421"/>
    <mergeCell ref="DT421:DU421"/>
    <mergeCell ref="DV421:DW421"/>
    <mergeCell ref="DK421:DL421"/>
    <mergeCell ref="DC421:DD421"/>
    <mergeCell ref="DE421:DF421"/>
    <mergeCell ref="DG421:DH421"/>
    <mergeCell ref="DI421:DJ421"/>
    <mergeCell ref="CV421:CW421"/>
    <mergeCell ref="CX421:CY421"/>
    <mergeCell ref="CZ421:DA421"/>
    <mergeCell ref="CR421:CS421"/>
    <mergeCell ref="CT421:CU421"/>
    <mergeCell ref="CG421:CH421"/>
    <mergeCell ref="CI421:CJ421"/>
    <mergeCell ref="CK421:CL421"/>
    <mergeCell ref="CM421:CN421"/>
    <mergeCell ref="CO421:CP421"/>
    <mergeCell ref="CD421:CE421"/>
    <mergeCell ref="BV421:BW421"/>
    <mergeCell ref="BX421:BY421"/>
    <mergeCell ref="BZ421:CA421"/>
    <mergeCell ref="CB421:CC421"/>
    <mergeCell ref="BO422:BP422"/>
    <mergeCell ref="BQ422:BR422"/>
    <mergeCell ref="BS422:BT422"/>
    <mergeCell ref="BK422:BL422"/>
    <mergeCell ref="BM422:BN422"/>
    <mergeCell ref="AZ422:BA422"/>
    <mergeCell ref="BB422:BC422"/>
    <mergeCell ref="BD422:BE422"/>
    <mergeCell ref="BF422:BG422"/>
    <mergeCell ref="BH422:BI422"/>
    <mergeCell ref="AJ422:AK422"/>
    <mergeCell ref="AL422:AM422"/>
    <mergeCell ref="AD421:AE421"/>
    <mergeCell ref="AF421:AG421"/>
    <mergeCell ref="S421:T421"/>
    <mergeCell ref="U421:V421"/>
    <mergeCell ref="W421:X421"/>
    <mergeCell ref="Y421:Z421"/>
    <mergeCell ref="AA421:AB421"/>
    <mergeCell ref="AW421:AX421"/>
    <mergeCell ref="AO421:AP421"/>
    <mergeCell ref="AQ421:AR421"/>
    <mergeCell ref="AS421:AT421"/>
    <mergeCell ref="AU421:AV421"/>
    <mergeCell ref="AH421:AI421"/>
    <mergeCell ref="AJ421:AK421"/>
    <mergeCell ref="AL421:AM421"/>
    <mergeCell ref="AA423:AB423"/>
    <mergeCell ref="DN422:DO422"/>
    <mergeCell ref="DP422:DQ422"/>
    <mergeCell ref="DR422:DS422"/>
    <mergeCell ref="DT422:DU422"/>
    <mergeCell ref="DV422:DW422"/>
    <mergeCell ref="DK422:DL422"/>
    <mergeCell ref="DC422:DD422"/>
    <mergeCell ref="DE422:DF422"/>
    <mergeCell ref="DG422:DH422"/>
    <mergeCell ref="DI422:DJ422"/>
    <mergeCell ref="CV422:CW422"/>
    <mergeCell ref="CX422:CY422"/>
    <mergeCell ref="CZ422:DA422"/>
    <mergeCell ref="CR422:CS422"/>
    <mergeCell ref="CT422:CU422"/>
    <mergeCell ref="CG422:CH422"/>
    <mergeCell ref="CI422:CJ422"/>
    <mergeCell ref="CK422:CL422"/>
    <mergeCell ref="CM422:CN422"/>
    <mergeCell ref="CO422:CP422"/>
    <mergeCell ref="CD422:CE422"/>
    <mergeCell ref="BV422:BW422"/>
    <mergeCell ref="BX422:BY422"/>
    <mergeCell ref="BZ422:CA422"/>
    <mergeCell ref="CB422:CC422"/>
    <mergeCell ref="BO423:BP423"/>
    <mergeCell ref="BQ423:BR423"/>
    <mergeCell ref="BS423:BT423"/>
    <mergeCell ref="BK423:BL423"/>
    <mergeCell ref="BM423:BN423"/>
    <mergeCell ref="AZ423:BA423"/>
    <mergeCell ref="BB423:BC423"/>
    <mergeCell ref="BD423:BE423"/>
    <mergeCell ref="BF423:BG423"/>
    <mergeCell ref="BH423:BI423"/>
    <mergeCell ref="AW423:AX423"/>
    <mergeCell ref="AO423:AP423"/>
    <mergeCell ref="AQ423:AR423"/>
    <mergeCell ref="AS423:AT423"/>
    <mergeCell ref="AU423:AV423"/>
    <mergeCell ref="AH423:AI423"/>
    <mergeCell ref="AJ423:AK423"/>
    <mergeCell ref="AL423:AM423"/>
    <mergeCell ref="AD422:AE422"/>
    <mergeCell ref="AF422:AG422"/>
    <mergeCell ref="AW425:AX425"/>
    <mergeCell ref="AO425:AP425"/>
    <mergeCell ref="AQ425:AR425"/>
    <mergeCell ref="AS425:AT425"/>
    <mergeCell ref="AU425:AV425"/>
    <mergeCell ref="AH425:AI425"/>
    <mergeCell ref="AJ425:AK425"/>
    <mergeCell ref="AL425:AM425"/>
    <mergeCell ref="AD424:AE424"/>
    <mergeCell ref="AF424:AG424"/>
    <mergeCell ref="S424:T424"/>
    <mergeCell ref="U424:V424"/>
    <mergeCell ref="W424:X424"/>
    <mergeCell ref="Y424:Z424"/>
    <mergeCell ref="AA424:AB424"/>
    <mergeCell ref="AW424:AX424"/>
    <mergeCell ref="AO424:AP424"/>
    <mergeCell ref="AQ424:AR424"/>
    <mergeCell ref="AS424:AT424"/>
    <mergeCell ref="AU424:AV424"/>
    <mergeCell ref="AH424:AI424"/>
    <mergeCell ref="AJ424:AK424"/>
    <mergeCell ref="DN423:DO423"/>
    <mergeCell ref="DP423:DQ423"/>
    <mergeCell ref="DR423:DS423"/>
    <mergeCell ref="DT423:DU423"/>
    <mergeCell ref="DV423:DW423"/>
    <mergeCell ref="DK423:DL423"/>
    <mergeCell ref="DC423:DD423"/>
    <mergeCell ref="DE423:DF423"/>
    <mergeCell ref="DG423:DH423"/>
    <mergeCell ref="DI423:DJ423"/>
    <mergeCell ref="CV423:CW423"/>
    <mergeCell ref="CX423:CY423"/>
    <mergeCell ref="CZ423:DA423"/>
    <mergeCell ref="CR423:CS423"/>
    <mergeCell ref="CT423:CU423"/>
    <mergeCell ref="CG423:CH423"/>
    <mergeCell ref="CI423:CJ423"/>
    <mergeCell ref="CK423:CL423"/>
    <mergeCell ref="CM423:CN423"/>
    <mergeCell ref="CO423:CP423"/>
    <mergeCell ref="CD423:CE423"/>
    <mergeCell ref="BV423:BW423"/>
    <mergeCell ref="BX423:BY423"/>
    <mergeCell ref="BZ423:CA423"/>
    <mergeCell ref="CB423:CC423"/>
    <mergeCell ref="BO424:BP424"/>
    <mergeCell ref="BQ424:BR424"/>
    <mergeCell ref="BS424:BT424"/>
    <mergeCell ref="BK424:BL424"/>
    <mergeCell ref="BM424:BN424"/>
    <mergeCell ref="AZ424:BA424"/>
    <mergeCell ref="BB424:BC424"/>
    <mergeCell ref="BD424:BE424"/>
    <mergeCell ref="BF424:BG424"/>
    <mergeCell ref="BH424:BI424"/>
    <mergeCell ref="AL424:AM424"/>
    <mergeCell ref="AD423:AE423"/>
    <mergeCell ref="AF423:AG423"/>
    <mergeCell ref="S423:T423"/>
    <mergeCell ref="U423:V423"/>
    <mergeCell ref="W423:X423"/>
    <mergeCell ref="Y423:Z423"/>
    <mergeCell ref="DT426:DU426"/>
    <mergeCell ref="DV426:DW426"/>
    <mergeCell ref="DK426:DL426"/>
    <mergeCell ref="DC426:DD426"/>
    <mergeCell ref="DE426:DF426"/>
    <mergeCell ref="DG426:DH426"/>
    <mergeCell ref="DI426:DJ426"/>
    <mergeCell ref="CV426:CW426"/>
    <mergeCell ref="CX426:CY426"/>
    <mergeCell ref="CZ426:DA426"/>
    <mergeCell ref="CR426:CS426"/>
    <mergeCell ref="CT426:CU426"/>
    <mergeCell ref="CG426:CH426"/>
    <mergeCell ref="CI426:CJ426"/>
    <mergeCell ref="CK426:CL426"/>
    <mergeCell ref="CM426:CN426"/>
    <mergeCell ref="CO426:CP426"/>
    <mergeCell ref="CD426:CE426"/>
    <mergeCell ref="BV426:BW426"/>
    <mergeCell ref="BX426:BY426"/>
    <mergeCell ref="BZ426:CA426"/>
    <mergeCell ref="CB426:CC426"/>
    <mergeCell ref="AD425:AE425"/>
    <mergeCell ref="AF425:AG425"/>
    <mergeCell ref="S425:T425"/>
    <mergeCell ref="U425:V425"/>
    <mergeCell ref="W425:X425"/>
    <mergeCell ref="Y425:Z425"/>
    <mergeCell ref="AA425:AB425"/>
    <mergeCell ref="DN424:DO424"/>
    <mergeCell ref="DP424:DQ424"/>
    <mergeCell ref="DR424:DS424"/>
    <mergeCell ref="DT424:DU424"/>
    <mergeCell ref="DV424:DW424"/>
    <mergeCell ref="DK424:DL424"/>
    <mergeCell ref="DC424:DD424"/>
    <mergeCell ref="DE424:DF424"/>
    <mergeCell ref="DG424:DH424"/>
    <mergeCell ref="DI424:DJ424"/>
    <mergeCell ref="CV424:CW424"/>
    <mergeCell ref="CX424:CY424"/>
    <mergeCell ref="CZ424:DA424"/>
    <mergeCell ref="CR424:CS424"/>
    <mergeCell ref="CT424:CU424"/>
    <mergeCell ref="CG424:CH424"/>
    <mergeCell ref="CI424:CJ424"/>
    <mergeCell ref="CK424:CL424"/>
    <mergeCell ref="CM424:CN424"/>
    <mergeCell ref="CO424:CP424"/>
    <mergeCell ref="CD424:CE424"/>
    <mergeCell ref="BV424:BW424"/>
    <mergeCell ref="BX424:BY424"/>
    <mergeCell ref="BZ424:CA424"/>
    <mergeCell ref="CB424:CC424"/>
    <mergeCell ref="BO425:BP425"/>
    <mergeCell ref="BQ425:BR425"/>
    <mergeCell ref="BS425:BT425"/>
    <mergeCell ref="BK425:BL425"/>
    <mergeCell ref="BM425:BN425"/>
    <mergeCell ref="AZ425:BA425"/>
    <mergeCell ref="BB425:BC425"/>
    <mergeCell ref="BD425:BE425"/>
    <mergeCell ref="BF425:BG425"/>
    <mergeCell ref="BH425:BI425"/>
    <mergeCell ref="BF427:BG427"/>
    <mergeCell ref="BH427:BI427"/>
    <mergeCell ref="AU427:AV427"/>
    <mergeCell ref="AW427:AX427"/>
    <mergeCell ref="AO427:AP427"/>
    <mergeCell ref="AQ427:AR427"/>
    <mergeCell ref="AS427:AT427"/>
    <mergeCell ref="AF427:AG427"/>
    <mergeCell ref="AH427:AI427"/>
    <mergeCell ref="AJ427:AK427"/>
    <mergeCell ref="AL427:AM427"/>
    <mergeCell ref="AD426:AE426"/>
    <mergeCell ref="AF426:AG426"/>
    <mergeCell ref="S426:T426"/>
    <mergeCell ref="U426:V426"/>
    <mergeCell ref="W426:X426"/>
    <mergeCell ref="Y426:Z426"/>
    <mergeCell ref="AA426:AB426"/>
    <mergeCell ref="AW426:AX426"/>
    <mergeCell ref="AO426:AP426"/>
    <mergeCell ref="AQ426:AR426"/>
    <mergeCell ref="AS426:AT426"/>
    <mergeCell ref="AU426:AV426"/>
    <mergeCell ref="AH426:AI426"/>
    <mergeCell ref="AJ426:AK426"/>
    <mergeCell ref="AL426:AM426"/>
    <mergeCell ref="DN425:DO425"/>
    <mergeCell ref="DP425:DQ425"/>
    <mergeCell ref="DR425:DS425"/>
    <mergeCell ref="DT425:DU425"/>
    <mergeCell ref="DV425:DW425"/>
    <mergeCell ref="DK425:DL425"/>
    <mergeCell ref="DC425:DD425"/>
    <mergeCell ref="DE425:DF425"/>
    <mergeCell ref="DG425:DH425"/>
    <mergeCell ref="DI425:DJ425"/>
    <mergeCell ref="CV425:CW425"/>
    <mergeCell ref="CX425:CY425"/>
    <mergeCell ref="CZ425:DA425"/>
    <mergeCell ref="CR425:CS425"/>
    <mergeCell ref="CT425:CU425"/>
    <mergeCell ref="CG425:CH425"/>
    <mergeCell ref="CI425:CJ425"/>
    <mergeCell ref="CK425:CL425"/>
    <mergeCell ref="CM425:CN425"/>
    <mergeCell ref="CO425:CP425"/>
    <mergeCell ref="CD425:CE425"/>
    <mergeCell ref="BV425:BW425"/>
    <mergeCell ref="BX425:BY425"/>
    <mergeCell ref="BZ425:CA425"/>
    <mergeCell ref="CB425:CC425"/>
    <mergeCell ref="BO426:BP426"/>
    <mergeCell ref="BQ426:BR426"/>
    <mergeCell ref="BS426:BT426"/>
    <mergeCell ref="BK426:BL426"/>
    <mergeCell ref="BM426:BN426"/>
    <mergeCell ref="AZ426:BA426"/>
    <mergeCell ref="BB426:BC426"/>
    <mergeCell ref="BD426:BE426"/>
    <mergeCell ref="BF426:BG426"/>
    <mergeCell ref="BH426:BI426"/>
    <mergeCell ref="DN426:DO426"/>
    <mergeCell ref="DP426:DQ426"/>
    <mergeCell ref="DR426:DS426"/>
    <mergeCell ref="S430:T430"/>
    <mergeCell ref="U430:V430"/>
    <mergeCell ref="W430:X430"/>
    <mergeCell ref="Y430:Z430"/>
    <mergeCell ref="AA430:AB430"/>
    <mergeCell ref="E428:N428"/>
    <mergeCell ref="DN427:DO427"/>
    <mergeCell ref="DP427:DQ427"/>
    <mergeCell ref="DR427:DS427"/>
    <mergeCell ref="DT427:DU427"/>
    <mergeCell ref="DV427:DW427"/>
    <mergeCell ref="DI427:DJ427"/>
    <mergeCell ref="DK427:DL427"/>
    <mergeCell ref="DC427:DD427"/>
    <mergeCell ref="DE427:DF427"/>
    <mergeCell ref="DG427:DH427"/>
    <mergeCell ref="CT427:CU427"/>
    <mergeCell ref="CV427:CW427"/>
    <mergeCell ref="CX427:CY427"/>
    <mergeCell ref="CZ427:DA427"/>
    <mergeCell ref="CR427:CS427"/>
    <mergeCell ref="CG427:CH427"/>
    <mergeCell ref="CI427:CJ427"/>
    <mergeCell ref="CK427:CL427"/>
    <mergeCell ref="CM427:CN427"/>
    <mergeCell ref="CO427:CP427"/>
    <mergeCell ref="CB427:CC427"/>
    <mergeCell ref="CD427:CE427"/>
    <mergeCell ref="BV427:BW427"/>
    <mergeCell ref="BO430:BP430"/>
    <mergeCell ref="BQ430:BR430"/>
    <mergeCell ref="BS430:BT430"/>
    <mergeCell ref="BK430:BL430"/>
    <mergeCell ref="BM430:BN430"/>
    <mergeCell ref="AZ430:BA430"/>
    <mergeCell ref="BB430:BC430"/>
    <mergeCell ref="BD430:BE430"/>
    <mergeCell ref="BF430:BG430"/>
    <mergeCell ref="BH430:BI430"/>
    <mergeCell ref="AW430:AX430"/>
    <mergeCell ref="AO430:AP430"/>
    <mergeCell ref="AQ430:AR430"/>
    <mergeCell ref="AS430:AT430"/>
    <mergeCell ref="AU430:AV430"/>
    <mergeCell ref="AH430:AI430"/>
    <mergeCell ref="AJ430:AK430"/>
    <mergeCell ref="AL430:AM430"/>
    <mergeCell ref="AD427:AE427"/>
    <mergeCell ref="O427:R427"/>
    <mergeCell ref="S427:T427"/>
    <mergeCell ref="U427:V427"/>
    <mergeCell ref="W427:X427"/>
    <mergeCell ref="Y427:Z427"/>
    <mergeCell ref="AA427:AB427"/>
    <mergeCell ref="BX427:BY427"/>
    <mergeCell ref="BZ427:CA427"/>
    <mergeCell ref="BM427:BN427"/>
    <mergeCell ref="BO427:BP427"/>
    <mergeCell ref="BQ427:BR427"/>
    <mergeCell ref="BS427:BT427"/>
    <mergeCell ref="BK427:BL427"/>
    <mergeCell ref="AZ427:BA427"/>
    <mergeCell ref="BB427:BC427"/>
    <mergeCell ref="BD427:BE427"/>
    <mergeCell ref="AA431:AB431"/>
    <mergeCell ref="DN430:DO430"/>
    <mergeCell ref="DP430:DQ430"/>
    <mergeCell ref="DR430:DS430"/>
    <mergeCell ref="DT430:DU430"/>
    <mergeCell ref="DV430:DW430"/>
    <mergeCell ref="DK430:DL430"/>
    <mergeCell ref="DC430:DD430"/>
    <mergeCell ref="DE430:DF430"/>
    <mergeCell ref="DG430:DH430"/>
    <mergeCell ref="DI430:DJ430"/>
    <mergeCell ref="CV430:CW430"/>
    <mergeCell ref="CX430:CY430"/>
    <mergeCell ref="CZ430:DA430"/>
    <mergeCell ref="CR430:CS430"/>
    <mergeCell ref="CT430:CU430"/>
    <mergeCell ref="CG430:CH430"/>
    <mergeCell ref="CI430:CJ430"/>
    <mergeCell ref="CK430:CL430"/>
    <mergeCell ref="CM430:CN430"/>
    <mergeCell ref="CO430:CP430"/>
    <mergeCell ref="CD430:CE430"/>
    <mergeCell ref="BV430:BW430"/>
    <mergeCell ref="BX430:BY430"/>
    <mergeCell ref="BZ430:CA430"/>
    <mergeCell ref="CB430:CC430"/>
    <mergeCell ref="BO431:BP431"/>
    <mergeCell ref="BQ431:BR431"/>
    <mergeCell ref="BS431:BT431"/>
    <mergeCell ref="BK431:BL431"/>
    <mergeCell ref="BM431:BN431"/>
    <mergeCell ref="AZ431:BA431"/>
    <mergeCell ref="BB431:BC431"/>
    <mergeCell ref="BD431:BE431"/>
    <mergeCell ref="BF431:BG431"/>
    <mergeCell ref="BH431:BI431"/>
    <mergeCell ref="AW431:AX431"/>
    <mergeCell ref="AO431:AP431"/>
    <mergeCell ref="AQ431:AR431"/>
    <mergeCell ref="AS431:AT431"/>
    <mergeCell ref="AU431:AV431"/>
    <mergeCell ref="AH431:AI431"/>
    <mergeCell ref="AJ431:AK431"/>
    <mergeCell ref="AL431:AM431"/>
    <mergeCell ref="AD430:AE430"/>
    <mergeCell ref="AF430:AG430"/>
    <mergeCell ref="AW433:AX433"/>
    <mergeCell ref="AO433:AP433"/>
    <mergeCell ref="AQ433:AR433"/>
    <mergeCell ref="AS433:AT433"/>
    <mergeCell ref="AU433:AV433"/>
    <mergeCell ref="AH433:AI433"/>
    <mergeCell ref="AJ433:AK433"/>
    <mergeCell ref="AL433:AM433"/>
    <mergeCell ref="AD432:AE432"/>
    <mergeCell ref="AF432:AG432"/>
    <mergeCell ref="S432:T432"/>
    <mergeCell ref="U432:V432"/>
    <mergeCell ref="W432:X432"/>
    <mergeCell ref="Y432:Z432"/>
    <mergeCell ref="AA432:AB432"/>
    <mergeCell ref="DN431:DO431"/>
    <mergeCell ref="DP431:DQ431"/>
    <mergeCell ref="DR431:DS431"/>
    <mergeCell ref="DT431:DU431"/>
    <mergeCell ref="DV431:DW431"/>
    <mergeCell ref="DK431:DL431"/>
    <mergeCell ref="DC431:DD431"/>
    <mergeCell ref="DE431:DF431"/>
    <mergeCell ref="DG431:DH431"/>
    <mergeCell ref="DI431:DJ431"/>
    <mergeCell ref="CV431:CW431"/>
    <mergeCell ref="CX431:CY431"/>
    <mergeCell ref="CZ431:DA431"/>
    <mergeCell ref="CR431:CS431"/>
    <mergeCell ref="CT431:CU431"/>
    <mergeCell ref="CG431:CH431"/>
    <mergeCell ref="CI431:CJ431"/>
    <mergeCell ref="CK431:CL431"/>
    <mergeCell ref="CM431:CN431"/>
    <mergeCell ref="CO431:CP431"/>
    <mergeCell ref="CD431:CE431"/>
    <mergeCell ref="BV431:BW431"/>
    <mergeCell ref="BX431:BY431"/>
    <mergeCell ref="BZ431:CA431"/>
    <mergeCell ref="CB431:CC431"/>
    <mergeCell ref="BO432:BP432"/>
    <mergeCell ref="BQ432:BR432"/>
    <mergeCell ref="BS432:BT432"/>
    <mergeCell ref="BK432:BL432"/>
    <mergeCell ref="BM432:BN432"/>
    <mergeCell ref="AZ432:BA432"/>
    <mergeCell ref="BB432:BC432"/>
    <mergeCell ref="BD432:BE432"/>
    <mergeCell ref="BF432:BG432"/>
    <mergeCell ref="BH432:BI432"/>
    <mergeCell ref="AW432:AX432"/>
    <mergeCell ref="AO432:AP432"/>
    <mergeCell ref="AQ432:AR432"/>
    <mergeCell ref="AS432:AT432"/>
    <mergeCell ref="AU432:AV432"/>
    <mergeCell ref="AH432:AI432"/>
    <mergeCell ref="AJ432:AK432"/>
    <mergeCell ref="AL432:AM432"/>
    <mergeCell ref="AD431:AE431"/>
    <mergeCell ref="AF431:AG431"/>
    <mergeCell ref="S431:T431"/>
    <mergeCell ref="U431:V431"/>
    <mergeCell ref="W431:X431"/>
    <mergeCell ref="Y431:Z431"/>
    <mergeCell ref="DN432:DO432"/>
    <mergeCell ref="DP432:DQ432"/>
    <mergeCell ref="DR432:DS432"/>
    <mergeCell ref="DT432:DU432"/>
    <mergeCell ref="DV432:DW432"/>
    <mergeCell ref="DK432:DL432"/>
    <mergeCell ref="DC432:DD432"/>
    <mergeCell ref="DE432:DF432"/>
    <mergeCell ref="DG432:DH432"/>
    <mergeCell ref="DI432:DJ432"/>
    <mergeCell ref="CV432:CW432"/>
    <mergeCell ref="CX432:CY432"/>
    <mergeCell ref="CZ432:DA432"/>
    <mergeCell ref="CR432:CS432"/>
    <mergeCell ref="CT432:CU432"/>
    <mergeCell ref="CG432:CH432"/>
    <mergeCell ref="CI432:CJ432"/>
    <mergeCell ref="CK432:CL432"/>
    <mergeCell ref="CM432:CN432"/>
    <mergeCell ref="CO432:CP432"/>
    <mergeCell ref="CD432:CE432"/>
    <mergeCell ref="BV432:BW432"/>
    <mergeCell ref="BX432:BY432"/>
    <mergeCell ref="BZ432:CA432"/>
    <mergeCell ref="CB432:CC432"/>
    <mergeCell ref="BO433:BP433"/>
    <mergeCell ref="BQ433:BR433"/>
    <mergeCell ref="BS433:BT433"/>
    <mergeCell ref="BK433:BL433"/>
    <mergeCell ref="BM433:BN433"/>
    <mergeCell ref="AZ433:BA433"/>
    <mergeCell ref="BB433:BC433"/>
    <mergeCell ref="BD433:BE433"/>
    <mergeCell ref="BF433:BG433"/>
    <mergeCell ref="BH433:BI433"/>
    <mergeCell ref="AO435:AP435"/>
    <mergeCell ref="AQ435:AR435"/>
    <mergeCell ref="AS435:AT435"/>
    <mergeCell ref="AU435:AV435"/>
    <mergeCell ref="AH435:AI435"/>
    <mergeCell ref="AJ435:AK435"/>
    <mergeCell ref="AL435:AM435"/>
    <mergeCell ref="AD434:AE434"/>
    <mergeCell ref="AF434:AG434"/>
    <mergeCell ref="S434:T434"/>
    <mergeCell ref="U434:V434"/>
    <mergeCell ref="W434:X434"/>
    <mergeCell ref="Y434:Z434"/>
    <mergeCell ref="AA434:AB434"/>
    <mergeCell ref="DN433:DO433"/>
    <mergeCell ref="DP433:DQ433"/>
    <mergeCell ref="DR433:DS433"/>
    <mergeCell ref="DT433:DU433"/>
    <mergeCell ref="DV433:DW433"/>
    <mergeCell ref="DK433:DL433"/>
    <mergeCell ref="DC433:DD433"/>
    <mergeCell ref="DE433:DF433"/>
    <mergeCell ref="DG433:DH433"/>
    <mergeCell ref="DI433:DJ433"/>
    <mergeCell ref="CV433:CW433"/>
    <mergeCell ref="CX433:CY433"/>
    <mergeCell ref="CZ433:DA433"/>
    <mergeCell ref="CR433:CS433"/>
    <mergeCell ref="CT433:CU433"/>
    <mergeCell ref="CG433:CH433"/>
    <mergeCell ref="CI433:CJ433"/>
    <mergeCell ref="CK433:CL433"/>
    <mergeCell ref="CM433:CN433"/>
    <mergeCell ref="CO433:CP433"/>
    <mergeCell ref="CD433:CE433"/>
    <mergeCell ref="BV433:BW433"/>
    <mergeCell ref="BX433:BY433"/>
    <mergeCell ref="BZ433:CA433"/>
    <mergeCell ref="CB433:CC433"/>
    <mergeCell ref="BO434:BP434"/>
    <mergeCell ref="BQ434:BR434"/>
    <mergeCell ref="BS434:BT434"/>
    <mergeCell ref="BK434:BL434"/>
    <mergeCell ref="BM434:BN434"/>
    <mergeCell ref="AZ434:BA434"/>
    <mergeCell ref="BB434:BC434"/>
    <mergeCell ref="BD434:BE434"/>
    <mergeCell ref="BF434:BG434"/>
    <mergeCell ref="BH434:BI434"/>
    <mergeCell ref="AW434:AX434"/>
    <mergeCell ref="AO434:AP434"/>
    <mergeCell ref="AQ434:AR434"/>
    <mergeCell ref="AS434:AT434"/>
    <mergeCell ref="AU434:AV434"/>
    <mergeCell ref="AH434:AI434"/>
    <mergeCell ref="AJ434:AK434"/>
    <mergeCell ref="AL434:AM434"/>
    <mergeCell ref="AD433:AE433"/>
    <mergeCell ref="AF433:AG433"/>
    <mergeCell ref="S433:T433"/>
    <mergeCell ref="U433:V433"/>
    <mergeCell ref="W433:X433"/>
    <mergeCell ref="Y433:Z433"/>
    <mergeCell ref="AA433:AB433"/>
    <mergeCell ref="DN434:DO434"/>
    <mergeCell ref="DP434:DQ434"/>
    <mergeCell ref="DR434:DS434"/>
    <mergeCell ref="DT434:DU434"/>
    <mergeCell ref="DV434:DW434"/>
    <mergeCell ref="DK434:DL434"/>
    <mergeCell ref="DC434:DD434"/>
    <mergeCell ref="DE434:DF434"/>
    <mergeCell ref="DG434:DH434"/>
    <mergeCell ref="DI434:DJ434"/>
    <mergeCell ref="CV434:CW434"/>
    <mergeCell ref="CX434:CY434"/>
    <mergeCell ref="CZ434:DA434"/>
    <mergeCell ref="CR434:CS434"/>
    <mergeCell ref="CT434:CU434"/>
    <mergeCell ref="CG434:CH434"/>
    <mergeCell ref="CI434:CJ434"/>
    <mergeCell ref="CK434:CL434"/>
    <mergeCell ref="CM434:CN434"/>
    <mergeCell ref="CO434:CP434"/>
    <mergeCell ref="CD434:CE434"/>
    <mergeCell ref="BV434:BW434"/>
    <mergeCell ref="BX434:BY434"/>
    <mergeCell ref="BZ434:CA434"/>
    <mergeCell ref="CB434:CC434"/>
    <mergeCell ref="BO435:BP435"/>
    <mergeCell ref="BQ435:BR435"/>
    <mergeCell ref="BS435:BT435"/>
    <mergeCell ref="BK435:BL435"/>
    <mergeCell ref="BM435:BN435"/>
    <mergeCell ref="AZ435:BA435"/>
    <mergeCell ref="BB435:BC435"/>
    <mergeCell ref="BD435:BE435"/>
    <mergeCell ref="BF435:BG435"/>
    <mergeCell ref="BH435:BI435"/>
    <mergeCell ref="AQ437:AR437"/>
    <mergeCell ref="AS437:AT437"/>
    <mergeCell ref="AU437:AV437"/>
    <mergeCell ref="AH437:AI437"/>
    <mergeCell ref="AJ437:AK437"/>
    <mergeCell ref="AL437:AM437"/>
    <mergeCell ref="AD436:AE436"/>
    <mergeCell ref="AF436:AG436"/>
    <mergeCell ref="S436:T436"/>
    <mergeCell ref="U436:V436"/>
    <mergeCell ref="W436:X436"/>
    <mergeCell ref="Y436:Z436"/>
    <mergeCell ref="AA436:AB436"/>
    <mergeCell ref="DN435:DO435"/>
    <mergeCell ref="DP435:DQ435"/>
    <mergeCell ref="DR435:DS435"/>
    <mergeCell ref="DT435:DU435"/>
    <mergeCell ref="DV435:DW435"/>
    <mergeCell ref="DK435:DL435"/>
    <mergeCell ref="DC435:DD435"/>
    <mergeCell ref="DE435:DF435"/>
    <mergeCell ref="DG435:DH435"/>
    <mergeCell ref="DI435:DJ435"/>
    <mergeCell ref="CV435:CW435"/>
    <mergeCell ref="CX435:CY435"/>
    <mergeCell ref="CZ435:DA435"/>
    <mergeCell ref="CR435:CS435"/>
    <mergeCell ref="CT435:CU435"/>
    <mergeCell ref="CG435:CH435"/>
    <mergeCell ref="CI435:CJ435"/>
    <mergeCell ref="CK435:CL435"/>
    <mergeCell ref="CM435:CN435"/>
    <mergeCell ref="CO435:CP435"/>
    <mergeCell ref="CD435:CE435"/>
    <mergeCell ref="BV435:BW435"/>
    <mergeCell ref="BX435:BY435"/>
    <mergeCell ref="BZ435:CA435"/>
    <mergeCell ref="CB435:CC435"/>
    <mergeCell ref="BO436:BP436"/>
    <mergeCell ref="BQ436:BR436"/>
    <mergeCell ref="BS436:BT436"/>
    <mergeCell ref="BK436:BL436"/>
    <mergeCell ref="BM436:BN436"/>
    <mergeCell ref="AZ436:BA436"/>
    <mergeCell ref="BB436:BC436"/>
    <mergeCell ref="BD436:BE436"/>
    <mergeCell ref="BF436:BG436"/>
    <mergeCell ref="BH436:BI436"/>
    <mergeCell ref="AW436:AX436"/>
    <mergeCell ref="AO436:AP436"/>
    <mergeCell ref="AQ436:AR436"/>
    <mergeCell ref="AS436:AT436"/>
    <mergeCell ref="AU436:AV436"/>
    <mergeCell ref="AH436:AI436"/>
    <mergeCell ref="AJ436:AK436"/>
    <mergeCell ref="AL436:AM436"/>
    <mergeCell ref="AD435:AE435"/>
    <mergeCell ref="AF435:AG435"/>
    <mergeCell ref="S435:T435"/>
    <mergeCell ref="U435:V435"/>
    <mergeCell ref="W435:X435"/>
    <mergeCell ref="Y435:Z435"/>
    <mergeCell ref="AA435:AB435"/>
    <mergeCell ref="AW435:AX435"/>
    <mergeCell ref="DN436:DO436"/>
    <mergeCell ref="DP436:DQ436"/>
    <mergeCell ref="DR436:DS436"/>
    <mergeCell ref="DT436:DU436"/>
    <mergeCell ref="DV436:DW436"/>
    <mergeCell ref="DK436:DL436"/>
    <mergeCell ref="DC436:DD436"/>
    <mergeCell ref="DE436:DF436"/>
    <mergeCell ref="DG436:DH436"/>
    <mergeCell ref="DI436:DJ436"/>
    <mergeCell ref="CV436:CW436"/>
    <mergeCell ref="CX436:CY436"/>
    <mergeCell ref="CZ436:DA436"/>
    <mergeCell ref="CR436:CS436"/>
    <mergeCell ref="CT436:CU436"/>
    <mergeCell ref="CG436:CH436"/>
    <mergeCell ref="CI436:CJ436"/>
    <mergeCell ref="CK436:CL436"/>
    <mergeCell ref="CM436:CN436"/>
    <mergeCell ref="CO436:CP436"/>
    <mergeCell ref="CD436:CE436"/>
    <mergeCell ref="BV436:BW436"/>
    <mergeCell ref="BX436:BY436"/>
    <mergeCell ref="BZ436:CA436"/>
    <mergeCell ref="CB436:CC436"/>
    <mergeCell ref="BO437:BP437"/>
    <mergeCell ref="BQ437:BR437"/>
    <mergeCell ref="BS437:BT437"/>
    <mergeCell ref="BK437:BL437"/>
    <mergeCell ref="BM437:BN437"/>
    <mergeCell ref="AZ437:BA437"/>
    <mergeCell ref="BB437:BC437"/>
    <mergeCell ref="BD437:BE437"/>
    <mergeCell ref="BF437:BG437"/>
    <mergeCell ref="BH437:BI437"/>
    <mergeCell ref="AS439:AT439"/>
    <mergeCell ref="AU439:AV439"/>
    <mergeCell ref="AH439:AI439"/>
    <mergeCell ref="AJ439:AK439"/>
    <mergeCell ref="AL439:AM439"/>
    <mergeCell ref="AD438:AE438"/>
    <mergeCell ref="AF438:AG438"/>
    <mergeCell ref="S438:T438"/>
    <mergeCell ref="U438:V438"/>
    <mergeCell ref="W438:X438"/>
    <mergeCell ref="Y438:Z438"/>
    <mergeCell ref="AA438:AB438"/>
    <mergeCell ref="DN437:DO437"/>
    <mergeCell ref="DP437:DQ437"/>
    <mergeCell ref="DR437:DS437"/>
    <mergeCell ref="DT437:DU437"/>
    <mergeCell ref="DV437:DW437"/>
    <mergeCell ref="DK437:DL437"/>
    <mergeCell ref="DC437:DD437"/>
    <mergeCell ref="DE437:DF437"/>
    <mergeCell ref="DG437:DH437"/>
    <mergeCell ref="DI437:DJ437"/>
    <mergeCell ref="CV437:CW437"/>
    <mergeCell ref="CX437:CY437"/>
    <mergeCell ref="CZ437:DA437"/>
    <mergeCell ref="CR437:CS437"/>
    <mergeCell ref="CT437:CU437"/>
    <mergeCell ref="CG437:CH437"/>
    <mergeCell ref="CI437:CJ437"/>
    <mergeCell ref="CK437:CL437"/>
    <mergeCell ref="CM437:CN437"/>
    <mergeCell ref="CO437:CP437"/>
    <mergeCell ref="CD437:CE437"/>
    <mergeCell ref="BV437:BW437"/>
    <mergeCell ref="BX437:BY437"/>
    <mergeCell ref="BZ437:CA437"/>
    <mergeCell ref="CB437:CC437"/>
    <mergeCell ref="BO438:BP438"/>
    <mergeCell ref="BQ438:BR438"/>
    <mergeCell ref="BS438:BT438"/>
    <mergeCell ref="BK438:BL438"/>
    <mergeCell ref="BM438:BN438"/>
    <mergeCell ref="AZ438:BA438"/>
    <mergeCell ref="BB438:BC438"/>
    <mergeCell ref="BD438:BE438"/>
    <mergeCell ref="BF438:BG438"/>
    <mergeCell ref="BH438:BI438"/>
    <mergeCell ref="AW438:AX438"/>
    <mergeCell ref="AO438:AP438"/>
    <mergeCell ref="AQ438:AR438"/>
    <mergeCell ref="AS438:AT438"/>
    <mergeCell ref="AU438:AV438"/>
    <mergeCell ref="AH438:AI438"/>
    <mergeCell ref="AJ438:AK438"/>
    <mergeCell ref="AL438:AM438"/>
    <mergeCell ref="AD437:AE437"/>
    <mergeCell ref="AF437:AG437"/>
    <mergeCell ref="S437:T437"/>
    <mergeCell ref="U437:V437"/>
    <mergeCell ref="W437:X437"/>
    <mergeCell ref="Y437:Z437"/>
    <mergeCell ref="AA437:AB437"/>
    <mergeCell ref="AW437:AX437"/>
    <mergeCell ref="AO437:AP437"/>
    <mergeCell ref="DN438:DO438"/>
    <mergeCell ref="DP438:DQ438"/>
    <mergeCell ref="DR438:DS438"/>
    <mergeCell ref="DT438:DU438"/>
    <mergeCell ref="DV438:DW438"/>
    <mergeCell ref="DK438:DL438"/>
    <mergeCell ref="DC438:DD438"/>
    <mergeCell ref="DE438:DF438"/>
    <mergeCell ref="DG438:DH438"/>
    <mergeCell ref="DI438:DJ438"/>
    <mergeCell ref="CV438:CW438"/>
    <mergeCell ref="CX438:CY438"/>
    <mergeCell ref="CZ438:DA438"/>
    <mergeCell ref="CR438:CS438"/>
    <mergeCell ref="CT438:CU438"/>
    <mergeCell ref="CG438:CH438"/>
    <mergeCell ref="CI438:CJ438"/>
    <mergeCell ref="CK438:CL438"/>
    <mergeCell ref="CM438:CN438"/>
    <mergeCell ref="CO438:CP438"/>
    <mergeCell ref="CD438:CE438"/>
    <mergeCell ref="BV438:BW438"/>
    <mergeCell ref="BX438:BY438"/>
    <mergeCell ref="BZ438:CA438"/>
    <mergeCell ref="CB438:CC438"/>
    <mergeCell ref="BO439:BP439"/>
    <mergeCell ref="BQ439:BR439"/>
    <mergeCell ref="BS439:BT439"/>
    <mergeCell ref="BK439:BL439"/>
    <mergeCell ref="BM439:BN439"/>
    <mergeCell ref="AZ439:BA439"/>
    <mergeCell ref="BB439:BC439"/>
    <mergeCell ref="BD439:BE439"/>
    <mergeCell ref="BF439:BG439"/>
    <mergeCell ref="BH439:BI439"/>
    <mergeCell ref="AU441:AV441"/>
    <mergeCell ref="AH441:AI441"/>
    <mergeCell ref="AJ441:AK441"/>
    <mergeCell ref="AL441:AM441"/>
    <mergeCell ref="AD440:AE440"/>
    <mergeCell ref="AF440:AG440"/>
    <mergeCell ref="S440:T440"/>
    <mergeCell ref="U440:V440"/>
    <mergeCell ref="W440:X440"/>
    <mergeCell ref="Y440:Z440"/>
    <mergeCell ref="AA440:AB440"/>
    <mergeCell ref="DN439:DO439"/>
    <mergeCell ref="DP439:DQ439"/>
    <mergeCell ref="DR439:DS439"/>
    <mergeCell ref="DT439:DU439"/>
    <mergeCell ref="DV439:DW439"/>
    <mergeCell ref="DK439:DL439"/>
    <mergeCell ref="DC439:DD439"/>
    <mergeCell ref="DE439:DF439"/>
    <mergeCell ref="DG439:DH439"/>
    <mergeCell ref="DI439:DJ439"/>
    <mergeCell ref="CV439:CW439"/>
    <mergeCell ref="CX439:CY439"/>
    <mergeCell ref="CZ439:DA439"/>
    <mergeCell ref="CR439:CS439"/>
    <mergeCell ref="CT439:CU439"/>
    <mergeCell ref="CG439:CH439"/>
    <mergeCell ref="CI439:CJ439"/>
    <mergeCell ref="CK439:CL439"/>
    <mergeCell ref="CM439:CN439"/>
    <mergeCell ref="CO439:CP439"/>
    <mergeCell ref="CD439:CE439"/>
    <mergeCell ref="BV439:BW439"/>
    <mergeCell ref="BX439:BY439"/>
    <mergeCell ref="BZ439:CA439"/>
    <mergeCell ref="CB439:CC439"/>
    <mergeCell ref="BO440:BP440"/>
    <mergeCell ref="BQ440:BR440"/>
    <mergeCell ref="BS440:BT440"/>
    <mergeCell ref="BK440:BL440"/>
    <mergeCell ref="BM440:BN440"/>
    <mergeCell ref="AZ440:BA440"/>
    <mergeCell ref="BB440:BC440"/>
    <mergeCell ref="BD440:BE440"/>
    <mergeCell ref="BF440:BG440"/>
    <mergeCell ref="BH440:BI440"/>
    <mergeCell ref="AW440:AX440"/>
    <mergeCell ref="AO440:AP440"/>
    <mergeCell ref="AQ440:AR440"/>
    <mergeCell ref="AS440:AT440"/>
    <mergeCell ref="AU440:AV440"/>
    <mergeCell ref="AH440:AI440"/>
    <mergeCell ref="AJ440:AK440"/>
    <mergeCell ref="AL440:AM440"/>
    <mergeCell ref="AD439:AE439"/>
    <mergeCell ref="AF439:AG439"/>
    <mergeCell ref="S439:T439"/>
    <mergeCell ref="U439:V439"/>
    <mergeCell ref="W439:X439"/>
    <mergeCell ref="Y439:Z439"/>
    <mergeCell ref="AA439:AB439"/>
    <mergeCell ref="AW439:AX439"/>
    <mergeCell ref="AO439:AP439"/>
    <mergeCell ref="AQ439:AR439"/>
    <mergeCell ref="DN440:DO440"/>
    <mergeCell ref="DP440:DQ440"/>
    <mergeCell ref="DR440:DS440"/>
    <mergeCell ref="DT440:DU440"/>
    <mergeCell ref="DV440:DW440"/>
    <mergeCell ref="DK440:DL440"/>
    <mergeCell ref="DC440:DD440"/>
    <mergeCell ref="DE440:DF440"/>
    <mergeCell ref="DG440:DH440"/>
    <mergeCell ref="DI440:DJ440"/>
    <mergeCell ref="CV440:CW440"/>
    <mergeCell ref="CX440:CY440"/>
    <mergeCell ref="CZ440:DA440"/>
    <mergeCell ref="CR440:CS440"/>
    <mergeCell ref="CT440:CU440"/>
    <mergeCell ref="CG440:CH440"/>
    <mergeCell ref="CI440:CJ440"/>
    <mergeCell ref="CK440:CL440"/>
    <mergeCell ref="CM440:CN440"/>
    <mergeCell ref="CO440:CP440"/>
    <mergeCell ref="CD440:CE440"/>
    <mergeCell ref="BV440:BW440"/>
    <mergeCell ref="BX440:BY440"/>
    <mergeCell ref="BZ440:CA440"/>
    <mergeCell ref="CB440:CC440"/>
    <mergeCell ref="BO441:BP441"/>
    <mergeCell ref="BQ441:BR441"/>
    <mergeCell ref="BS441:BT441"/>
    <mergeCell ref="BK441:BL441"/>
    <mergeCell ref="BM441:BN441"/>
    <mergeCell ref="AZ441:BA441"/>
    <mergeCell ref="BB441:BC441"/>
    <mergeCell ref="BD441:BE441"/>
    <mergeCell ref="BF441:BG441"/>
    <mergeCell ref="BH441:BI441"/>
    <mergeCell ref="AH443:AI443"/>
    <mergeCell ref="AJ443:AK443"/>
    <mergeCell ref="AL443:AM443"/>
    <mergeCell ref="AD442:AE442"/>
    <mergeCell ref="AF442:AG442"/>
    <mergeCell ref="S442:T442"/>
    <mergeCell ref="U442:V442"/>
    <mergeCell ref="W442:X442"/>
    <mergeCell ref="Y442:Z442"/>
    <mergeCell ref="AA442:AB442"/>
    <mergeCell ref="DN441:DO441"/>
    <mergeCell ref="DP441:DQ441"/>
    <mergeCell ref="DR441:DS441"/>
    <mergeCell ref="DT441:DU441"/>
    <mergeCell ref="DV441:DW441"/>
    <mergeCell ref="DK441:DL441"/>
    <mergeCell ref="DC441:DD441"/>
    <mergeCell ref="DE441:DF441"/>
    <mergeCell ref="DG441:DH441"/>
    <mergeCell ref="DI441:DJ441"/>
    <mergeCell ref="CV441:CW441"/>
    <mergeCell ref="CX441:CY441"/>
    <mergeCell ref="CZ441:DA441"/>
    <mergeCell ref="CR441:CS441"/>
    <mergeCell ref="CT441:CU441"/>
    <mergeCell ref="CG441:CH441"/>
    <mergeCell ref="CI441:CJ441"/>
    <mergeCell ref="CK441:CL441"/>
    <mergeCell ref="CM441:CN441"/>
    <mergeCell ref="CO441:CP441"/>
    <mergeCell ref="CD441:CE441"/>
    <mergeCell ref="BV441:BW441"/>
    <mergeCell ref="BX441:BY441"/>
    <mergeCell ref="BZ441:CA441"/>
    <mergeCell ref="CB441:CC441"/>
    <mergeCell ref="BO442:BP442"/>
    <mergeCell ref="BQ442:BR442"/>
    <mergeCell ref="BS442:BT442"/>
    <mergeCell ref="BK442:BL442"/>
    <mergeCell ref="BM442:BN442"/>
    <mergeCell ref="AZ442:BA442"/>
    <mergeCell ref="BB442:BC442"/>
    <mergeCell ref="BD442:BE442"/>
    <mergeCell ref="BF442:BG442"/>
    <mergeCell ref="BH442:BI442"/>
    <mergeCell ref="AW442:AX442"/>
    <mergeCell ref="AO442:AP442"/>
    <mergeCell ref="AQ442:AR442"/>
    <mergeCell ref="AS442:AT442"/>
    <mergeCell ref="AU442:AV442"/>
    <mergeCell ref="AH442:AI442"/>
    <mergeCell ref="AJ442:AK442"/>
    <mergeCell ref="AL442:AM442"/>
    <mergeCell ref="AD441:AE441"/>
    <mergeCell ref="AF441:AG441"/>
    <mergeCell ref="S441:T441"/>
    <mergeCell ref="U441:V441"/>
    <mergeCell ref="W441:X441"/>
    <mergeCell ref="Y441:Z441"/>
    <mergeCell ref="AA441:AB441"/>
    <mergeCell ref="AW441:AX441"/>
    <mergeCell ref="AO441:AP441"/>
    <mergeCell ref="AQ441:AR441"/>
    <mergeCell ref="AS441:AT441"/>
    <mergeCell ref="DN442:DO442"/>
    <mergeCell ref="DP442:DQ442"/>
    <mergeCell ref="DR442:DS442"/>
    <mergeCell ref="DT442:DU442"/>
    <mergeCell ref="DV442:DW442"/>
    <mergeCell ref="DK442:DL442"/>
    <mergeCell ref="DC442:DD442"/>
    <mergeCell ref="DE442:DF442"/>
    <mergeCell ref="DG442:DH442"/>
    <mergeCell ref="DI442:DJ442"/>
    <mergeCell ref="CV442:CW442"/>
    <mergeCell ref="CX442:CY442"/>
    <mergeCell ref="CZ442:DA442"/>
    <mergeCell ref="CR442:CS442"/>
    <mergeCell ref="CT442:CU442"/>
    <mergeCell ref="CG442:CH442"/>
    <mergeCell ref="CI442:CJ442"/>
    <mergeCell ref="CK442:CL442"/>
    <mergeCell ref="CM442:CN442"/>
    <mergeCell ref="CO442:CP442"/>
    <mergeCell ref="CD442:CE442"/>
    <mergeCell ref="BV442:BW442"/>
    <mergeCell ref="BX442:BY442"/>
    <mergeCell ref="BZ442:CA442"/>
    <mergeCell ref="CB442:CC442"/>
    <mergeCell ref="BO443:BP443"/>
    <mergeCell ref="BQ443:BR443"/>
    <mergeCell ref="BS443:BT443"/>
    <mergeCell ref="BK443:BL443"/>
    <mergeCell ref="BM443:BN443"/>
    <mergeCell ref="AZ443:BA443"/>
    <mergeCell ref="BB443:BC443"/>
    <mergeCell ref="BD443:BE443"/>
    <mergeCell ref="BF443:BG443"/>
    <mergeCell ref="BH443:BI443"/>
    <mergeCell ref="AJ445:AK445"/>
    <mergeCell ref="AL445:AM445"/>
    <mergeCell ref="AD444:AE444"/>
    <mergeCell ref="AF444:AG444"/>
    <mergeCell ref="S444:T444"/>
    <mergeCell ref="U444:V444"/>
    <mergeCell ref="W444:X444"/>
    <mergeCell ref="Y444:Z444"/>
    <mergeCell ref="AA444:AB444"/>
    <mergeCell ref="DN443:DO443"/>
    <mergeCell ref="DP443:DQ443"/>
    <mergeCell ref="DR443:DS443"/>
    <mergeCell ref="DT443:DU443"/>
    <mergeCell ref="DV443:DW443"/>
    <mergeCell ref="DK443:DL443"/>
    <mergeCell ref="DC443:DD443"/>
    <mergeCell ref="DE443:DF443"/>
    <mergeCell ref="DG443:DH443"/>
    <mergeCell ref="DI443:DJ443"/>
    <mergeCell ref="CV443:CW443"/>
    <mergeCell ref="CX443:CY443"/>
    <mergeCell ref="CZ443:DA443"/>
    <mergeCell ref="CR443:CS443"/>
    <mergeCell ref="CT443:CU443"/>
    <mergeCell ref="CG443:CH443"/>
    <mergeCell ref="CI443:CJ443"/>
    <mergeCell ref="CK443:CL443"/>
    <mergeCell ref="CM443:CN443"/>
    <mergeCell ref="CO443:CP443"/>
    <mergeCell ref="CD443:CE443"/>
    <mergeCell ref="BV443:BW443"/>
    <mergeCell ref="BX443:BY443"/>
    <mergeCell ref="BZ443:CA443"/>
    <mergeCell ref="CB443:CC443"/>
    <mergeCell ref="BO444:BP444"/>
    <mergeCell ref="BQ444:BR444"/>
    <mergeCell ref="BS444:BT444"/>
    <mergeCell ref="BK444:BL444"/>
    <mergeCell ref="BM444:BN444"/>
    <mergeCell ref="AZ444:BA444"/>
    <mergeCell ref="BB444:BC444"/>
    <mergeCell ref="BD444:BE444"/>
    <mergeCell ref="BF444:BG444"/>
    <mergeCell ref="BH444:BI444"/>
    <mergeCell ref="AW444:AX444"/>
    <mergeCell ref="AO444:AP444"/>
    <mergeCell ref="AQ444:AR444"/>
    <mergeCell ref="AS444:AT444"/>
    <mergeCell ref="AU444:AV444"/>
    <mergeCell ref="AH444:AI444"/>
    <mergeCell ref="AJ444:AK444"/>
    <mergeCell ref="AL444:AM444"/>
    <mergeCell ref="AD443:AE443"/>
    <mergeCell ref="AF443:AG443"/>
    <mergeCell ref="S443:T443"/>
    <mergeCell ref="U443:V443"/>
    <mergeCell ref="W443:X443"/>
    <mergeCell ref="Y443:Z443"/>
    <mergeCell ref="AA443:AB443"/>
    <mergeCell ref="AW443:AX443"/>
    <mergeCell ref="AO443:AP443"/>
    <mergeCell ref="AQ443:AR443"/>
    <mergeCell ref="AS443:AT443"/>
    <mergeCell ref="AU443:AV443"/>
    <mergeCell ref="DN444:DO444"/>
    <mergeCell ref="DP444:DQ444"/>
    <mergeCell ref="DR444:DS444"/>
    <mergeCell ref="DT444:DU444"/>
    <mergeCell ref="DV444:DW444"/>
    <mergeCell ref="DK444:DL444"/>
    <mergeCell ref="DC444:DD444"/>
    <mergeCell ref="DE444:DF444"/>
    <mergeCell ref="DG444:DH444"/>
    <mergeCell ref="DI444:DJ444"/>
    <mergeCell ref="CV444:CW444"/>
    <mergeCell ref="CX444:CY444"/>
    <mergeCell ref="CZ444:DA444"/>
    <mergeCell ref="CR444:CS444"/>
    <mergeCell ref="CT444:CU444"/>
    <mergeCell ref="CG444:CH444"/>
    <mergeCell ref="CI444:CJ444"/>
    <mergeCell ref="CK444:CL444"/>
    <mergeCell ref="CM444:CN444"/>
    <mergeCell ref="CO444:CP444"/>
    <mergeCell ref="CD444:CE444"/>
    <mergeCell ref="BV444:BW444"/>
    <mergeCell ref="BX444:BY444"/>
    <mergeCell ref="BZ444:CA444"/>
    <mergeCell ref="CB444:CC444"/>
    <mergeCell ref="BO445:BP445"/>
    <mergeCell ref="BQ445:BR445"/>
    <mergeCell ref="BS445:BT445"/>
    <mergeCell ref="BK445:BL445"/>
    <mergeCell ref="BM445:BN445"/>
    <mergeCell ref="AZ445:BA445"/>
    <mergeCell ref="BB445:BC445"/>
    <mergeCell ref="BD445:BE445"/>
    <mergeCell ref="BF445:BG445"/>
    <mergeCell ref="BH445:BI445"/>
    <mergeCell ref="AL447:AM447"/>
    <mergeCell ref="AD446:AE446"/>
    <mergeCell ref="AF446:AG446"/>
    <mergeCell ref="S446:T446"/>
    <mergeCell ref="U446:V446"/>
    <mergeCell ref="W446:X446"/>
    <mergeCell ref="Y446:Z446"/>
    <mergeCell ref="AA446:AB446"/>
    <mergeCell ref="DN445:DO445"/>
    <mergeCell ref="DP445:DQ445"/>
    <mergeCell ref="DR445:DS445"/>
    <mergeCell ref="DT445:DU445"/>
    <mergeCell ref="DV445:DW445"/>
    <mergeCell ref="DK445:DL445"/>
    <mergeCell ref="DC445:DD445"/>
    <mergeCell ref="DE445:DF445"/>
    <mergeCell ref="DG445:DH445"/>
    <mergeCell ref="DI445:DJ445"/>
    <mergeCell ref="CV445:CW445"/>
    <mergeCell ref="CX445:CY445"/>
    <mergeCell ref="CZ445:DA445"/>
    <mergeCell ref="CR445:CS445"/>
    <mergeCell ref="CT445:CU445"/>
    <mergeCell ref="CG445:CH445"/>
    <mergeCell ref="CI445:CJ445"/>
    <mergeCell ref="CK445:CL445"/>
    <mergeCell ref="CM445:CN445"/>
    <mergeCell ref="CO445:CP445"/>
    <mergeCell ref="CD445:CE445"/>
    <mergeCell ref="BV445:BW445"/>
    <mergeCell ref="BX445:BY445"/>
    <mergeCell ref="BZ445:CA445"/>
    <mergeCell ref="CB445:CC445"/>
    <mergeCell ref="BO446:BP446"/>
    <mergeCell ref="BQ446:BR446"/>
    <mergeCell ref="BS446:BT446"/>
    <mergeCell ref="BK446:BL446"/>
    <mergeCell ref="BM446:BN446"/>
    <mergeCell ref="AZ446:BA446"/>
    <mergeCell ref="BB446:BC446"/>
    <mergeCell ref="BD446:BE446"/>
    <mergeCell ref="BF446:BG446"/>
    <mergeCell ref="BH446:BI446"/>
    <mergeCell ref="AW446:AX446"/>
    <mergeCell ref="AO446:AP446"/>
    <mergeCell ref="AQ446:AR446"/>
    <mergeCell ref="AS446:AT446"/>
    <mergeCell ref="AU446:AV446"/>
    <mergeCell ref="AH446:AI446"/>
    <mergeCell ref="AJ446:AK446"/>
    <mergeCell ref="AL446:AM446"/>
    <mergeCell ref="AD445:AE445"/>
    <mergeCell ref="AF445:AG445"/>
    <mergeCell ref="S445:T445"/>
    <mergeCell ref="U445:V445"/>
    <mergeCell ref="W445:X445"/>
    <mergeCell ref="Y445:Z445"/>
    <mergeCell ref="AA445:AB445"/>
    <mergeCell ref="AW445:AX445"/>
    <mergeCell ref="AO445:AP445"/>
    <mergeCell ref="AQ445:AR445"/>
    <mergeCell ref="AS445:AT445"/>
    <mergeCell ref="AU445:AV445"/>
    <mergeCell ref="AH445:AI445"/>
    <mergeCell ref="DN446:DO446"/>
    <mergeCell ref="DP446:DQ446"/>
    <mergeCell ref="DR446:DS446"/>
    <mergeCell ref="DT446:DU446"/>
    <mergeCell ref="DV446:DW446"/>
    <mergeCell ref="DK446:DL446"/>
    <mergeCell ref="DC446:DD446"/>
    <mergeCell ref="DE446:DF446"/>
    <mergeCell ref="DG446:DH446"/>
    <mergeCell ref="DI446:DJ446"/>
    <mergeCell ref="CV446:CW446"/>
    <mergeCell ref="CX446:CY446"/>
    <mergeCell ref="CZ446:DA446"/>
    <mergeCell ref="CR446:CS446"/>
    <mergeCell ref="CT446:CU446"/>
    <mergeCell ref="CG446:CH446"/>
    <mergeCell ref="CI446:CJ446"/>
    <mergeCell ref="CK446:CL446"/>
    <mergeCell ref="CM446:CN446"/>
    <mergeCell ref="CO446:CP446"/>
    <mergeCell ref="CD446:CE446"/>
    <mergeCell ref="BV446:BW446"/>
    <mergeCell ref="BX446:BY446"/>
    <mergeCell ref="BZ446:CA446"/>
    <mergeCell ref="CB446:CC446"/>
    <mergeCell ref="BO447:BP447"/>
    <mergeCell ref="BQ447:BR447"/>
    <mergeCell ref="BS447:BT447"/>
    <mergeCell ref="BK447:BL447"/>
    <mergeCell ref="BM447:BN447"/>
    <mergeCell ref="AZ447:BA447"/>
    <mergeCell ref="BB447:BC447"/>
    <mergeCell ref="BD447:BE447"/>
    <mergeCell ref="BF447:BG447"/>
    <mergeCell ref="BH447:BI447"/>
    <mergeCell ref="AD448:AE448"/>
    <mergeCell ref="AF448:AG448"/>
    <mergeCell ref="S448:T448"/>
    <mergeCell ref="U448:V448"/>
    <mergeCell ref="W448:X448"/>
    <mergeCell ref="Y448:Z448"/>
    <mergeCell ref="AA448:AB448"/>
    <mergeCell ref="DN447:DO447"/>
    <mergeCell ref="DP447:DQ447"/>
    <mergeCell ref="DR447:DS447"/>
    <mergeCell ref="DT447:DU447"/>
    <mergeCell ref="DV447:DW447"/>
    <mergeCell ref="DK447:DL447"/>
    <mergeCell ref="DC447:DD447"/>
    <mergeCell ref="DE447:DF447"/>
    <mergeCell ref="DG447:DH447"/>
    <mergeCell ref="DI447:DJ447"/>
    <mergeCell ref="CV447:CW447"/>
    <mergeCell ref="CX447:CY447"/>
    <mergeCell ref="CZ447:DA447"/>
    <mergeCell ref="CR447:CS447"/>
    <mergeCell ref="CT447:CU447"/>
    <mergeCell ref="CG447:CH447"/>
    <mergeCell ref="CI447:CJ447"/>
    <mergeCell ref="CK447:CL447"/>
    <mergeCell ref="CM447:CN447"/>
    <mergeCell ref="CO447:CP447"/>
    <mergeCell ref="CD447:CE447"/>
    <mergeCell ref="BV447:BW447"/>
    <mergeCell ref="BX447:BY447"/>
    <mergeCell ref="BZ447:CA447"/>
    <mergeCell ref="CB447:CC447"/>
    <mergeCell ref="BO448:BP448"/>
    <mergeCell ref="BQ448:BR448"/>
    <mergeCell ref="BS448:BT448"/>
    <mergeCell ref="BK448:BL448"/>
    <mergeCell ref="BM448:BN448"/>
    <mergeCell ref="AZ448:BA448"/>
    <mergeCell ref="BB448:BC448"/>
    <mergeCell ref="BD448:BE448"/>
    <mergeCell ref="BF448:BG448"/>
    <mergeCell ref="BH448:BI448"/>
    <mergeCell ref="AW448:AX448"/>
    <mergeCell ref="AO448:AP448"/>
    <mergeCell ref="AQ448:AR448"/>
    <mergeCell ref="AS448:AT448"/>
    <mergeCell ref="AU448:AV448"/>
    <mergeCell ref="AH448:AI448"/>
    <mergeCell ref="AJ448:AK448"/>
    <mergeCell ref="AL448:AM448"/>
    <mergeCell ref="AD447:AE447"/>
    <mergeCell ref="AF447:AG447"/>
    <mergeCell ref="S447:T447"/>
    <mergeCell ref="U447:V447"/>
    <mergeCell ref="W447:X447"/>
    <mergeCell ref="Y447:Z447"/>
    <mergeCell ref="AA447:AB447"/>
    <mergeCell ref="AW447:AX447"/>
    <mergeCell ref="AO447:AP447"/>
    <mergeCell ref="AQ447:AR447"/>
    <mergeCell ref="AS447:AT447"/>
    <mergeCell ref="AU447:AV447"/>
    <mergeCell ref="AH447:AI447"/>
    <mergeCell ref="AJ447:AK447"/>
    <mergeCell ref="DN448:DO448"/>
    <mergeCell ref="DP448:DQ448"/>
    <mergeCell ref="DR448:DS448"/>
    <mergeCell ref="DT448:DU448"/>
    <mergeCell ref="DV448:DW448"/>
    <mergeCell ref="DK448:DL448"/>
    <mergeCell ref="DC448:DD448"/>
    <mergeCell ref="DE448:DF448"/>
    <mergeCell ref="DG448:DH448"/>
    <mergeCell ref="DI448:DJ448"/>
    <mergeCell ref="CV448:CW448"/>
    <mergeCell ref="CX448:CY448"/>
    <mergeCell ref="CZ448:DA448"/>
    <mergeCell ref="CR448:CS448"/>
    <mergeCell ref="CT448:CU448"/>
    <mergeCell ref="CG448:CH448"/>
    <mergeCell ref="CI448:CJ448"/>
    <mergeCell ref="CK448:CL448"/>
    <mergeCell ref="CM448:CN448"/>
    <mergeCell ref="CO448:CP448"/>
    <mergeCell ref="CD448:CE448"/>
    <mergeCell ref="BV448:BW448"/>
    <mergeCell ref="BX448:BY448"/>
    <mergeCell ref="BZ448:CA448"/>
    <mergeCell ref="CB448:CC448"/>
    <mergeCell ref="BO449:BP449"/>
    <mergeCell ref="BQ449:BR449"/>
    <mergeCell ref="BS449:BT449"/>
    <mergeCell ref="BK449:BL449"/>
    <mergeCell ref="BM449:BN449"/>
    <mergeCell ref="AZ449:BA449"/>
    <mergeCell ref="BB449:BC449"/>
    <mergeCell ref="BD449:BE449"/>
    <mergeCell ref="BF449:BG449"/>
    <mergeCell ref="BH449:BI449"/>
    <mergeCell ref="DN449:DO449"/>
    <mergeCell ref="DP449:DQ449"/>
    <mergeCell ref="DR449:DS449"/>
    <mergeCell ref="DT449:DU449"/>
    <mergeCell ref="DV449:DW449"/>
    <mergeCell ref="DK449:DL449"/>
    <mergeCell ref="DC449:DD449"/>
    <mergeCell ref="DE449:DF449"/>
    <mergeCell ref="DG449:DH449"/>
    <mergeCell ref="DI449:DJ449"/>
    <mergeCell ref="CV449:CW449"/>
    <mergeCell ref="CX449:CY449"/>
    <mergeCell ref="CZ449:DA449"/>
    <mergeCell ref="CR449:CS449"/>
    <mergeCell ref="CT449:CU449"/>
    <mergeCell ref="CG449:CH449"/>
    <mergeCell ref="CI449:CJ449"/>
    <mergeCell ref="CK449:CL449"/>
    <mergeCell ref="CM449:CN449"/>
    <mergeCell ref="CO449:CP449"/>
    <mergeCell ref="CD449:CE449"/>
    <mergeCell ref="BV449:BW449"/>
    <mergeCell ref="BX449:BY449"/>
    <mergeCell ref="BZ449:CA449"/>
    <mergeCell ref="CB449:CC449"/>
    <mergeCell ref="U450:V450"/>
    <mergeCell ref="W450:X450"/>
    <mergeCell ref="Y450:Z450"/>
    <mergeCell ref="AA450:AB450"/>
    <mergeCell ref="BS450:BT450"/>
    <mergeCell ref="BK450:BL450"/>
    <mergeCell ref="AZ450:BA450"/>
    <mergeCell ref="BB450:BC450"/>
    <mergeCell ref="BD450:BE450"/>
    <mergeCell ref="BF450:BG450"/>
    <mergeCell ref="BH450:BI450"/>
    <mergeCell ref="AU450:AV450"/>
    <mergeCell ref="AW450:AX450"/>
    <mergeCell ref="AO450:AP450"/>
    <mergeCell ref="AQ450:AR450"/>
    <mergeCell ref="AS450:AT450"/>
    <mergeCell ref="AF450:AG450"/>
    <mergeCell ref="AH450:AI450"/>
    <mergeCell ref="AJ450:AK450"/>
    <mergeCell ref="AL450:AM450"/>
    <mergeCell ref="AD449:AE449"/>
    <mergeCell ref="AF449:AG449"/>
    <mergeCell ref="S449:T449"/>
    <mergeCell ref="U449:V449"/>
    <mergeCell ref="W449:X449"/>
    <mergeCell ref="Y449:Z449"/>
    <mergeCell ref="AA449:AB449"/>
    <mergeCell ref="AW449:AX449"/>
    <mergeCell ref="AO449:AP449"/>
    <mergeCell ref="AQ449:AR449"/>
    <mergeCell ref="AS449:AT449"/>
    <mergeCell ref="AU449:AV449"/>
    <mergeCell ref="AH449:AI449"/>
    <mergeCell ref="AJ449:AK449"/>
    <mergeCell ref="AL449:AM449"/>
    <mergeCell ref="AO454:AP454"/>
    <mergeCell ref="AQ454:AR454"/>
    <mergeCell ref="AS454:AT454"/>
    <mergeCell ref="AU454:AV454"/>
    <mergeCell ref="AH454:AI454"/>
    <mergeCell ref="AJ454:AK454"/>
    <mergeCell ref="AL454:AM454"/>
    <mergeCell ref="AD454:AE454"/>
    <mergeCell ref="AF454:AG454"/>
    <mergeCell ref="S453:T453"/>
    <mergeCell ref="U453:V453"/>
    <mergeCell ref="W453:X453"/>
    <mergeCell ref="Y453:Z453"/>
    <mergeCell ref="AA453:AB453"/>
    <mergeCell ref="C451:D451"/>
    <mergeCell ref="E451:N451"/>
    <mergeCell ref="DN450:DO450"/>
    <mergeCell ref="DP450:DQ450"/>
    <mergeCell ref="DR450:DS450"/>
    <mergeCell ref="DT450:DU450"/>
    <mergeCell ref="DV450:DW450"/>
    <mergeCell ref="DI450:DJ450"/>
    <mergeCell ref="DK450:DL450"/>
    <mergeCell ref="DC450:DD450"/>
    <mergeCell ref="DE450:DF450"/>
    <mergeCell ref="DG450:DH450"/>
    <mergeCell ref="CT450:CU450"/>
    <mergeCell ref="CV450:CW450"/>
    <mergeCell ref="CX450:CY450"/>
    <mergeCell ref="CZ450:DA450"/>
    <mergeCell ref="CR450:CS450"/>
    <mergeCell ref="CG450:CH450"/>
    <mergeCell ref="CI450:CJ450"/>
    <mergeCell ref="CK450:CL450"/>
    <mergeCell ref="CM450:CN450"/>
    <mergeCell ref="CO450:CP450"/>
    <mergeCell ref="CB450:CC450"/>
    <mergeCell ref="CD450:CE450"/>
    <mergeCell ref="BV450:BW450"/>
    <mergeCell ref="BX450:BY450"/>
    <mergeCell ref="BZ450:CA450"/>
    <mergeCell ref="BM450:BN450"/>
    <mergeCell ref="BO450:BP450"/>
    <mergeCell ref="BQ450:BR450"/>
    <mergeCell ref="BK453:BL453"/>
    <mergeCell ref="BM453:BN453"/>
    <mergeCell ref="AZ453:BA453"/>
    <mergeCell ref="BB453:BC453"/>
    <mergeCell ref="BD453:BE453"/>
    <mergeCell ref="BF453:BG453"/>
    <mergeCell ref="BH453:BI453"/>
    <mergeCell ref="AW453:AX453"/>
    <mergeCell ref="AO453:AP453"/>
    <mergeCell ref="AQ453:AR453"/>
    <mergeCell ref="AS453:AT453"/>
    <mergeCell ref="AU453:AV453"/>
    <mergeCell ref="AH453:AI453"/>
    <mergeCell ref="AJ453:AK453"/>
    <mergeCell ref="AL453:AM453"/>
    <mergeCell ref="AD453:AE453"/>
    <mergeCell ref="AF453:AG453"/>
    <mergeCell ref="AD450:AE450"/>
    <mergeCell ref="O450:R450"/>
    <mergeCell ref="S450:T450"/>
    <mergeCell ref="DN453:DO453"/>
    <mergeCell ref="DP453:DQ453"/>
    <mergeCell ref="DR453:DS453"/>
    <mergeCell ref="DT453:DU453"/>
    <mergeCell ref="DV453:DW453"/>
    <mergeCell ref="DK453:DL453"/>
    <mergeCell ref="DC453:DD453"/>
    <mergeCell ref="DE453:DF453"/>
    <mergeCell ref="DG453:DH453"/>
    <mergeCell ref="DI453:DJ453"/>
    <mergeCell ref="CV453:CW453"/>
    <mergeCell ref="CX453:CY453"/>
    <mergeCell ref="CZ453:DA453"/>
    <mergeCell ref="CR453:CS453"/>
    <mergeCell ref="CT453:CU453"/>
    <mergeCell ref="CG453:CH453"/>
    <mergeCell ref="CI453:CJ453"/>
    <mergeCell ref="CK453:CL453"/>
    <mergeCell ref="CM453:CN453"/>
    <mergeCell ref="CO453:CP453"/>
    <mergeCell ref="CD453:CE453"/>
    <mergeCell ref="BV453:BW453"/>
    <mergeCell ref="BX453:BY453"/>
    <mergeCell ref="BZ453:CA453"/>
    <mergeCell ref="CB453:CC453"/>
    <mergeCell ref="BO453:BP453"/>
    <mergeCell ref="BQ453:BR453"/>
    <mergeCell ref="BS453:BT453"/>
    <mergeCell ref="BK454:BL454"/>
    <mergeCell ref="BM454:BN454"/>
    <mergeCell ref="AZ454:BA454"/>
    <mergeCell ref="BB454:BC454"/>
    <mergeCell ref="BD454:BE454"/>
    <mergeCell ref="BF454:BG454"/>
    <mergeCell ref="BH454:BI454"/>
    <mergeCell ref="AQ456:AR456"/>
    <mergeCell ref="AS456:AT456"/>
    <mergeCell ref="AU456:AV456"/>
    <mergeCell ref="AH456:AI456"/>
    <mergeCell ref="AJ456:AK456"/>
    <mergeCell ref="AL456:AM456"/>
    <mergeCell ref="AD456:AE456"/>
    <mergeCell ref="AF456:AG456"/>
    <mergeCell ref="S455:T455"/>
    <mergeCell ref="U455:V455"/>
    <mergeCell ref="W455:X455"/>
    <mergeCell ref="Y455:Z455"/>
    <mergeCell ref="AA455:AB455"/>
    <mergeCell ref="DN454:DO454"/>
    <mergeCell ref="DP454:DQ454"/>
    <mergeCell ref="DR454:DS454"/>
    <mergeCell ref="DT454:DU454"/>
    <mergeCell ref="DV454:DW454"/>
    <mergeCell ref="DK454:DL454"/>
    <mergeCell ref="DC454:DD454"/>
    <mergeCell ref="DE454:DF454"/>
    <mergeCell ref="DG454:DH454"/>
    <mergeCell ref="DI454:DJ454"/>
    <mergeCell ref="CV454:CW454"/>
    <mergeCell ref="CX454:CY454"/>
    <mergeCell ref="CZ454:DA454"/>
    <mergeCell ref="CR454:CS454"/>
    <mergeCell ref="CT454:CU454"/>
    <mergeCell ref="CG454:CH454"/>
    <mergeCell ref="CI454:CJ454"/>
    <mergeCell ref="CK454:CL454"/>
    <mergeCell ref="CM454:CN454"/>
    <mergeCell ref="CO454:CP454"/>
    <mergeCell ref="CD454:CE454"/>
    <mergeCell ref="BV454:BW454"/>
    <mergeCell ref="BX454:BY454"/>
    <mergeCell ref="BZ454:CA454"/>
    <mergeCell ref="CB454:CC454"/>
    <mergeCell ref="BO454:BP454"/>
    <mergeCell ref="BQ454:BR454"/>
    <mergeCell ref="BS454:BT454"/>
    <mergeCell ref="BK455:BL455"/>
    <mergeCell ref="BM455:BN455"/>
    <mergeCell ref="AZ455:BA455"/>
    <mergeCell ref="BB455:BC455"/>
    <mergeCell ref="BD455:BE455"/>
    <mergeCell ref="BF455:BG455"/>
    <mergeCell ref="BH455:BI455"/>
    <mergeCell ref="AW455:AX455"/>
    <mergeCell ref="AO455:AP455"/>
    <mergeCell ref="AQ455:AR455"/>
    <mergeCell ref="AS455:AT455"/>
    <mergeCell ref="AU455:AV455"/>
    <mergeCell ref="AH455:AI455"/>
    <mergeCell ref="AJ455:AK455"/>
    <mergeCell ref="AL455:AM455"/>
    <mergeCell ref="AD455:AE455"/>
    <mergeCell ref="AF455:AG455"/>
    <mergeCell ref="S454:T454"/>
    <mergeCell ref="U454:V454"/>
    <mergeCell ref="W454:X454"/>
    <mergeCell ref="Y454:Z454"/>
    <mergeCell ref="AA454:AB454"/>
    <mergeCell ref="AW454:AX454"/>
    <mergeCell ref="DN455:DO455"/>
    <mergeCell ref="DP455:DQ455"/>
    <mergeCell ref="DR455:DS455"/>
    <mergeCell ref="DT455:DU455"/>
    <mergeCell ref="DV455:DW455"/>
    <mergeCell ref="DK455:DL455"/>
    <mergeCell ref="DC455:DD455"/>
    <mergeCell ref="DE455:DF455"/>
    <mergeCell ref="DG455:DH455"/>
    <mergeCell ref="DI455:DJ455"/>
    <mergeCell ref="CV455:CW455"/>
    <mergeCell ref="CX455:CY455"/>
    <mergeCell ref="CZ455:DA455"/>
    <mergeCell ref="CR455:CS455"/>
    <mergeCell ref="CT455:CU455"/>
    <mergeCell ref="CG455:CH455"/>
    <mergeCell ref="CI455:CJ455"/>
    <mergeCell ref="CK455:CL455"/>
    <mergeCell ref="CM455:CN455"/>
    <mergeCell ref="CO455:CP455"/>
    <mergeCell ref="CD455:CE455"/>
    <mergeCell ref="BV455:BW455"/>
    <mergeCell ref="BX455:BY455"/>
    <mergeCell ref="BZ455:CA455"/>
    <mergeCell ref="CB455:CC455"/>
    <mergeCell ref="BO455:BP455"/>
    <mergeCell ref="BQ455:BR455"/>
    <mergeCell ref="BS455:BT455"/>
    <mergeCell ref="BK456:BL456"/>
    <mergeCell ref="BM456:BN456"/>
    <mergeCell ref="AZ456:BA456"/>
    <mergeCell ref="BB456:BC456"/>
    <mergeCell ref="BD456:BE456"/>
    <mergeCell ref="BF456:BG456"/>
    <mergeCell ref="BH456:BI456"/>
    <mergeCell ref="AS458:AT458"/>
    <mergeCell ref="AU458:AV458"/>
    <mergeCell ref="AH458:AI458"/>
    <mergeCell ref="AJ458:AK458"/>
    <mergeCell ref="AL458:AM458"/>
    <mergeCell ref="AD458:AE458"/>
    <mergeCell ref="AF458:AG458"/>
    <mergeCell ref="S457:T457"/>
    <mergeCell ref="U457:V457"/>
    <mergeCell ref="W457:X457"/>
    <mergeCell ref="Y457:Z457"/>
    <mergeCell ref="AA457:AB457"/>
    <mergeCell ref="AW457:AX457"/>
    <mergeCell ref="DN456:DO456"/>
    <mergeCell ref="DP456:DQ456"/>
    <mergeCell ref="DR456:DS456"/>
    <mergeCell ref="DT456:DU456"/>
    <mergeCell ref="DV456:DW456"/>
    <mergeCell ref="DK456:DL456"/>
    <mergeCell ref="DC456:DD456"/>
    <mergeCell ref="DE456:DF456"/>
    <mergeCell ref="DG456:DH456"/>
    <mergeCell ref="DI456:DJ456"/>
    <mergeCell ref="CV456:CW456"/>
    <mergeCell ref="CX456:CY456"/>
    <mergeCell ref="CZ456:DA456"/>
    <mergeCell ref="CR456:CS456"/>
    <mergeCell ref="CT456:CU456"/>
    <mergeCell ref="CG456:CH456"/>
    <mergeCell ref="CI456:CJ456"/>
    <mergeCell ref="CK456:CL456"/>
    <mergeCell ref="CM456:CN456"/>
    <mergeCell ref="CO456:CP456"/>
    <mergeCell ref="CD456:CE456"/>
    <mergeCell ref="BV456:BW456"/>
    <mergeCell ref="BX456:BY456"/>
    <mergeCell ref="BZ456:CA456"/>
    <mergeCell ref="CB456:CC456"/>
    <mergeCell ref="BO456:BP456"/>
    <mergeCell ref="BQ456:BR456"/>
    <mergeCell ref="BS456:BT456"/>
    <mergeCell ref="BK457:BL457"/>
    <mergeCell ref="BM457:BN457"/>
    <mergeCell ref="AZ457:BA457"/>
    <mergeCell ref="BB457:BC457"/>
    <mergeCell ref="BD457:BE457"/>
    <mergeCell ref="BF457:BG457"/>
    <mergeCell ref="BH457:BI457"/>
    <mergeCell ref="AO457:AP457"/>
    <mergeCell ref="AQ457:AR457"/>
    <mergeCell ref="AS457:AT457"/>
    <mergeCell ref="AU457:AV457"/>
    <mergeCell ref="AH457:AI457"/>
    <mergeCell ref="AJ457:AK457"/>
    <mergeCell ref="AL457:AM457"/>
    <mergeCell ref="AD457:AE457"/>
    <mergeCell ref="AF457:AG457"/>
    <mergeCell ref="S456:T456"/>
    <mergeCell ref="U456:V456"/>
    <mergeCell ref="W456:X456"/>
    <mergeCell ref="Y456:Z456"/>
    <mergeCell ref="AA456:AB456"/>
    <mergeCell ref="AW456:AX456"/>
    <mergeCell ref="AO456:AP456"/>
    <mergeCell ref="DN457:DO457"/>
    <mergeCell ref="DP457:DQ457"/>
    <mergeCell ref="DR457:DS457"/>
    <mergeCell ref="DT457:DU457"/>
    <mergeCell ref="DV457:DW457"/>
    <mergeCell ref="DK457:DL457"/>
    <mergeCell ref="DC457:DD457"/>
    <mergeCell ref="DE457:DF457"/>
    <mergeCell ref="DG457:DH457"/>
    <mergeCell ref="DI457:DJ457"/>
    <mergeCell ref="CV457:CW457"/>
    <mergeCell ref="CX457:CY457"/>
    <mergeCell ref="CZ457:DA457"/>
    <mergeCell ref="CR457:CS457"/>
    <mergeCell ref="CT457:CU457"/>
    <mergeCell ref="CG457:CH457"/>
    <mergeCell ref="CI457:CJ457"/>
    <mergeCell ref="CK457:CL457"/>
    <mergeCell ref="CM457:CN457"/>
    <mergeCell ref="CO457:CP457"/>
    <mergeCell ref="CD457:CE457"/>
    <mergeCell ref="BV457:BW457"/>
    <mergeCell ref="BX457:BY457"/>
    <mergeCell ref="BZ457:CA457"/>
    <mergeCell ref="CB457:CC457"/>
    <mergeCell ref="BO457:BP457"/>
    <mergeCell ref="BQ457:BR457"/>
    <mergeCell ref="BS457:BT457"/>
    <mergeCell ref="BK458:BL458"/>
    <mergeCell ref="BM458:BN458"/>
    <mergeCell ref="AZ458:BA458"/>
    <mergeCell ref="BB458:BC458"/>
    <mergeCell ref="BD458:BE458"/>
    <mergeCell ref="BF458:BG458"/>
    <mergeCell ref="BH458:BI458"/>
    <mergeCell ref="AU460:AV460"/>
    <mergeCell ref="AH460:AI460"/>
    <mergeCell ref="AJ460:AK460"/>
    <mergeCell ref="AL460:AM460"/>
    <mergeCell ref="AD460:AE460"/>
    <mergeCell ref="AF460:AG460"/>
    <mergeCell ref="S459:T459"/>
    <mergeCell ref="U459:V459"/>
    <mergeCell ref="W459:X459"/>
    <mergeCell ref="Y459:Z459"/>
    <mergeCell ref="AA459:AB459"/>
    <mergeCell ref="AW459:AX459"/>
    <mergeCell ref="AO459:AP459"/>
    <mergeCell ref="DN458:DO458"/>
    <mergeCell ref="DP458:DQ458"/>
    <mergeCell ref="DR458:DS458"/>
    <mergeCell ref="DT458:DU458"/>
    <mergeCell ref="DV458:DW458"/>
    <mergeCell ref="DK458:DL458"/>
    <mergeCell ref="DC458:DD458"/>
    <mergeCell ref="DE458:DF458"/>
    <mergeCell ref="DG458:DH458"/>
    <mergeCell ref="DI458:DJ458"/>
    <mergeCell ref="CV458:CW458"/>
    <mergeCell ref="CX458:CY458"/>
    <mergeCell ref="CZ458:DA458"/>
    <mergeCell ref="CR458:CS458"/>
    <mergeCell ref="CT458:CU458"/>
    <mergeCell ref="CG458:CH458"/>
    <mergeCell ref="CI458:CJ458"/>
    <mergeCell ref="CK458:CL458"/>
    <mergeCell ref="CM458:CN458"/>
    <mergeCell ref="CO458:CP458"/>
    <mergeCell ref="CD458:CE458"/>
    <mergeCell ref="BV458:BW458"/>
    <mergeCell ref="BX458:BY458"/>
    <mergeCell ref="BZ458:CA458"/>
    <mergeCell ref="CB458:CC458"/>
    <mergeCell ref="BO458:BP458"/>
    <mergeCell ref="BQ458:BR458"/>
    <mergeCell ref="BS458:BT458"/>
    <mergeCell ref="BK459:BL459"/>
    <mergeCell ref="BM459:BN459"/>
    <mergeCell ref="AZ459:BA459"/>
    <mergeCell ref="BB459:BC459"/>
    <mergeCell ref="BD459:BE459"/>
    <mergeCell ref="BF459:BG459"/>
    <mergeCell ref="BH459:BI459"/>
    <mergeCell ref="AQ459:AR459"/>
    <mergeCell ref="AS459:AT459"/>
    <mergeCell ref="AU459:AV459"/>
    <mergeCell ref="AH459:AI459"/>
    <mergeCell ref="AJ459:AK459"/>
    <mergeCell ref="AL459:AM459"/>
    <mergeCell ref="AD459:AE459"/>
    <mergeCell ref="AF459:AG459"/>
    <mergeCell ref="S458:T458"/>
    <mergeCell ref="U458:V458"/>
    <mergeCell ref="W458:X458"/>
    <mergeCell ref="Y458:Z458"/>
    <mergeCell ref="AA458:AB458"/>
    <mergeCell ref="AW458:AX458"/>
    <mergeCell ref="AO458:AP458"/>
    <mergeCell ref="AQ458:AR458"/>
    <mergeCell ref="DN459:DO459"/>
    <mergeCell ref="DP459:DQ459"/>
    <mergeCell ref="DR459:DS459"/>
    <mergeCell ref="DT459:DU459"/>
    <mergeCell ref="DV459:DW459"/>
    <mergeCell ref="DK459:DL459"/>
    <mergeCell ref="DC459:DD459"/>
    <mergeCell ref="DE459:DF459"/>
    <mergeCell ref="DG459:DH459"/>
    <mergeCell ref="DI459:DJ459"/>
    <mergeCell ref="CV459:CW459"/>
    <mergeCell ref="CX459:CY459"/>
    <mergeCell ref="CZ459:DA459"/>
    <mergeCell ref="CR459:CS459"/>
    <mergeCell ref="CT459:CU459"/>
    <mergeCell ref="CG459:CH459"/>
    <mergeCell ref="CI459:CJ459"/>
    <mergeCell ref="CK459:CL459"/>
    <mergeCell ref="CM459:CN459"/>
    <mergeCell ref="CO459:CP459"/>
    <mergeCell ref="CD459:CE459"/>
    <mergeCell ref="BV459:BW459"/>
    <mergeCell ref="BX459:BY459"/>
    <mergeCell ref="BZ459:CA459"/>
    <mergeCell ref="CB459:CC459"/>
    <mergeCell ref="BO459:BP459"/>
    <mergeCell ref="BQ459:BR459"/>
    <mergeCell ref="BS459:BT459"/>
    <mergeCell ref="BK460:BL460"/>
    <mergeCell ref="BM460:BN460"/>
    <mergeCell ref="AZ460:BA460"/>
    <mergeCell ref="BB460:BC460"/>
    <mergeCell ref="BD460:BE460"/>
    <mergeCell ref="BF460:BG460"/>
    <mergeCell ref="BH460:BI460"/>
    <mergeCell ref="AH462:AI462"/>
    <mergeCell ref="AJ462:AK462"/>
    <mergeCell ref="AL462:AM462"/>
    <mergeCell ref="AD462:AE462"/>
    <mergeCell ref="AF462:AG462"/>
    <mergeCell ref="S461:T461"/>
    <mergeCell ref="U461:V461"/>
    <mergeCell ref="W461:X461"/>
    <mergeCell ref="Y461:Z461"/>
    <mergeCell ref="AA461:AB461"/>
    <mergeCell ref="AW461:AX461"/>
    <mergeCell ref="AO461:AP461"/>
    <mergeCell ref="AQ461:AR461"/>
    <mergeCell ref="DN460:DO460"/>
    <mergeCell ref="DP460:DQ460"/>
    <mergeCell ref="DR460:DS460"/>
    <mergeCell ref="DT460:DU460"/>
    <mergeCell ref="DV460:DW460"/>
    <mergeCell ref="DK460:DL460"/>
    <mergeCell ref="DC460:DD460"/>
    <mergeCell ref="DE460:DF460"/>
    <mergeCell ref="DG460:DH460"/>
    <mergeCell ref="DI460:DJ460"/>
    <mergeCell ref="CV460:CW460"/>
    <mergeCell ref="CX460:CY460"/>
    <mergeCell ref="CZ460:DA460"/>
    <mergeCell ref="CR460:CS460"/>
    <mergeCell ref="CT460:CU460"/>
    <mergeCell ref="CG460:CH460"/>
    <mergeCell ref="CI460:CJ460"/>
    <mergeCell ref="CK460:CL460"/>
    <mergeCell ref="CM460:CN460"/>
    <mergeCell ref="CO460:CP460"/>
    <mergeCell ref="CD460:CE460"/>
    <mergeCell ref="BV460:BW460"/>
    <mergeCell ref="BX460:BY460"/>
    <mergeCell ref="BZ460:CA460"/>
    <mergeCell ref="CB460:CC460"/>
    <mergeCell ref="BO460:BP460"/>
    <mergeCell ref="BQ460:BR460"/>
    <mergeCell ref="BS460:BT460"/>
    <mergeCell ref="BK461:BL461"/>
    <mergeCell ref="BM461:BN461"/>
    <mergeCell ref="AZ461:BA461"/>
    <mergeCell ref="BB461:BC461"/>
    <mergeCell ref="BD461:BE461"/>
    <mergeCell ref="BF461:BG461"/>
    <mergeCell ref="BH461:BI461"/>
    <mergeCell ref="AS461:AT461"/>
    <mergeCell ref="AU461:AV461"/>
    <mergeCell ref="AH461:AI461"/>
    <mergeCell ref="AJ461:AK461"/>
    <mergeCell ref="AL461:AM461"/>
    <mergeCell ref="AD461:AE461"/>
    <mergeCell ref="AF461:AG461"/>
    <mergeCell ref="S460:T460"/>
    <mergeCell ref="U460:V460"/>
    <mergeCell ref="W460:X460"/>
    <mergeCell ref="Y460:Z460"/>
    <mergeCell ref="AA460:AB460"/>
    <mergeCell ref="AW460:AX460"/>
    <mergeCell ref="AO460:AP460"/>
    <mergeCell ref="AQ460:AR460"/>
    <mergeCell ref="AS460:AT460"/>
    <mergeCell ref="DN461:DO461"/>
    <mergeCell ref="DP461:DQ461"/>
    <mergeCell ref="DR461:DS461"/>
    <mergeCell ref="DT461:DU461"/>
    <mergeCell ref="DV461:DW461"/>
    <mergeCell ref="DK461:DL461"/>
    <mergeCell ref="DC461:DD461"/>
    <mergeCell ref="DE461:DF461"/>
    <mergeCell ref="DG461:DH461"/>
    <mergeCell ref="DI461:DJ461"/>
    <mergeCell ref="CV461:CW461"/>
    <mergeCell ref="CX461:CY461"/>
    <mergeCell ref="CZ461:DA461"/>
    <mergeCell ref="CR461:CS461"/>
    <mergeCell ref="CT461:CU461"/>
    <mergeCell ref="CG461:CH461"/>
    <mergeCell ref="CI461:CJ461"/>
    <mergeCell ref="CK461:CL461"/>
    <mergeCell ref="CM461:CN461"/>
    <mergeCell ref="CO461:CP461"/>
    <mergeCell ref="CD461:CE461"/>
    <mergeCell ref="BV461:BW461"/>
    <mergeCell ref="BX461:BY461"/>
    <mergeCell ref="BZ461:CA461"/>
    <mergeCell ref="CB461:CC461"/>
    <mergeCell ref="BO461:BP461"/>
    <mergeCell ref="BQ461:BR461"/>
    <mergeCell ref="BS461:BT461"/>
    <mergeCell ref="BK462:BL462"/>
    <mergeCell ref="BM462:BN462"/>
    <mergeCell ref="AZ462:BA462"/>
    <mergeCell ref="BB462:BC462"/>
    <mergeCell ref="BD462:BE462"/>
    <mergeCell ref="BF462:BG462"/>
    <mergeCell ref="BH462:BI462"/>
    <mergeCell ref="AJ464:AK464"/>
    <mergeCell ref="AL464:AM464"/>
    <mergeCell ref="AD464:AE464"/>
    <mergeCell ref="AF464:AG464"/>
    <mergeCell ref="S463:T463"/>
    <mergeCell ref="U463:V463"/>
    <mergeCell ref="W463:X463"/>
    <mergeCell ref="Y463:Z463"/>
    <mergeCell ref="AA463:AB463"/>
    <mergeCell ref="AW463:AX463"/>
    <mergeCell ref="AO463:AP463"/>
    <mergeCell ref="AQ463:AR463"/>
    <mergeCell ref="AS463:AT463"/>
    <mergeCell ref="DN462:DO462"/>
    <mergeCell ref="DP462:DQ462"/>
    <mergeCell ref="DR462:DS462"/>
    <mergeCell ref="DT462:DU462"/>
    <mergeCell ref="DV462:DW462"/>
    <mergeCell ref="DK462:DL462"/>
    <mergeCell ref="DC462:DD462"/>
    <mergeCell ref="DE462:DF462"/>
    <mergeCell ref="DG462:DH462"/>
    <mergeCell ref="DI462:DJ462"/>
    <mergeCell ref="CV462:CW462"/>
    <mergeCell ref="CX462:CY462"/>
    <mergeCell ref="CZ462:DA462"/>
    <mergeCell ref="CR462:CS462"/>
    <mergeCell ref="CT462:CU462"/>
    <mergeCell ref="CG462:CH462"/>
    <mergeCell ref="CI462:CJ462"/>
    <mergeCell ref="CK462:CL462"/>
    <mergeCell ref="CM462:CN462"/>
    <mergeCell ref="CO462:CP462"/>
    <mergeCell ref="CD462:CE462"/>
    <mergeCell ref="BV462:BW462"/>
    <mergeCell ref="BX462:BY462"/>
    <mergeCell ref="BZ462:CA462"/>
    <mergeCell ref="CB462:CC462"/>
    <mergeCell ref="BO462:BP462"/>
    <mergeCell ref="BQ462:BR462"/>
    <mergeCell ref="BS462:BT462"/>
    <mergeCell ref="BK463:BL463"/>
    <mergeCell ref="BM463:BN463"/>
    <mergeCell ref="AZ463:BA463"/>
    <mergeCell ref="BB463:BC463"/>
    <mergeCell ref="BD463:BE463"/>
    <mergeCell ref="BF463:BG463"/>
    <mergeCell ref="BH463:BI463"/>
    <mergeCell ref="AU463:AV463"/>
    <mergeCell ref="AH463:AI463"/>
    <mergeCell ref="AJ463:AK463"/>
    <mergeCell ref="AL463:AM463"/>
    <mergeCell ref="AD463:AE463"/>
    <mergeCell ref="AF463:AG463"/>
    <mergeCell ref="S462:T462"/>
    <mergeCell ref="U462:V462"/>
    <mergeCell ref="W462:X462"/>
    <mergeCell ref="Y462:Z462"/>
    <mergeCell ref="AA462:AB462"/>
    <mergeCell ref="AW462:AX462"/>
    <mergeCell ref="AO462:AP462"/>
    <mergeCell ref="AQ462:AR462"/>
    <mergeCell ref="AS462:AT462"/>
    <mergeCell ref="AU462:AV462"/>
    <mergeCell ref="DN463:DO463"/>
    <mergeCell ref="DP463:DQ463"/>
    <mergeCell ref="DR463:DS463"/>
    <mergeCell ref="DT463:DU463"/>
    <mergeCell ref="DV463:DW463"/>
    <mergeCell ref="DK463:DL463"/>
    <mergeCell ref="DC463:DD463"/>
    <mergeCell ref="DE463:DF463"/>
    <mergeCell ref="DG463:DH463"/>
    <mergeCell ref="DI463:DJ463"/>
    <mergeCell ref="CV463:CW463"/>
    <mergeCell ref="CX463:CY463"/>
    <mergeCell ref="CZ463:DA463"/>
    <mergeCell ref="CR463:CS463"/>
    <mergeCell ref="CT463:CU463"/>
    <mergeCell ref="CG463:CH463"/>
    <mergeCell ref="CI463:CJ463"/>
    <mergeCell ref="CK463:CL463"/>
    <mergeCell ref="CM463:CN463"/>
    <mergeCell ref="CO463:CP463"/>
    <mergeCell ref="CD463:CE463"/>
    <mergeCell ref="BV463:BW463"/>
    <mergeCell ref="BX463:BY463"/>
    <mergeCell ref="BZ463:CA463"/>
    <mergeCell ref="CB463:CC463"/>
    <mergeCell ref="BO463:BP463"/>
    <mergeCell ref="BQ463:BR463"/>
    <mergeCell ref="BS463:BT463"/>
    <mergeCell ref="BK464:BL464"/>
    <mergeCell ref="BM464:BN464"/>
    <mergeCell ref="AZ464:BA464"/>
    <mergeCell ref="BB464:BC464"/>
    <mergeCell ref="BD464:BE464"/>
    <mergeCell ref="BF464:BG464"/>
    <mergeCell ref="BH464:BI464"/>
    <mergeCell ref="AL466:AM466"/>
    <mergeCell ref="AD466:AE466"/>
    <mergeCell ref="AF466:AG466"/>
    <mergeCell ref="S465:T465"/>
    <mergeCell ref="U465:V465"/>
    <mergeCell ref="W465:X465"/>
    <mergeCell ref="Y465:Z465"/>
    <mergeCell ref="AA465:AB465"/>
    <mergeCell ref="AW465:AX465"/>
    <mergeCell ref="AO465:AP465"/>
    <mergeCell ref="AQ465:AR465"/>
    <mergeCell ref="AS465:AT465"/>
    <mergeCell ref="AU465:AV465"/>
    <mergeCell ref="DN464:DO464"/>
    <mergeCell ref="DP464:DQ464"/>
    <mergeCell ref="DR464:DS464"/>
    <mergeCell ref="DT464:DU464"/>
    <mergeCell ref="DV464:DW464"/>
    <mergeCell ref="DK464:DL464"/>
    <mergeCell ref="DC464:DD464"/>
    <mergeCell ref="DE464:DF464"/>
    <mergeCell ref="DG464:DH464"/>
    <mergeCell ref="DI464:DJ464"/>
    <mergeCell ref="CV464:CW464"/>
    <mergeCell ref="CX464:CY464"/>
    <mergeCell ref="CZ464:DA464"/>
    <mergeCell ref="CR464:CS464"/>
    <mergeCell ref="CT464:CU464"/>
    <mergeCell ref="CG464:CH464"/>
    <mergeCell ref="CI464:CJ464"/>
    <mergeCell ref="CK464:CL464"/>
    <mergeCell ref="CM464:CN464"/>
    <mergeCell ref="CO464:CP464"/>
    <mergeCell ref="CD464:CE464"/>
    <mergeCell ref="BV464:BW464"/>
    <mergeCell ref="BX464:BY464"/>
    <mergeCell ref="BZ464:CA464"/>
    <mergeCell ref="CB464:CC464"/>
    <mergeCell ref="BO464:BP464"/>
    <mergeCell ref="BQ464:BR464"/>
    <mergeCell ref="BS464:BT464"/>
    <mergeCell ref="BK465:BL465"/>
    <mergeCell ref="BM465:BN465"/>
    <mergeCell ref="AZ465:BA465"/>
    <mergeCell ref="BB465:BC465"/>
    <mergeCell ref="BD465:BE465"/>
    <mergeCell ref="BF465:BG465"/>
    <mergeCell ref="BH465:BI465"/>
    <mergeCell ref="AH465:AI465"/>
    <mergeCell ref="AJ465:AK465"/>
    <mergeCell ref="AL465:AM465"/>
    <mergeCell ref="AD465:AE465"/>
    <mergeCell ref="AF465:AG465"/>
    <mergeCell ref="S464:T464"/>
    <mergeCell ref="U464:V464"/>
    <mergeCell ref="W464:X464"/>
    <mergeCell ref="Y464:Z464"/>
    <mergeCell ref="AA464:AB464"/>
    <mergeCell ref="AW464:AX464"/>
    <mergeCell ref="AO464:AP464"/>
    <mergeCell ref="AQ464:AR464"/>
    <mergeCell ref="AS464:AT464"/>
    <mergeCell ref="AU464:AV464"/>
    <mergeCell ref="AH464:AI464"/>
    <mergeCell ref="DN465:DO465"/>
    <mergeCell ref="DP465:DQ465"/>
    <mergeCell ref="DR465:DS465"/>
    <mergeCell ref="DT465:DU465"/>
    <mergeCell ref="DV465:DW465"/>
    <mergeCell ref="DK465:DL465"/>
    <mergeCell ref="DC465:DD465"/>
    <mergeCell ref="DE465:DF465"/>
    <mergeCell ref="DG465:DH465"/>
    <mergeCell ref="DI465:DJ465"/>
    <mergeCell ref="CV465:CW465"/>
    <mergeCell ref="CX465:CY465"/>
    <mergeCell ref="CZ465:DA465"/>
    <mergeCell ref="CR465:CS465"/>
    <mergeCell ref="CT465:CU465"/>
    <mergeCell ref="CG465:CH465"/>
    <mergeCell ref="CI465:CJ465"/>
    <mergeCell ref="CK465:CL465"/>
    <mergeCell ref="CM465:CN465"/>
    <mergeCell ref="CO465:CP465"/>
    <mergeCell ref="CD465:CE465"/>
    <mergeCell ref="BV465:BW465"/>
    <mergeCell ref="BX465:BY465"/>
    <mergeCell ref="BZ465:CA465"/>
    <mergeCell ref="CB465:CC465"/>
    <mergeCell ref="BO465:BP465"/>
    <mergeCell ref="BQ465:BR465"/>
    <mergeCell ref="BS465:BT465"/>
    <mergeCell ref="BK466:BL466"/>
    <mergeCell ref="BM466:BN466"/>
    <mergeCell ref="AZ466:BA466"/>
    <mergeCell ref="BB466:BC466"/>
    <mergeCell ref="BD466:BE466"/>
    <mergeCell ref="BF466:BG466"/>
    <mergeCell ref="BH466:BI466"/>
    <mergeCell ref="AD468:AE468"/>
    <mergeCell ref="AF468:AG468"/>
    <mergeCell ref="S467:T467"/>
    <mergeCell ref="U467:V467"/>
    <mergeCell ref="W467:X467"/>
    <mergeCell ref="Y467:Z467"/>
    <mergeCell ref="AA467:AB467"/>
    <mergeCell ref="AW467:AX467"/>
    <mergeCell ref="AO467:AP467"/>
    <mergeCell ref="AQ467:AR467"/>
    <mergeCell ref="AS467:AT467"/>
    <mergeCell ref="AU467:AV467"/>
    <mergeCell ref="AH467:AI467"/>
    <mergeCell ref="DN466:DO466"/>
    <mergeCell ref="DP466:DQ466"/>
    <mergeCell ref="DR466:DS466"/>
    <mergeCell ref="DT466:DU466"/>
    <mergeCell ref="DV466:DW466"/>
    <mergeCell ref="DK466:DL466"/>
    <mergeCell ref="DC466:DD466"/>
    <mergeCell ref="DE466:DF466"/>
    <mergeCell ref="DG466:DH466"/>
    <mergeCell ref="DI466:DJ466"/>
    <mergeCell ref="CV466:CW466"/>
    <mergeCell ref="CX466:CY466"/>
    <mergeCell ref="CZ466:DA466"/>
    <mergeCell ref="CR466:CS466"/>
    <mergeCell ref="CT466:CU466"/>
    <mergeCell ref="CG466:CH466"/>
    <mergeCell ref="CI466:CJ466"/>
    <mergeCell ref="CK466:CL466"/>
    <mergeCell ref="CM466:CN466"/>
    <mergeCell ref="CO466:CP466"/>
    <mergeCell ref="CD466:CE466"/>
    <mergeCell ref="BV466:BW466"/>
    <mergeCell ref="BX466:BY466"/>
    <mergeCell ref="BZ466:CA466"/>
    <mergeCell ref="CB466:CC466"/>
    <mergeCell ref="BO466:BP466"/>
    <mergeCell ref="BQ466:BR466"/>
    <mergeCell ref="BS466:BT466"/>
    <mergeCell ref="BK467:BL467"/>
    <mergeCell ref="BM467:BN467"/>
    <mergeCell ref="AZ467:BA467"/>
    <mergeCell ref="BB467:BC467"/>
    <mergeCell ref="BD467:BE467"/>
    <mergeCell ref="BF467:BG467"/>
    <mergeCell ref="BH467:BI467"/>
    <mergeCell ref="AJ467:AK467"/>
    <mergeCell ref="AL467:AM467"/>
    <mergeCell ref="AD467:AE467"/>
    <mergeCell ref="AF467:AG467"/>
    <mergeCell ref="S466:T466"/>
    <mergeCell ref="U466:V466"/>
    <mergeCell ref="W466:X466"/>
    <mergeCell ref="Y466:Z466"/>
    <mergeCell ref="AA466:AB466"/>
    <mergeCell ref="AW466:AX466"/>
    <mergeCell ref="AO466:AP466"/>
    <mergeCell ref="AQ466:AR466"/>
    <mergeCell ref="AS466:AT466"/>
    <mergeCell ref="AU466:AV466"/>
    <mergeCell ref="AH466:AI466"/>
    <mergeCell ref="AJ466:AK466"/>
    <mergeCell ref="DN467:DO467"/>
    <mergeCell ref="DP467:DQ467"/>
    <mergeCell ref="DR467:DS467"/>
    <mergeCell ref="DT467:DU467"/>
    <mergeCell ref="DV467:DW467"/>
    <mergeCell ref="DK467:DL467"/>
    <mergeCell ref="DC467:DD467"/>
    <mergeCell ref="DE467:DF467"/>
    <mergeCell ref="DG467:DH467"/>
    <mergeCell ref="DI467:DJ467"/>
    <mergeCell ref="CV467:CW467"/>
    <mergeCell ref="CX467:CY467"/>
    <mergeCell ref="CZ467:DA467"/>
    <mergeCell ref="CR467:CS467"/>
    <mergeCell ref="CT467:CU467"/>
    <mergeCell ref="CG467:CH467"/>
    <mergeCell ref="CI467:CJ467"/>
    <mergeCell ref="CK467:CL467"/>
    <mergeCell ref="CM467:CN467"/>
    <mergeCell ref="CO467:CP467"/>
    <mergeCell ref="CD467:CE467"/>
    <mergeCell ref="BV467:BW467"/>
    <mergeCell ref="BX467:BY467"/>
    <mergeCell ref="BZ467:CA467"/>
    <mergeCell ref="CB467:CC467"/>
    <mergeCell ref="BO467:BP467"/>
    <mergeCell ref="BQ467:BR467"/>
    <mergeCell ref="BS467:BT467"/>
    <mergeCell ref="BK468:BL468"/>
    <mergeCell ref="BM468:BN468"/>
    <mergeCell ref="AZ468:BA468"/>
    <mergeCell ref="BB468:BC468"/>
    <mergeCell ref="BD468:BE468"/>
    <mergeCell ref="BF468:BG468"/>
    <mergeCell ref="BH468:BI468"/>
    <mergeCell ref="AF470:AG470"/>
    <mergeCell ref="S469:T469"/>
    <mergeCell ref="U469:V469"/>
    <mergeCell ref="W469:X469"/>
    <mergeCell ref="Y469:Z469"/>
    <mergeCell ref="AA469:AB469"/>
    <mergeCell ref="AW469:AX469"/>
    <mergeCell ref="AO469:AP469"/>
    <mergeCell ref="AQ469:AR469"/>
    <mergeCell ref="AS469:AT469"/>
    <mergeCell ref="AU469:AV469"/>
    <mergeCell ref="AH469:AI469"/>
    <mergeCell ref="AJ469:AK469"/>
    <mergeCell ref="DN468:DO468"/>
    <mergeCell ref="DP468:DQ468"/>
    <mergeCell ref="DR468:DS468"/>
    <mergeCell ref="DT468:DU468"/>
    <mergeCell ref="DV468:DW468"/>
    <mergeCell ref="DK468:DL468"/>
    <mergeCell ref="DC468:DD468"/>
    <mergeCell ref="DE468:DF468"/>
    <mergeCell ref="DG468:DH468"/>
    <mergeCell ref="DI468:DJ468"/>
    <mergeCell ref="CV468:CW468"/>
    <mergeCell ref="CX468:CY468"/>
    <mergeCell ref="CZ468:DA468"/>
    <mergeCell ref="CR468:CS468"/>
    <mergeCell ref="CT468:CU468"/>
    <mergeCell ref="CG468:CH468"/>
    <mergeCell ref="CI468:CJ468"/>
    <mergeCell ref="CK468:CL468"/>
    <mergeCell ref="CM468:CN468"/>
    <mergeCell ref="CO468:CP468"/>
    <mergeCell ref="CD468:CE468"/>
    <mergeCell ref="BV468:BW468"/>
    <mergeCell ref="BX468:BY468"/>
    <mergeCell ref="BZ468:CA468"/>
    <mergeCell ref="CB468:CC468"/>
    <mergeCell ref="BO468:BP468"/>
    <mergeCell ref="BQ468:BR468"/>
    <mergeCell ref="BS468:BT468"/>
    <mergeCell ref="BK469:BL469"/>
    <mergeCell ref="BM469:BN469"/>
    <mergeCell ref="AZ469:BA469"/>
    <mergeCell ref="BB469:BC469"/>
    <mergeCell ref="BD469:BE469"/>
    <mergeCell ref="BF469:BG469"/>
    <mergeCell ref="BH469:BI469"/>
    <mergeCell ref="AL469:AM469"/>
    <mergeCell ref="AD469:AE469"/>
    <mergeCell ref="AF469:AG469"/>
    <mergeCell ref="S468:T468"/>
    <mergeCell ref="U468:V468"/>
    <mergeCell ref="W468:X468"/>
    <mergeCell ref="Y468:Z468"/>
    <mergeCell ref="AA468:AB468"/>
    <mergeCell ref="AW468:AX468"/>
    <mergeCell ref="AO468:AP468"/>
    <mergeCell ref="AQ468:AR468"/>
    <mergeCell ref="AS468:AT468"/>
    <mergeCell ref="AU468:AV468"/>
    <mergeCell ref="AH468:AI468"/>
    <mergeCell ref="AJ468:AK468"/>
    <mergeCell ref="AL468:AM468"/>
    <mergeCell ref="DN469:DO469"/>
    <mergeCell ref="DP469:DQ469"/>
    <mergeCell ref="DR469:DS469"/>
    <mergeCell ref="DT469:DU469"/>
    <mergeCell ref="DV469:DW469"/>
    <mergeCell ref="DK469:DL469"/>
    <mergeCell ref="DC469:DD469"/>
    <mergeCell ref="DE469:DF469"/>
    <mergeCell ref="DG469:DH469"/>
    <mergeCell ref="DI469:DJ469"/>
    <mergeCell ref="CV469:CW469"/>
    <mergeCell ref="CX469:CY469"/>
    <mergeCell ref="CZ469:DA469"/>
    <mergeCell ref="CR469:CS469"/>
    <mergeCell ref="CT469:CU469"/>
    <mergeCell ref="CG469:CH469"/>
    <mergeCell ref="CI469:CJ469"/>
    <mergeCell ref="CK469:CL469"/>
    <mergeCell ref="CM469:CN469"/>
    <mergeCell ref="CO469:CP469"/>
    <mergeCell ref="CD469:CE469"/>
    <mergeCell ref="BV469:BW469"/>
    <mergeCell ref="BX469:BY469"/>
    <mergeCell ref="BZ469:CA469"/>
    <mergeCell ref="CB469:CC469"/>
    <mergeCell ref="BO469:BP469"/>
    <mergeCell ref="BQ469:BR469"/>
    <mergeCell ref="BS469:BT469"/>
    <mergeCell ref="BK470:BL470"/>
    <mergeCell ref="BM470:BN470"/>
    <mergeCell ref="AZ470:BA470"/>
    <mergeCell ref="BB470:BC470"/>
    <mergeCell ref="BD470:BE470"/>
    <mergeCell ref="BF470:BG470"/>
    <mergeCell ref="BH470:BI470"/>
    <mergeCell ref="S471:T471"/>
    <mergeCell ref="U471:V471"/>
    <mergeCell ref="W471:X471"/>
    <mergeCell ref="Y471:Z471"/>
    <mergeCell ref="AA471:AB471"/>
    <mergeCell ref="DN470:DO470"/>
    <mergeCell ref="DP470:DQ470"/>
    <mergeCell ref="DR470:DS470"/>
    <mergeCell ref="DT470:DU470"/>
    <mergeCell ref="DV470:DW470"/>
    <mergeCell ref="DK470:DL470"/>
    <mergeCell ref="DC470:DD470"/>
    <mergeCell ref="DE470:DF470"/>
    <mergeCell ref="DG470:DH470"/>
    <mergeCell ref="DI470:DJ470"/>
    <mergeCell ref="CV470:CW470"/>
    <mergeCell ref="CX470:CY470"/>
    <mergeCell ref="CZ470:DA470"/>
    <mergeCell ref="CR470:CS470"/>
    <mergeCell ref="CT470:CU470"/>
    <mergeCell ref="CG470:CH470"/>
    <mergeCell ref="CI470:CJ470"/>
    <mergeCell ref="CK470:CL470"/>
    <mergeCell ref="CM470:CN470"/>
    <mergeCell ref="CO470:CP470"/>
    <mergeCell ref="CD470:CE470"/>
    <mergeCell ref="BV470:BW470"/>
    <mergeCell ref="BX470:BY470"/>
    <mergeCell ref="BZ470:CA470"/>
    <mergeCell ref="CB470:CC470"/>
    <mergeCell ref="BO470:BP470"/>
    <mergeCell ref="BQ470:BR470"/>
    <mergeCell ref="BS470:BT470"/>
    <mergeCell ref="BK471:BL471"/>
    <mergeCell ref="BM471:BN471"/>
    <mergeCell ref="AZ471:BA471"/>
    <mergeCell ref="BB471:BC471"/>
    <mergeCell ref="BD471:BE471"/>
    <mergeCell ref="BF471:BG471"/>
    <mergeCell ref="BH471:BI471"/>
    <mergeCell ref="AW471:AX471"/>
    <mergeCell ref="AO471:AP471"/>
    <mergeCell ref="AQ471:AR471"/>
    <mergeCell ref="AS471:AT471"/>
    <mergeCell ref="AU471:AV471"/>
    <mergeCell ref="AH471:AI471"/>
    <mergeCell ref="AJ471:AK471"/>
    <mergeCell ref="AL471:AM471"/>
    <mergeCell ref="AD471:AE471"/>
    <mergeCell ref="AF471:AG471"/>
    <mergeCell ref="S470:T470"/>
    <mergeCell ref="U470:V470"/>
    <mergeCell ref="W470:X470"/>
    <mergeCell ref="Y470:Z470"/>
    <mergeCell ref="AA470:AB470"/>
    <mergeCell ref="AW470:AX470"/>
    <mergeCell ref="AO470:AP470"/>
    <mergeCell ref="AQ470:AR470"/>
    <mergeCell ref="AS470:AT470"/>
    <mergeCell ref="AU470:AV470"/>
    <mergeCell ref="AH470:AI470"/>
    <mergeCell ref="AJ470:AK470"/>
    <mergeCell ref="AL470:AM470"/>
    <mergeCell ref="AD470:AE470"/>
    <mergeCell ref="DN471:DO471"/>
    <mergeCell ref="DP471:DQ471"/>
    <mergeCell ref="DR471:DS471"/>
    <mergeCell ref="DT471:DU471"/>
    <mergeCell ref="DV471:DW471"/>
    <mergeCell ref="DK471:DL471"/>
    <mergeCell ref="DC471:DD471"/>
    <mergeCell ref="DE471:DF471"/>
    <mergeCell ref="DG471:DH471"/>
    <mergeCell ref="DI471:DJ471"/>
    <mergeCell ref="CV471:CW471"/>
    <mergeCell ref="CX471:CY471"/>
    <mergeCell ref="CZ471:DA471"/>
    <mergeCell ref="CR471:CS471"/>
    <mergeCell ref="CT471:CU471"/>
    <mergeCell ref="CG471:CH471"/>
    <mergeCell ref="CI471:CJ471"/>
    <mergeCell ref="CK471:CL471"/>
    <mergeCell ref="CM471:CN471"/>
    <mergeCell ref="CO471:CP471"/>
    <mergeCell ref="CD471:CE471"/>
    <mergeCell ref="BV471:BW471"/>
    <mergeCell ref="BX471:BY471"/>
    <mergeCell ref="BZ471:CA471"/>
    <mergeCell ref="CB471:CC471"/>
    <mergeCell ref="BO471:BP471"/>
    <mergeCell ref="BQ471:BR471"/>
    <mergeCell ref="BS471:BT471"/>
    <mergeCell ref="BK472:BL472"/>
    <mergeCell ref="BM472:BN472"/>
    <mergeCell ref="AZ472:BA472"/>
    <mergeCell ref="BB472:BC472"/>
    <mergeCell ref="BD472:BE472"/>
    <mergeCell ref="BF472:BG472"/>
    <mergeCell ref="BH472:BI472"/>
    <mergeCell ref="CT472:CU472"/>
    <mergeCell ref="CG472:CH472"/>
    <mergeCell ref="CI472:CJ472"/>
    <mergeCell ref="CK472:CL472"/>
    <mergeCell ref="CM472:CN472"/>
    <mergeCell ref="CO472:CP472"/>
    <mergeCell ref="CD472:CE472"/>
    <mergeCell ref="BV472:BW472"/>
    <mergeCell ref="BX472:BY472"/>
    <mergeCell ref="BZ472:CA472"/>
    <mergeCell ref="CB472:CC472"/>
    <mergeCell ref="BO472:BP472"/>
    <mergeCell ref="BQ472:BR472"/>
    <mergeCell ref="BS472:BT472"/>
    <mergeCell ref="DN472:DO472"/>
    <mergeCell ref="DP472:DQ472"/>
    <mergeCell ref="DR472:DS472"/>
    <mergeCell ref="DT472:DU472"/>
    <mergeCell ref="DV472:DW472"/>
    <mergeCell ref="DK472:DL472"/>
    <mergeCell ref="DC472:DD472"/>
    <mergeCell ref="DE472:DF472"/>
    <mergeCell ref="DG472:DH472"/>
    <mergeCell ref="DI472:DJ472"/>
    <mergeCell ref="CV472:CW472"/>
    <mergeCell ref="CX472:CY472"/>
    <mergeCell ref="CZ472:DA472"/>
    <mergeCell ref="CR472:CS472"/>
    <mergeCell ref="O473:R473"/>
    <mergeCell ref="S473:T473"/>
    <mergeCell ref="U473:V473"/>
    <mergeCell ref="W473:X473"/>
    <mergeCell ref="Y473:Z473"/>
    <mergeCell ref="AA473:AB473"/>
    <mergeCell ref="E474:N474"/>
    <mergeCell ref="DN473:DO473"/>
    <mergeCell ref="DP473:DQ473"/>
    <mergeCell ref="DR473:DS473"/>
    <mergeCell ref="DT473:DU473"/>
    <mergeCell ref="DV473:DW473"/>
    <mergeCell ref="DI473:DJ473"/>
    <mergeCell ref="DK473:DL473"/>
    <mergeCell ref="DC473:DD473"/>
    <mergeCell ref="DE473:DF473"/>
    <mergeCell ref="DG473:DH473"/>
    <mergeCell ref="CT473:CU473"/>
    <mergeCell ref="CV473:CW473"/>
    <mergeCell ref="CX473:CY473"/>
    <mergeCell ref="CZ473:DA473"/>
    <mergeCell ref="CR473:CS473"/>
    <mergeCell ref="CG473:CH473"/>
    <mergeCell ref="CI473:CJ473"/>
    <mergeCell ref="CK473:CL473"/>
    <mergeCell ref="CM473:CN473"/>
    <mergeCell ref="CO473:CP473"/>
    <mergeCell ref="CB473:CC473"/>
    <mergeCell ref="CD473:CE473"/>
    <mergeCell ref="BV473:BW473"/>
    <mergeCell ref="BX473:BY473"/>
    <mergeCell ref="BZ473:CA473"/>
    <mergeCell ref="BM473:BN473"/>
    <mergeCell ref="BO473:BP473"/>
    <mergeCell ref="BQ473:BR473"/>
    <mergeCell ref="BS473:BT473"/>
    <mergeCell ref="BK473:BL473"/>
    <mergeCell ref="S472:T472"/>
    <mergeCell ref="U472:V472"/>
    <mergeCell ref="W472:X472"/>
    <mergeCell ref="Y472:Z472"/>
    <mergeCell ref="AA472:AB472"/>
    <mergeCell ref="AW472:AX472"/>
    <mergeCell ref="AO472:AP472"/>
    <mergeCell ref="AQ472:AR472"/>
    <mergeCell ref="AS472:AT472"/>
    <mergeCell ref="AU472:AV472"/>
    <mergeCell ref="AH472:AI472"/>
    <mergeCell ref="AJ472:AK472"/>
    <mergeCell ref="AL472:AM472"/>
    <mergeCell ref="AA477:AB477"/>
    <mergeCell ref="DN476:DO476"/>
    <mergeCell ref="AW476:AX476"/>
    <mergeCell ref="AO476:AP476"/>
    <mergeCell ref="AQ476:AR476"/>
    <mergeCell ref="AS476:AT476"/>
    <mergeCell ref="AU476:AV476"/>
    <mergeCell ref="AH476:AI476"/>
    <mergeCell ref="AJ476:AK476"/>
    <mergeCell ref="AL476:AM476"/>
    <mergeCell ref="AD476:AE476"/>
    <mergeCell ref="AF476:AG476"/>
    <mergeCell ref="S476:T476"/>
    <mergeCell ref="U476:V476"/>
    <mergeCell ref="W476:X476"/>
    <mergeCell ref="Y476:Z476"/>
    <mergeCell ref="AA476:AB476"/>
    <mergeCell ref="AZ473:BA473"/>
    <mergeCell ref="BB473:BC473"/>
    <mergeCell ref="BD473:BE473"/>
    <mergeCell ref="BF473:BG473"/>
    <mergeCell ref="BH473:BI473"/>
    <mergeCell ref="AU473:AV473"/>
    <mergeCell ref="AW473:AX473"/>
    <mergeCell ref="AO473:AP473"/>
    <mergeCell ref="AQ473:AR473"/>
    <mergeCell ref="AS473:AT473"/>
    <mergeCell ref="AF473:AG473"/>
    <mergeCell ref="AH473:AI473"/>
    <mergeCell ref="AJ473:AK473"/>
    <mergeCell ref="AL473:AM473"/>
    <mergeCell ref="AD473:AE473"/>
    <mergeCell ref="CG476:CH476"/>
    <mergeCell ref="CI476:CJ476"/>
    <mergeCell ref="CK476:CL476"/>
    <mergeCell ref="AD472:AE472"/>
    <mergeCell ref="AF472:AG472"/>
    <mergeCell ref="DP476:DQ476"/>
    <mergeCell ref="DR476:DS476"/>
    <mergeCell ref="DT476:DU476"/>
    <mergeCell ref="DV476:DW476"/>
    <mergeCell ref="DK476:DL476"/>
    <mergeCell ref="DC476:DD476"/>
    <mergeCell ref="DE476:DF476"/>
    <mergeCell ref="DG476:DH476"/>
    <mergeCell ref="DI476:DJ476"/>
    <mergeCell ref="CV476:CW476"/>
    <mergeCell ref="CX476:CY476"/>
    <mergeCell ref="CZ476:DA476"/>
    <mergeCell ref="CR476:CS476"/>
    <mergeCell ref="CT476:CU476"/>
    <mergeCell ref="CG477:CH477"/>
    <mergeCell ref="CI477:CJ477"/>
    <mergeCell ref="CK477:CL477"/>
    <mergeCell ref="CM477:CN477"/>
    <mergeCell ref="CO477:CP477"/>
    <mergeCell ref="CD477:CE477"/>
    <mergeCell ref="BV477:BW477"/>
    <mergeCell ref="BX477:BY477"/>
    <mergeCell ref="BZ477:CA477"/>
    <mergeCell ref="CB477:CC477"/>
    <mergeCell ref="BO477:BP477"/>
    <mergeCell ref="BQ477:BR477"/>
    <mergeCell ref="BS477:BT477"/>
    <mergeCell ref="BK477:BL477"/>
    <mergeCell ref="BM477:BN477"/>
    <mergeCell ref="AZ477:BA477"/>
    <mergeCell ref="BB477:BC477"/>
    <mergeCell ref="BD477:BE477"/>
    <mergeCell ref="BF477:BG477"/>
    <mergeCell ref="BH477:BI477"/>
    <mergeCell ref="CM476:CN476"/>
    <mergeCell ref="CO476:CP476"/>
    <mergeCell ref="CD476:CE476"/>
    <mergeCell ref="BV476:BW476"/>
    <mergeCell ref="BX476:BY476"/>
    <mergeCell ref="BZ476:CA476"/>
    <mergeCell ref="CB476:CC476"/>
    <mergeCell ref="BO476:BP476"/>
    <mergeCell ref="BQ476:BR476"/>
    <mergeCell ref="BS476:BT476"/>
    <mergeCell ref="BK476:BL476"/>
    <mergeCell ref="BM476:BN476"/>
    <mergeCell ref="AZ476:BA476"/>
    <mergeCell ref="BB476:BC476"/>
    <mergeCell ref="BD476:BE476"/>
    <mergeCell ref="BF476:BG476"/>
    <mergeCell ref="BH476:BI476"/>
    <mergeCell ref="AW478:AX478"/>
    <mergeCell ref="AO478:AP478"/>
    <mergeCell ref="AQ478:AR478"/>
    <mergeCell ref="AS478:AT478"/>
    <mergeCell ref="AU478:AV478"/>
    <mergeCell ref="AH478:AI478"/>
    <mergeCell ref="AJ478:AK478"/>
    <mergeCell ref="AL478:AM478"/>
    <mergeCell ref="AD478:AE478"/>
    <mergeCell ref="AF478:AG478"/>
    <mergeCell ref="S478:T478"/>
    <mergeCell ref="U478:V478"/>
    <mergeCell ref="W478:X478"/>
    <mergeCell ref="Y478:Z478"/>
    <mergeCell ref="AA478:AB478"/>
    <mergeCell ref="DN477:DO477"/>
    <mergeCell ref="DP477:DQ477"/>
    <mergeCell ref="DR477:DS477"/>
    <mergeCell ref="DT477:DU477"/>
    <mergeCell ref="DV477:DW477"/>
    <mergeCell ref="DK477:DL477"/>
    <mergeCell ref="DC477:DD477"/>
    <mergeCell ref="DE477:DF477"/>
    <mergeCell ref="DG477:DH477"/>
    <mergeCell ref="DI477:DJ477"/>
    <mergeCell ref="CV477:CW477"/>
    <mergeCell ref="CX477:CY477"/>
    <mergeCell ref="CZ477:DA477"/>
    <mergeCell ref="CR477:CS477"/>
    <mergeCell ref="CT477:CU477"/>
    <mergeCell ref="CG478:CH478"/>
    <mergeCell ref="CI478:CJ478"/>
    <mergeCell ref="CK478:CL478"/>
    <mergeCell ref="CM478:CN478"/>
    <mergeCell ref="CO478:CP478"/>
    <mergeCell ref="CD478:CE478"/>
    <mergeCell ref="BV478:BW478"/>
    <mergeCell ref="BX478:BY478"/>
    <mergeCell ref="BZ478:CA478"/>
    <mergeCell ref="CB478:CC478"/>
    <mergeCell ref="BO478:BP478"/>
    <mergeCell ref="BQ478:BR478"/>
    <mergeCell ref="BS478:BT478"/>
    <mergeCell ref="BK478:BL478"/>
    <mergeCell ref="BM478:BN478"/>
    <mergeCell ref="AZ478:BA478"/>
    <mergeCell ref="BB478:BC478"/>
    <mergeCell ref="BD478:BE478"/>
    <mergeCell ref="BF478:BG478"/>
    <mergeCell ref="BH478:BI478"/>
    <mergeCell ref="AW477:AX477"/>
    <mergeCell ref="AO477:AP477"/>
    <mergeCell ref="AQ477:AR477"/>
    <mergeCell ref="AS477:AT477"/>
    <mergeCell ref="AU477:AV477"/>
    <mergeCell ref="AH477:AI477"/>
    <mergeCell ref="AJ477:AK477"/>
    <mergeCell ref="AL477:AM477"/>
    <mergeCell ref="AD477:AE477"/>
    <mergeCell ref="AF477:AG477"/>
    <mergeCell ref="S477:T477"/>
    <mergeCell ref="U477:V477"/>
    <mergeCell ref="W477:X477"/>
    <mergeCell ref="Y477:Z477"/>
    <mergeCell ref="DN478:DO478"/>
    <mergeCell ref="DP478:DQ478"/>
    <mergeCell ref="DR478:DS478"/>
    <mergeCell ref="DT478:DU478"/>
    <mergeCell ref="DV478:DW478"/>
    <mergeCell ref="DK478:DL478"/>
    <mergeCell ref="DC478:DD478"/>
    <mergeCell ref="DE478:DF478"/>
    <mergeCell ref="DG478:DH478"/>
    <mergeCell ref="DI478:DJ478"/>
    <mergeCell ref="CV478:CW478"/>
    <mergeCell ref="CX478:CY478"/>
    <mergeCell ref="CZ478:DA478"/>
    <mergeCell ref="CR478:CS478"/>
    <mergeCell ref="CT478:CU478"/>
    <mergeCell ref="CG479:CH479"/>
    <mergeCell ref="CI479:CJ479"/>
    <mergeCell ref="CK479:CL479"/>
    <mergeCell ref="CM479:CN479"/>
    <mergeCell ref="CO479:CP479"/>
    <mergeCell ref="CD479:CE479"/>
    <mergeCell ref="BV479:BW479"/>
    <mergeCell ref="BX479:BY479"/>
    <mergeCell ref="BZ479:CA479"/>
    <mergeCell ref="CB479:CC479"/>
    <mergeCell ref="BO479:BP479"/>
    <mergeCell ref="BQ479:BR479"/>
    <mergeCell ref="BS479:BT479"/>
    <mergeCell ref="BK479:BL479"/>
    <mergeCell ref="BM479:BN479"/>
    <mergeCell ref="AZ479:BA479"/>
    <mergeCell ref="BB479:BC479"/>
    <mergeCell ref="BD479:BE479"/>
    <mergeCell ref="BF479:BG479"/>
    <mergeCell ref="BH479:BI479"/>
    <mergeCell ref="S480:T480"/>
    <mergeCell ref="U480:V480"/>
    <mergeCell ref="W480:X480"/>
    <mergeCell ref="Y480:Z480"/>
    <mergeCell ref="AA480:AB480"/>
    <mergeCell ref="DN479:DO479"/>
    <mergeCell ref="DP479:DQ479"/>
    <mergeCell ref="DR479:DS479"/>
    <mergeCell ref="DT479:DU479"/>
    <mergeCell ref="DV479:DW479"/>
    <mergeCell ref="DK479:DL479"/>
    <mergeCell ref="DC479:DD479"/>
    <mergeCell ref="DE479:DF479"/>
    <mergeCell ref="DG479:DH479"/>
    <mergeCell ref="DI479:DJ479"/>
    <mergeCell ref="CV479:CW479"/>
    <mergeCell ref="CX479:CY479"/>
    <mergeCell ref="CZ479:DA479"/>
    <mergeCell ref="CR479:CS479"/>
    <mergeCell ref="CT479:CU479"/>
    <mergeCell ref="CG480:CH480"/>
    <mergeCell ref="CI480:CJ480"/>
    <mergeCell ref="CK480:CL480"/>
    <mergeCell ref="CM480:CN480"/>
    <mergeCell ref="CO480:CP480"/>
    <mergeCell ref="CD480:CE480"/>
    <mergeCell ref="BV480:BW480"/>
    <mergeCell ref="BX480:BY480"/>
    <mergeCell ref="BZ480:CA480"/>
    <mergeCell ref="CB480:CC480"/>
    <mergeCell ref="BO480:BP480"/>
    <mergeCell ref="BQ480:BR480"/>
    <mergeCell ref="BS480:BT480"/>
    <mergeCell ref="BK480:BL480"/>
    <mergeCell ref="BM480:BN480"/>
    <mergeCell ref="AZ480:BA480"/>
    <mergeCell ref="BB480:BC480"/>
    <mergeCell ref="BD480:BE480"/>
    <mergeCell ref="BF480:BG480"/>
    <mergeCell ref="BH480:BI480"/>
    <mergeCell ref="AW479:AX479"/>
    <mergeCell ref="AO479:AP479"/>
    <mergeCell ref="AQ479:AR479"/>
    <mergeCell ref="AS479:AT479"/>
    <mergeCell ref="AU479:AV479"/>
    <mergeCell ref="AH479:AI479"/>
    <mergeCell ref="AJ479:AK479"/>
    <mergeCell ref="AL479:AM479"/>
    <mergeCell ref="AD479:AE479"/>
    <mergeCell ref="AF479:AG479"/>
    <mergeCell ref="S479:T479"/>
    <mergeCell ref="U479:V479"/>
    <mergeCell ref="W479:X479"/>
    <mergeCell ref="Y479:Z479"/>
    <mergeCell ref="AA479:AB479"/>
    <mergeCell ref="AA481:AB481"/>
    <mergeCell ref="DN480:DO480"/>
    <mergeCell ref="DP480:DQ480"/>
    <mergeCell ref="DR480:DS480"/>
    <mergeCell ref="DT480:DU480"/>
    <mergeCell ref="DV480:DW480"/>
    <mergeCell ref="DK480:DL480"/>
    <mergeCell ref="DC480:DD480"/>
    <mergeCell ref="DE480:DF480"/>
    <mergeCell ref="DG480:DH480"/>
    <mergeCell ref="DI480:DJ480"/>
    <mergeCell ref="CV480:CW480"/>
    <mergeCell ref="CX480:CY480"/>
    <mergeCell ref="CZ480:DA480"/>
    <mergeCell ref="CR480:CS480"/>
    <mergeCell ref="CT480:CU480"/>
    <mergeCell ref="CG481:CH481"/>
    <mergeCell ref="CI481:CJ481"/>
    <mergeCell ref="CK481:CL481"/>
    <mergeCell ref="CM481:CN481"/>
    <mergeCell ref="CO481:CP481"/>
    <mergeCell ref="CD481:CE481"/>
    <mergeCell ref="BV481:BW481"/>
    <mergeCell ref="BX481:BY481"/>
    <mergeCell ref="BZ481:CA481"/>
    <mergeCell ref="CB481:CC481"/>
    <mergeCell ref="BO481:BP481"/>
    <mergeCell ref="BQ481:BR481"/>
    <mergeCell ref="BS481:BT481"/>
    <mergeCell ref="BK481:BL481"/>
    <mergeCell ref="BM481:BN481"/>
    <mergeCell ref="AZ481:BA481"/>
    <mergeCell ref="BB481:BC481"/>
    <mergeCell ref="BD481:BE481"/>
    <mergeCell ref="BF481:BG481"/>
    <mergeCell ref="BH481:BI481"/>
    <mergeCell ref="AW480:AX480"/>
    <mergeCell ref="AO480:AP480"/>
    <mergeCell ref="AQ480:AR480"/>
    <mergeCell ref="AS480:AT480"/>
    <mergeCell ref="AU480:AV480"/>
    <mergeCell ref="AH480:AI480"/>
    <mergeCell ref="AJ480:AK480"/>
    <mergeCell ref="AL480:AM480"/>
    <mergeCell ref="AD480:AE480"/>
    <mergeCell ref="AF480:AG480"/>
    <mergeCell ref="AW482:AX482"/>
    <mergeCell ref="AO482:AP482"/>
    <mergeCell ref="AQ482:AR482"/>
    <mergeCell ref="AS482:AT482"/>
    <mergeCell ref="AU482:AV482"/>
    <mergeCell ref="AH482:AI482"/>
    <mergeCell ref="AJ482:AK482"/>
    <mergeCell ref="AL482:AM482"/>
    <mergeCell ref="AD482:AE482"/>
    <mergeCell ref="AF482:AG482"/>
    <mergeCell ref="S482:T482"/>
    <mergeCell ref="U482:V482"/>
    <mergeCell ref="W482:X482"/>
    <mergeCell ref="Y482:Z482"/>
    <mergeCell ref="AA482:AB482"/>
    <mergeCell ref="DN481:DO481"/>
    <mergeCell ref="DP481:DQ481"/>
    <mergeCell ref="DR481:DS481"/>
    <mergeCell ref="DT481:DU481"/>
    <mergeCell ref="DV481:DW481"/>
    <mergeCell ref="DK481:DL481"/>
    <mergeCell ref="DC481:DD481"/>
    <mergeCell ref="DE481:DF481"/>
    <mergeCell ref="DG481:DH481"/>
    <mergeCell ref="DI481:DJ481"/>
    <mergeCell ref="CV481:CW481"/>
    <mergeCell ref="CX481:CY481"/>
    <mergeCell ref="CZ481:DA481"/>
    <mergeCell ref="CR481:CS481"/>
    <mergeCell ref="CT481:CU481"/>
    <mergeCell ref="CG482:CH482"/>
    <mergeCell ref="CI482:CJ482"/>
    <mergeCell ref="CK482:CL482"/>
    <mergeCell ref="CM482:CN482"/>
    <mergeCell ref="CO482:CP482"/>
    <mergeCell ref="CD482:CE482"/>
    <mergeCell ref="BV482:BW482"/>
    <mergeCell ref="BX482:BY482"/>
    <mergeCell ref="BZ482:CA482"/>
    <mergeCell ref="CB482:CC482"/>
    <mergeCell ref="BO482:BP482"/>
    <mergeCell ref="BQ482:BR482"/>
    <mergeCell ref="BS482:BT482"/>
    <mergeCell ref="BK482:BL482"/>
    <mergeCell ref="BM482:BN482"/>
    <mergeCell ref="AZ482:BA482"/>
    <mergeCell ref="BB482:BC482"/>
    <mergeCell ref="BD482:BE482"/>
    <mergeCell ref="BF482:BG482"/>
    <mergeCell ref="BH482:BI482"/>
    <mergeCell ref="AW481:AX481"/>
    <mergeCell ref="AO481:AP481"/>
    <mergeCell ref="AQ481:AR481"/>
    <mergeCell ref="AS481:AT481"/>
    <mergeCell ref="AU481:AV481"/>
    <mergeCell ref="AH481:AI481"/>
    <mergeCell ref="AJ481:AK481"/>
    <mergeCell ref="AL481:AM481"/>
    <mergeCell ref="AD481:AE481"/>
    <mergeCell ref="AF481:AG481"/>
    <mergeCell ref="S481:T481"/>
    <mergeCell ref="U481:V481"/>
    <mergeCell ref="W481:X481"/>
    <mergeCell ref="Y481:Z481"/>
    <mergeCell ref="DN482:DO482"/>
    <mergeCell ref="DP482:DQ482"/>
    <mergeCell ref="DR482:DS482"/>
    <mergeCell ref="DT482:DU482"/>
    <mergeCell ref="DV482:DW482"/>
    <mergeCell ref="DK482:DL482"/>
    <mergeCell ref="DC482:DD482"/>
    <mergeCell ref="DE482:DF482"/>
    <mergeCell ref="DG482:DH482"/>
    <mergeCell ref="DI482:DJ482"/>
    <mergeCell ref="CV482:CW482"/>
    <mergeCell ref="CX482:CY482"/>
    <mergeCell ref="CZ482:DA482"/>
    <mergeCell ref="CR482:CS482"/>
    <mergeCell ref="CT482:CU482"/>
    <mergeCell ref="CG483:CH483"/>
    <mergeCell ref="CI483:CJ483"/>
    <mergeCell ref="CK483:CL483"/>
    <mergeCell ref="CM483:CN483"/>
    <mergeCell ref="CO483:CP483"/>
    <mergeCell ref="CD483:CE483"/>
    <mergeCell ref="BV483:BW483"/>
    <mergeCell ref="BX483:BY483"/>
    <mergeCell ref="BZ483:CA483"/>
    <mergeCell ref="CB483:CC483"/>
    <mergeCell ref="BO483:BP483"/>
    <mergeCell ref="BQ483:BR483"/>
    <mergeCell ref="BS483:BT483"/>
    <mergeCell ref="BK483:BL483"/>
    <mergeCell ref="BM483:BN483"/>
    <mergeCell ref="AZ483:BA483"/>
    <mergeCell ref="BB483:BC483"/>
    <mergeCell ref="BD483:BE483"/>
    <mergeCell ref="BF483:BG483"/>
    <mergeCell ref="BH483:BI483"/>
    <mergeCell ref="DN483:DO483"/>
    <mergeCell ref="DP483:DQ483"/>
    <mergeCell ref="DR483:DS483"/>
    <mergeCell ref="DT483:DU483"/>
    <mergeCell ref="DV483:DW483"/>
    <mergeCell ref="DK483:DL483"/>
    <mergeCell ref="DC483:DD483"/>
    <mergeCell ref="DE483:DF483"/>
    <mergeCell ref="DG483:DH483"/>
    <mergeCell ref="DI483:DJ483"/>
    <mergeCell ref="CV483:CW483"/>
    <mergeCell ref="CX483:CY483"/>
    <mergeCell ref="CZ483:DA483"/>
    <mergeCell ref="CR483:CS483"/>
    <mergeCell ref="CT483:CU483"/>
    <mergeCell ref="DN484:DO484"/>
    <mergeCell ref="DP484:DQ484"/>
    <mergeCell ref="DR484:DS484"/>
    <mergeCell ref="DT484:DU484"/>
    <mergeCell ref="DV484:DW484"/>
    <mergeCell ref="DK484:DL484"/>
    <mergeCell ref="DC484:DD484"/>
    <mergeCell ref="DE484:DF484"/>
    <mergeCell ref="DG484:DH484"/>
    <mergeCell ref="DI484:DJ484"/>
    <mergeCell ref="CV484:CW484"/>
    <mergeCell ref="CX484:CY484"/>
    <mergeCell ref="CZ484:DA484"/>
    <mergeCell ref="CR484:CS484"/>
    <mergeCell ref="CT484:CU484"/>
    <mergeCell ref="CG485:CH485"/>
    <mergeCell ref="CI485:CJ485"/>
    <mergeCell ref="CK485:CL485"/>
    <mergeCell ref="CM485:CN485"/>
    <mergeCell ref="CO485:CP485"/>
    <mergeCell ref="CD485:CE485"/>
    <mergeCell ref="BV485:BW485"/>
    <mergeCell ref="BX485:BY485"/>
    <mergeCell ref="BZ485:CA485"/>
    <mergeCell ref="CB485:CC485"/>
    <mergeCell ref="BO485:BP485"/>
    <mergeCell ref="BQ485:BR485"/>
    <mergeCell ref="BS485:BT485"/>
    <mergeCell ref="BK485:BL485"/>
    <mergeCell ref="BM485:BN485"/>
    <mergeCell ref="AZ485:BA485"/>
    <mergeCell ref="BB485:BC485"/>
    <mergeCell ref="BD485:BE485"/>
    <mergeCell ref="BF485:BG485"/>
    <mergeCell ref="BH485:BI485"/>
    <mergeCell ref="DN485:DO485"/>
    <mergeCell ref="DP485:DQ485"/>
    <mergeCell ref="DR485:DS485"/>
    <mergeCell ref="DT485:DU485"/>
    <mergeCell ref="DV485:DW485"/>
    <mergeCell ref="DK485:DL485"/>
    <mergeCell ref="DC485:DD485"/>
    <mergeCell ref="DE485:DF485"/>
    <mergeCell ref="DG485:DH485"/>
    <mergeCell ref="DI485:DJ485"/>
    <mergeCell ref="CV485:CW485"/>
    <mergeCell ref="CX485:CY485"/>
    <mergeCell ref="CZ485:DA485"/>
    <mergeCell ref="CR485:CS485"/>
    <mergeCell ref="CT485:CU485"/>
    <mergeCell ref="AW485:AX485"/>
    <mergeCell ref="AW483:AX483"/>
    <mergeCell ref="AO483:AP483"/>
    <mergeCell ref="AQ483:AR483"/>
    <mergeCell ref="AS483:AT483"/>
    <mergeCell ref="AU483:AV483"/>
    <mergeCell ref="AH483:AI483"/>
    <mergeCell ref="AJ483:AK483"/>
    <mergeCell ref="AL483:AM483"/>
    <mergeCell ref="AD483:AE483"/>
    <mergeCell ref="AF483:AG483"/>
    <mergeCell ref="S483:T483"/>
    <mergeCell ref="U483:V483"/>
    <mergeCell ref="W483:X483"/>
    <mergeCell ref="Y483:Z483"/>
    <mergeCell ref="AA483:AB483"/>
    <mergeCell ref="AA485:AB485"/>
    <mergeCell ref="AW484:AX484"/>
    <mergeCell ref="AO484:AP484"/>
    <mergeCell ref="AQ484:AR484"/>
    <mergeCell ref="AS484:AT484"/>
    <mergeCell ref="AU484:AV484"/>
    <mergeCell ref="AH484:AI484"/>
    <mergeCell ref="AJ484:AK484"/>
    <mergeCell ref="AL484:AM484"/>
    <mergeCell ref="AD484:AE484"/>
    <mergeCell ref="AF484:AG484"/>
    <mergeCell ref="AO485:AP485"/>
    <mergeCell ref="AQ485:AR485"/>
    <mergeCell ref="AS485:AT485"/>
    <mergeCell ref="AU485:AV485"/>
    <mergeCell ref="AH485:AI485"/>
    <mergeCell ref="AJ485:AK485"/>
    <mergeCell ref="AL485:AM485"/>
    <mergeCell ref="AD485:AE485"/>
    <mergeCell ref="AF485:AG485"/>
    <mergeCell ref="S485:T485"/>
    <mergeCell ref="U485:V485"/>
    <mergeCell ref="W485:X485"/>
    <mergeCell ref="Y485:Z485"/>
    <mergeCell ref="DN486:DO486"/>
    <mergeCell ref="DP486:DQ486"/>
    <mergeCell ref="DR486:DS486"/>
    <mergeCell ref="DT486:DU486"/>
    <mergeCell ref="DV486:DW486"/>
    <mergeCell ref="DK486:DL486"/>
    <mergeCell ref="DC486:DD486"/>
    <mergeCell ref="DE486:DF486"/>
    <mergeCell ref="DG486:DH486"/>
    <mergeCell ref="DI486:DJ486"/>
    <mergeCell ref="CV486:CW486"/>
    <mergeCell ref="CX486:CY486"/>
    <mergeCell ref="CZ486:DA486"/>
    <mergeCell ref="CR486:CS486"/>
    <mergeCell ref="CT486:CU486"/>
    <mergeCell ref="CG487:CH487"/>
    <mergeCell ref="CI487:CJ487"/>
    <mergeCell ref="CK487:CL487"/>
    <mergeCell ref="CM487:CN487"/>
    <mergeCell ref="CO487:CP487"/>
    <mergeCell ref="CD487:CE487"/>
    <mergeCell ref="BV487:BW487"/>
    <mergeCell ref="BX487:BY487"/>
    <mergeCell ref="BZ487:CA487"/>
    <mergeCell ref="CB487:CC487"/>
    <mergeCell ref="BO487:BP487"/>
    <mergeCell ref="BQ487:BR487"/>
    <mergeCell ref="BS487:BT487"/>
    <mergeCell ref="BK487:BL487"/>
    <mergeCell ref="BM487:BN487"/>
    <mergeCell ref="AZ487:BA487"/>
    <mergeCell ref="BB487:BC487"/>
    <mergeCell ref="BD487:BE487"/>
    <mergeCell ref="BF487:BG487"/>
    <mergeCell ref="BH487:BI487"/>
    <mergeCell ref="CG486:CH486"/>
    <mergeCell ref="CI486:CJ486"/>
    <mergeCell ref="CK486:CL486"/>
    <mergeCell ref="CM486:CN486"/>
    <mergeCell ref="CO486:CP486"/>
    <mergeCell ref="CD486:CE486"/>
    <mergeCell ref="BV486:BW486"/>
    <mergeCell ref="BX486:BY486"/>
    <mergeCell ref="BZ486:CA486"/>
    <mergeCell ref="CB486:CC486"/>
    <mergeCell ref="BO486:BP486"/>
    <mergeCell ref="BQ486:BR486"/>
    <mergeCell ref="BS486:BT486"/>
    <mergeCell ref="BK486:BL486"/>
    <mergeCell ref="BM486:BN486"/>
    <mergeCell ref="AZ486:BA486"/>
    <mergeCell ref="BB486:BC486"/>
    <mergeCell ref="BD486:BE486"/>
    <mergeCell ref="BF486:BG486"/>
    <mergeCell ref="BH486:BI486"/>
    <mergeCell ref="S488:T488"/>
    <mergeCell ref="U488:V488"/>
    <mergeCell ref="W488:X488"/>
    <mergeCell ref="Y488:Z488"/>
    <mergeCell ref="AA488:AB488"/>
    <mergeCell ref="DN487:DO487"/>
    <mergeCell ref="DP487:DQ487"/>
    <mergeCell ref="DR487:DS487"/>
    <mergeCell ref="DT487:DU487"/>
    <mergeCell ref="DV487:DW487"/>
    <mergeCell ref="DK487:DL487"/>
    <mergeCell ref="DC487:DD487"/>
    <mergeCell ref="DE487:DF487"/>
    <mergeCell ref="DG487:DH487"/>
    <mergeCell ref="DI487:DJ487"/>
    <mergeCell ref="CV487:CW487"/>
    <mergeCell ref="CX487:CY487"/>
    <mergeCell ref="CZ487:DA487"/>
    <mergeCell ref="CR487:CS487"/>
    <mergeCell ref="CT487:CU487"/>
    <mergeCell ref="CG488:CH488"/>
    <mergeCell ref="CI488:CJ488"/>
    <mergeCell ref="CK488:CL488"/>
    <mergeCell ref="CM488:CN488"/>
    <mergeCell ref="CO488:CP488"/>
    <mergeCell ref="CD488:CE488"/>
    <mergeCell ref="BV488:BW488"/>
    <mergeCell ref="BX488:BY488"/>
    <mergeCell ref="BZ488:CA488"/>
    <mergeCell ref="CB488:CC488"/>
    <mergeCell ref="BO488:BP488"/>
    <mergeCell ref="BQ488:BR488"/>
    <mergeCell ref="BS488:BT488"/>
    <mergeCell ref="BK488:BL488"/>
    <mergeCell ref="BM488:BN488"/>
    <mergeCell ref="AZ488:BA488"/>
    <mergeCell ref="BB488:BC488"/>
    <mergeCell ref="BD488:BE488"/>
    <mergeCell ref="BF488:BG488"/>
    <mergeCell ref="BH488:BI488"/>
    <mergeCell ref="AW487:AX487"/>
    <mergeCell ref="AO487:AP487"/>
    <mergeCell ref="AQ487:AR487"/>
    <mergeCell ref="AS487:AT487"/>
    <mergeCell ref="AU487:AV487"/>
    <mergeCell ref="AH487:AI487"/>
    <mergeCell ref="AJ487:AK487"/>
    <mergeCell ref="AL487:AM487"/>
    <mergeCell ref="AD487:AE487"/>
    <mergeCell ref="AF487:AG487"/>
    <mergeCell ref="S487:T487"/>
    <mergeCell ref="U487:V487"/>
    <mergeCell ref="W487:X487"/>
    <mergeCell ref="Y487:Z487"/>
    <mergeCell ref="AA487:AB487"/>
    <mergeCell ref="AA489:AB489"/>
    <mergeCell ref="DN488:DO488"/>
    <mergeCell ref="DP488:DQ488"/>
    <mergeCell ref="DR488:DS488"/>
    <mergeCell ref="DT488:DU488"/>
    <mergeCell ref="DV488:DW488"/>
    <mergeCell ref="DK488:DL488"/>
    <mergeCell ref="DC488:DD488"/>
    <mergeCell ref="DE488:DF488"/>
    <mergeCell ref="DG488:DH488"/>
    <mergeCell ref="DI488:DJ488"/>
    <mergeCell ref="CV488:CW488"/>
    <mergeCell ref="CX488:CY488"/>
    <mergeCell ref="CZ488:DA488"/>
    <mergeCell ref="CR488:CS488"/>
    <mergeCell ref="CT488:CU488"/>
    <mergeCell ref="CG489:CH489"/>
    <mergeCell ref="CI489:CJ489"/>
    <mergeCell ref="CK489:CL489"/>
    <mergeCell ref="CM489:CN489"/>
    <mergeCell ref="CO489:CP489"/>
    <mergeCell ref="CD489:CE489"/>
    <mergeCell ref="BV489:BW489"/>
    <mergeCell ref="BX489:BY489"/>
    <mergeCell ref="BZ489:CA489"/>
    <mergeCell ref="CB489:CC489"/>
    <mergeCell ref="BO489:BP489"/>
    <mergeCell ref="BQ489:BR489"/>
    <mergeCell ref="BS489:BT489"/>
    <mergeCell ref="BK489:BL489"/>
    <mergeCell ref="BM489:BN489"/>
    <mergeCell ref="AZ489:BA489"/>
    <mergeCell ref="BB489:BC489"/>
    <mergeCell ref="BD489:BE489"/>
    <mergeCell ref="BF489:BG489"/>
    <mergeCell ref="BH489:BI489"/>
    <mergeCell ref="AW488:AX488"/>
    <mergeCell ref="AO488:AP488"/>
    <mergeCell ref="AQ488:AR488"/>
    <mergeCell ref="AS488:AT488"/>
    <mergeCell ref="AU488:AV488"/>
    <mergeCell ref="AH488:AI488"/>
    <mergeCell ref="AJ488:AK488"/>
    <mergeCell ref="AL488:AM488"/>
    <mergeCell ref="AD488:AE488"/>
    <mergeCell ref="AF488:AG488"/>
    <mergeCell ref="AW490:AX490"/>
    <mergeCell ref="AO490:AP490"/>
    <mergeCell ref="AQ490:AR490"/>
    <mergeCell ref="AS490:AT490"/>
    <mergeCell ref="AU490:AV490"/>
    <mergeCell ref="AH490:AI490"/>
    <mergeCell ref="AJ490:AK490"/>
    <mergeCell ref="AL490:AM490"/>
    <mergeCell ref="AD490:AE490"/>
    <mergeCell ref="AF490:AG490"/>
    <mergeCell ref="S490:T490"/>
    <mergeCell ref="U490:V490"/>
    <mergeCell ref="W490:X490"/>
    <mergeCell ref="Y490:Z490"/>
    <mergeCell ref="AA490:AB490"/>
    <mergeCell ref="DN489:DO489"/>
    <mergeCell ref="DP489:DQ489"/>
    <mergeCell ref="DR489:DS489"/>
    <mergeCell ref="DT489:DU489"/>
    <mergeCell ref="DV489:DW489"/>
    <mergeCell ref="DK489:DL489"/>
    <mergeCell ref="DC489:DD489"/>
    <mergeCell ref="DE489:DF489"/>
    <mergeCell ref="DG489:DH489"/>
    <mergeCell ref="DI489:DJ489"/>
    <mergeCell ref="CV489:CW489"/>
    <mergeCell ref="CX489:CY489"/>
    <mergeCell ref="CZ489:DA489"/>
    <mergeCell ref="CR489:CS489"/>
    <mergeCell ref="CT489:CU489"/>
    <mergeCell ref="CG490:CH490"/>
    <mergeCell ref="CI490:CJ490"/>
    <mergeCell ref="CK490:CL490"/>
    <mergeCell ref="CM490:CN490"/>
    <mergeCell ref="CO490:CP490"/>
    <mergeCell ref="CD490:CE490"/>
    <mergeCell ref="BV490:BW490"/>
    <mergeCell ref="BX490:BY490"/>
    <mergeCell ref="BZ490:CA490"/>
    <mergeCell ref="CB490:CC490"/>
    <mergeCell ref="BO490:BP490"/>
    <mergeCell ref="BQ490:BR490"/>
    <mergeCell ref="BS490:BT490"/>
    <mergeCell ref="BK490:BL490"/>
    <mergeCell ref="BM490:BN490"/>
    <mergeCell ref="AZ490:BA490"/>
    <mergeCell ref="BB490:BC490"/>
    <mergeCell ref="BD490:BE490"/>
    <mergeCell ref="BF490:BG490"/>
    <mergeCell ref="BH490:BI490"/>
    <mergeCell ref="AW489:AX489"/>
    <mergeCell ref="AO489:AP489"/>
    <mergeCell ref="AQ489:AR489"/>
    <mergeCell ref="AS489:AT489"/>
    <mergeCell ref="AU489:AV489"/>
    <mergeCell ref="AH489:AI489"/>
    <mergeCell ref="AJ489:AK489"/>
    <mergeCell ref="AL489:AM489"/>
    <mergeCell ref="AD489:AE489"/>
    <mergeCell ref="AF489:AG489"/>
    <mergeCell ref="S489:T489"/>
    <mergeCell ref="U489:V489"/>
    <mergeCell ref="W489:X489"/>
    <mergeCell ref="Y489:Z489"/>
    <mergeCell ref="DN490:DO490"/>
    <mergeCell ref="DP490:DQ490"/>
    <mergeCell ref="DR490:DS490"/>
    <mergeCell ref="DT490:DU490"/>
    <mergeCell ref="DV490:DW490"/>
    <mergeCell ref="DK490:DL490"/>
    <mergeCell ref="DC490:DD490"/>
    <mergeCell ref="DE490:DF490"/>
    <mergeCell ref="DG490:DH490"/>
    <mergeCell ref="DI490:DJ490"/>
    <mergeCell ref="CV490:CW490"/>
    <mergeCell ref="CX490:CY490"/>
    <mergeCell ref="CZ490:DA490"/>
    <mergeCell ref="CR490:CS490"/>
    <mergeCell ref="CT490:CU490"/>
    <mergeCell ref="CG491:CH491"/>
    <mergeCell ref="CI491:CJ491"/>
    <mergeCell ref="CK491:CL491"/>
    <mergeCell ref="CM491:CN491"/>
    <mergeCell ref="CO491:CP491"/>
    <mergeCell ref="CD491:CE491"/>
    <mergeCell ref="BV491:BW491"/>
    <mergeCell ref="BX491:BY491"/>
    <mergeCell ref="BZ491:CA491"/>
    <mergeCell ref="CB491:CC491"/>
    <mergeCell ref="BO491:BP491"/>
    <mergeCell ref="BQ491:BR491"/>
    <mergeCell ref="BS491:BT491"/>
    <mergeCell ref="BK491:BL491"/>
    <mergeCell ref="BM491:BN491"/>
    <mergeCell ref="AZ491:BA491"/>
    <mergeCell ref="BB491:BC491"/>
    <mergeCell ref="BD491:BE491"/>
    <mergeCell ref="BF491:BG491"/>
    <mergeCell ref="BH491:BI491"/>
    <mergeCell ref="S492:T492"/>
    <mergeCell ref="U492:V492"/>
    <mergeCell ref="W492:X492"/>
    <mergeCell ref="Y492:Z492"/>
    <mergeCell ref="AA492:AB492"/>
    <mergeCell ref="DN491:DO491"/>
    <mergeCell ref="DP491:DQ491"/>
    <mergeCell ref="DR491:DS491"/>
    <mergeCell ref="DT491:DU491"/>
    <mergeCell ref="DV491:DW491"/>
    <mergeCell ref="DK491:DL491"/>
    <mergeCell ref="DC491:DD491"/>
    <mergeCell ref="DE491:DF491"/>
    <mergeCell ref="DG491:DH491"/>
    <mergeCell ref="DI491:DJ491"/>
    <mergeCell ref="CV491:CW491"/>
    <mergeCell ref="CX491:CY491"/>
    <mergeCell ref="CZ491:DA491"/>
    <mergeCell ref="CR491:CS491"/>
    <mergeCell ref="CT491:CU491"/>
    <mergeCell ref="CG492:CH492"/>
    <mergeCell ref="CI492:CJ492"/>
    <mergeCell ref="CK492:CL492"/>
    <mergeCell ref="CM492:CN492"/>
    <mergeCell ref="CO492:CP492"/>
    <mergeCell ref="CD492:CE492"/>
    <mergeCell ref="BV492:BW492"/>
    <mergeCell ref="BX492:BY492"/>
    <mergeCell ref="BZ492:CA492"/>
    <mergeCell ref="CB492:CC492"/>
    <mergeCell ref="BO492:BP492"/>
    <mergeCell ref="BQ492:BR492"/>
    <mergeCell ref="BS492:BT492"/>
    <mergeCell ref="BK492:BL492"/>
    <mergeCell ref="BM492:BN492"/>
    <mergeCell ref="AZ492:BA492"/>
    <mergeCell ref="BB492:BC492"/>
    <mergeCell ref="BD492:BE492"/>
    <mergeCell ref="BF492:BG492"/>
    <mergeCell ref="BH492:BI492"/>
    <mergeCell ref="AW491:AX491"/>
    <mergeCell ref="AO491:AP491"/>
    <mergeCell ref="AQ491:AR491"/>
    <mergeCell ref="AS491:AT491"/>
    <mergeCell ref="AU491:AV491"/>
    <mergeCell ref="AH491:AI491"/>
    <mergeCell ref="AJ491:AK491"/>
    <mergeCell ref="AL491:AM491"/>
    <mergeCell ref="AD491:AE491"/>
    <mergeCell ref="AF491:AG491"/>
    <mergeCell ref="S491:T491"/>
    <mergeCell ref="U491:V491"/>
    <mergeCell ref="W491:X491"/>
    <mergeCell ref="Y491:Z491"/>
    <mergeCell ref="AA491:AB491"/>
    <mergeCell ref="U493:V493"/>
    <mergeCell ref="W493:X493"/>
    <mergeCell ref="Y493:Z493"/>
    <mergeCell ref="AA493:AB493"/>
    <mergeCell ref="DN492:DO492"/>
    <mergeCell ref="DP492:DQ492"/>
    <mergeCell ref="DR492:DS492"/>
    <mergeCell ref="DT492:DU492"/>
    <mergeCell ref="DV492:DW492"/>
    <mergeCell ref="DK492:DL492"/>
    <mergeCell ref="DC492:DD492"/>
    <mergeCell ref="DE492:DF492"/>
    <mergeCell ref="DG492:DH492"/>
    <mergeCell ref="DI492:DJ492"/>
    <mergeCell ref="CV492:CW492"/>
    <mergeCell ref="CX492:CY492"/>
    <mergeCell ref="CZ492:DA492"/>
    <mergeCell ref="CR492:CS492"/>
    <mergeCell ref="CT492:CU492"/>
    <mergeCell ref="CG493:CH493"/>
    <mergeCell ref="CI493:CJ493"/>
    <mergeCell ref="CK493:CL493"/>
    <mergeCell ref="CM493:CN493"/>
    <mergeCell ref="CO493:CP493"/>
    <mergeCell ref="CD493:CE493"/>
    <mergeCell ref="BV493:BW493"/>
    <mergeCell ref="BX493:BY493"/>
    <mergeCell ref="BZ493:CA493"/>
    <mergeCell ref="CB493:CC493"/>
    <mergeCell ref="BO493:BP493"/>
    <mergeCell ref="BQ493:BR493"/>
    <mergeCell ref="BS493:BT493"/>
    <mergeCell ref="BK493:BL493"/>
    <mergeCell ref="BM493:BN493"/>
    <mergeCell ref="AZ493:BA493"/>
    <mergeCell ref="BB493:BC493"/>
    <mergeCell ref="BD493:BE493"/>
    <mergeCell ref="BF493:BG493"/>
    <mergeCell ref="BH493:BI493"/>
    <mergeCell ref="AW492:AX492"/>
    <mergeCell ref="AO492:AP492"/>
    <mergeCell ref="AQ492:AR492"/>
    <mergeCell ref="AS492:AT492"/>
    <mergeCell ref="AU492:AV492"/>
    <mergeCell ref="AH492:AI492"/>
    <mergeCell ref="AJ492:AK492"/>
    <mergeCell ref="AL492:AM492"/>
    <mergeCell ref="AD492:AE492"/>
    <mergeCell ref="AF492:AG492"/>
    <mergeCell ref="CZ495:DA495"/>
    <mergeCell ref="CR495:CS495"/>
    <mergeCell ref="CT495:CU495"/>
    <mergeCell ref="AW494:AX494"/>
    <mergeCell ref="AO494:AP494"/>
    <mergeCell ref="AQ494:AR494"/>
    <mergeCell ref="AS494:AT494"/>
    <mergeCell ref="AU494:AV494"/>
    <mergeCell ref="AH494:AI494"/>
    <mergeCell ref="AJ494:AK494"/>
    <mergeCell ref="AL494:AM494"/>
    <mergeCell ref="AD494:AE494"/>
    <mergeCell ref="AF494:AG494"/>
    <mergeCell ref="S494:T494"/>
    <mergeCell ref="U494:V494"/>
    <mergeCell ref="W494:X494"/>
    <mergeCell ref="Y494:Z494"/>
    <mergeCell ref="AA494:AB494"/>
    <mergeCell ref="DN493:DO493"/>
    <mergeCell ref="DP493:DQ493"/>
    <mergeCell ref="DR493:DS493"/>
    <mergeCell ref="DT493:DU493"/>
    <mergeCell ref="DV493:DW493"/>
    <mergeCell ref="DK493:DL493"/>
    <mergeCell ref="DC493:DD493"/>
    <mergeCell ref="DE493:DF493"/>
    <mergeCell ref="DG493:DH493"/>
    <mergeCell ref="DI493:DJ493"/>
    <mergeCell ref="CV493:CW493"/>
    <mergeCell ref="CX493:CY493"/>
    <mergeCell ref="CZ493:DA493"/>
    <mergeCell ref="CR493:CS493"/>
    <mergeCell ref="CT493:CU493"/>
    <mergeCell ref="CG494:CH494"/>
    <mergeCell ref="CI494:CJ494"/>
    <mergeCell ref="CK494:CL494"/>
    <mergeCell ref="CM494:CN494"/>
    <mergeCell ref="CO494:CP494"/>
    <mergeCell ref="CD494:CE494"/>
    <mergeCell ref="BV494:BW494"/>
    <mergeCell ref="BX494:BY494"/>
    <mergeCell ref="BZ494:CA494"/>
    <mergeCell ref="CB494:CC494"/>
    <mergeCell ref="BO494:BP494"/>
    <mergeCell ref="BQ494:BR494"/>
    <mergeCell ref="BS494:BT494"/>
    <mergeCell ref="BK494:BL494"/>
    <mergeCell ref="BM494:BN494"/>
    <mergeCell ref="AZ494:BA494"/>
    <mergeCell ref="BB494:BC494"/>
    <mergeCell ref="BD494:BE494"/>
    <mergeCell ref="BF494:BG494"/>
    <mergeCell ref="BH494:BI494"/>
    <mergeCell ref="AW493:AX493"/>
    <mergeCell ref="AO493:AP493"/>
    <mergeCell ref="AQ493:AR493"/>
    <mergeCell ref="AS493:AT493"/>
    <mergeCell ref="AU493:AV493"/>
    <mergeCell ref="AH493:AI493"/>
    <mergeCell ref="AJ493:AK493"/>
    <mergeCell ref="AL493:AM493"/>
    <mergeCell ref="AD493:AE493"/>
    <mergeCell ref="AF493:AG493"/>
    <mergeCell ref="S493:T493"/>
    <mergeCell ref="CK496:CL496"/>
    <mergeCell ref="CM496:CN496"/>
    <mergeCell ref="CO496:CP496"/>
    <mergeCell ref="CB496:CC496"/>
    <mergeCell ref="CD496:CE496"/>
    <mergeCell ref="BV496:BW496"/>
    <mergeCell ref="BX496:BY496"/>
    <mergeCell ref="BZ496:CA496"/>
    <mergeCell ref="BM496:BN496"/>
    <mergeCell ref="BO496:BP496"/>
    <mergeCell ref="BQ496:BR496"/>
    <mergeCell ref="BS496:BT496"/>
    <mergeCell ref="BK496:BL496"/>
    <mergeCell ref="AZ496:BA496"/>
    <mergeCell ref="BB496:BC496"/>
    <mergeCell ref="BF496:BG496"/>
    <mergeCell ref="BH496:BI496"/>
    <mergeCell ref="DN494:DO494"/>
    <mergeCell ref="DP494:DQ494"/>
    <mergeCell ref="DR494:DS494"/>
    <mergeCell ref="DT494:DU494"/>
    <mergeCell ref="DV494:DW494"/>
    <mergeCell ref="DK494:DL494"/>
    <mergeCell ref="DC494:DD494"/>
    <mergeCell ref="DE494:DF494"/>
    <mergeCell ref="DG494:DH494"/>
    <mergeCell ref="DI494:DJ494"/>
    <mergeCell ref="CV494:CW494"/>
    <mergeCell ref="CX494:CY494"/>
    <mergeCell ref="CZ494:DA494"/>
    <mergeCell ref="CR494:CS494"/>
    <mergeCell ref="CT494:CU494"/>
    <mergeCell ref="CG495:CH495"/>
    <mergeCell ref="CI495:CJ495"/>
    <mergeCell ref="CK495:CL495"/>
    <mergeCell ref="CM495:CN495"/>
    <mergeCell ref="CO495:CP495"/>
    <mergeCell ref="CD495:CE495"/>
    <mergeCell ref="BV495:BW495"/>
    <mergeCell ref="BX495:BY495"/>
    <mergeCell ref="BZ495:CA495"/>
    <mergeCell ref="CB495:CC495"/>
    <mergeCell ref="BO495:BP495"/>
    <mergeCell ref="BQ495:BR495"/>
    <mergeCell ref="BS495:BT495"/>
    <mergeCell ref="BK495:BL495"/>
    <mergeCell ref="BM495:BN495"/>
    <mergeCell ref="AZ495:BA495"/>
    <mergeCell ref="BB495:BC495"/>
    <mergeCell ref="BD495:BE495"/>
    <mergeCell ref="BF495:BG495"/>
    <mergeCell ref="BH495:BI495"/>
    <mergeCell ref="DN495:DO495"/>
    <mergeCell ref="DP495:DQ495"/>
    <mergeCell ref="DR495:DS495"/>
    <mergeCell ref="DT495:DU495"/>
    <mergeCell ref="DV495:DW495"/>
    <mergeCell ref="DK495:DL495"/>
    <mergeCell ref="DC495:DD495"/>
    <mergeCell ref="DE495:DF495"/>
    <mergeCell ref="DG495:DH495"/>
    <mergeCell ref="DI495:DJ495"/>
    <mergeCell ref="CV495:CW495"/>
    <mergeCell ref="CX495:CY495"/>
    <mergeCell ref="AW495:AX495"/>
    <mergeCell ref="AO495:AP495"/>
    <mergeCell ref="AQ495:AR495"/>
    <mergeCell ref="AS495:AT495"/>
    <mergeCell ref="AU495:AV495"/>
    <mergeCell ref="AH495:AI495"/>
    <mergeCell ref="AJ495:AK495"/>
    <mergeCell ref="AL495:AM495"/>
    <mergeCell ref="AD495:AE495"/>
    <mergeCell ref="AF495:AG495"/>
    <mergeCell ref="S495:T495"/>
    <mergeCell ref="U495:V495"/>
    <mergeCell ref="W495:X495"/>
    <mergeCell ref="Y495:Z495"/>
    <mergeCell ref="AA495:AB495"/>
    <mergeCell ref="AO499:AP499"/>
    <mergeCell ref="AQ499:AR499"/>
    <mergeCell ref="AS499:AT499"/>
    <mergeCell ref="AU499:AV499"/>
    <mergeCell ref="AH499:AI499"/>
    <mergeCell ref="AJ499:AK499"/>
    <mergeCell ref="AL499:AM499"/>
    <mergeCell ref="AD499:AE499"/>
    <mergeCell ref="AF499:AG499"/>
    <mergeCell ref="S499:T499"/>
    <mergeCell ref="U499:V499"/>
    <mergeCell ref="W499:X499"/>
    <mergeCell ref="Y499:Z499"/>
    <mergeCell ref="AA499:AB499"/>
    <mergeCell ref="C497:D497"/>
    <mergeCell ref="E497:N497"/>
    <mergeCell ref="AD500:AE500"/>
    <mergeCell ref="AF500:AG500"/>
    <mergeCell ref="S500:T500"/>
    <mergeCell ref="U500:V500"/>
    <mergeCell ref="W500:X500"/>
    <mergeCell ref="Y500:Z500"/>
    <mergeCell ref="AA500:AB500"/>
    <mergeCell ref="AW500:AX500"/>
    <mergeCell ref="AW499:AX499"/>
    <mergeCell ref="AU496:AV496"/>
    <mergeCell ref="AW496:AX496"/>
    <mergeCell ref="AO496:AP496"/>
    <mergeCell ref="AQ496:AR496"/>
    <mergeCell ref="AS496:AT496"/>
    <mergeCell ref="AF496:AG496"/>
    <mergeCell ref="AH496:AI496"/>
    <mergeCell ref="AJ496:AK496"/>
    <mergeCell ref="AL496:AM496"/>
    <mergeCell ref="AD496:AE496"/>
    <mergeCell ref="O496:R496"/>
    <mergeCell ref="S496:T496"/>
    <mergeCell ref="U496:V496"/>
    <mergeCell ref="W496:X496"/>
    <mergeCell ref="Y496:Z496"/>
    <mergeCell ref="AA496:AB496"/>
    <mergeCell ref="CD500:CE500"/>
    <mergeCell ref="BV500:BW500"/>
    <mergeCell ref="BX500:BY500"/>
    <mergeCell ref="BZ500:CA500"/>
    <mergeCell ref="DR496:DS496"/>
    <mergeCell ref="DT496:DU496"/>
    <mergeCell ref="DV496:DW496"/>
    <mergeCell ref="DI496:DJ496"/>
    <mergeCell ref="DK496:DL496"/>
    <mergeCell ref="DC496:DD496"/>
    <mergeCell ref="DE496:DF496"/>
    <mergeCell ref="DG496:DH496"/>
    <mergeCell ref="CT496:CU496"/>
    <mergeCell ref="CV496:CW496"/>
    <mergeCell ref="CX496:CY496"/>
    <mergeCell ref="CZ496:DA496"/>
    <mergeCell ref="CR496:CS496"/>
    <mergeCell ref="CG496:CH496"/>
    <mergeCell ref="CI496:CJ496"/>
    <mergeCell ref="CD499:CE499"/>
    <mergeCell ref="BV499:BW499"/>
    <mergeCell ref="BX499:BY499"/>
    <mergeCell ref="BZ499:CA499"/>
    <mergeCell ref="CB499:CC499"/>
    <mergeCell ref="BO499:BP499"/>
    <mergeCell ref="BQ499:BR499"/>
    <mergeCell ref="BS499:BT499"/>
    <mergeCell ref="BK499:BL499"/>
    <mergeCell ref="BM499:BN499"/>
    <mergeCell ref="AZ499:BA499"/>
    <mergeCell ref="BB499:BC499"/>
    <mergeCell ref="BD499:BE499"/>
    <mergeCell ref="BF499:BG499"/>
    <mergeCell ref="BH499:BI499"/>
    <mergeCell ref="DN499:DO499"/>
    <mergeCell ref="DP499:DQ499"/>
    <mergeCell ref="DR499:DS499"/>
    <mergeCell ref="DT499:DU499"/>
    <mergeCell ref="DV499:DW499"/>
    <mergeCell ref="DK499:DL499"/>
    <mergeCell ref="DC499:DD499"/>
    <mergeCell ref="DE499:DF499"/>
    <mergeCell ref="DG499:DH499"/>
    <mergeCell ref="DI499:DJ499"/>
    <mergeCell ref="CV499:CW499"/>
    <mergeCell ref="CX499:CY499"/>
    <mergeCell ref="CZ499:DA499"/>
    <mergeCell ref="CR499:CS499"/>
    <mergeCell ref="CT499:CU499"/>
    <mergeCell ref="CG499:CH499"/>
    <mergeCell ref="CI499:CJ499"/>
    <mergeCell ref="CK499:CL499"/>
    <mergeCell ref="CM499:CN499"/>
    <mergeCell ref="CO499:CP499"/>
    <mergeCell ref="BD496:BE496"/>
    <mergeCell ref="CB500:CC500"/>
    <mergeCell ref="BO500:BP500"/>
    <mergeCell ref="BQ500:BR500"/>
    <mergeCell ref="BS500:BT500"/>
    <mergeCell ref="BK500:BL500"/>
    <mergeCell ref="BM500:BN500"/>
    <mergeCell ref="AZ500:BA500"/>
    <mergeCell ref="DN496:DO496"/>
    <mergeCell ref="DP496:DQ496"/>
    <mergeCell ref="AO501:AP501"/>
    <mergeCell ref="AQ501:AR501"/>
    <mergeCell ref="AS501:AT501"/>
    <mergeCell ref="AU501:AV501"/>
    <mergeCell ref="AH501:AI501"/>
    <mergeCell ref="AJ501:AK501"/>
    <mergeCell ref="AL501:AM501"/>
    <mergeCell ref="AD501:AE501"/>
    <mergeCell ref="AF501:AG501"/>
    <mergeCell ref="AL502:AM502"/>
    <mergeCell ref="AD502:AE502"/>
    <mergeCell ref="AF502:AG502"/>
    <mergeCell ref="BB500:BC500"/>
    <mergeCell ref="BD500:BE500"/>
    <mergeCell ref="BF500:BG500"/>
    <mergeCell ref="BH500:BI500"/>
    <mergeCell ref="S501:T501"/>
    <mergeCell ref="U501:V501"/>
    <mergeCell ref="W501:X501"/>
    <mergeCell ref="Y501:Z501"/>
    <mergeCell ref="AA501:AB501"/>
    <mergeCell ref="DN500:DO500"/>
    <mergeCell ref="DP500:DQ500"/>
    <mergeCell ref="DR500:DS500"/>
    <mergeCell ref="DT500:DU500"/>
    <mergeCell ref="DV500:DW500"/>
    <mergeCell ref="DK500:DL500"/>
    <mergeCell ref="DC500:DD500"/>
    <mergeCell ref="DE500:DF500"/>
    <mergeCell ref="DG500:DH500"/>
    <mergeCell ref="DI500:DJ500"/>
    <mergeCell ref="CV500:CW500"/>
    <mergeCell ref="CX500:CY500"/>
    <mergeCell ref="CZ500:DA500"/>
    <mergeCell ref="CR500:CS500"/>
    <mergeCell ref="CT500:CU500"/>
    <mergeCell ref="CG500:CH500"/>
    <mergeCell ref="CI500:CJ500"/>
    <mergeCell ref="CK500:CL500"/>
    <mergeCell ref="CM500:CN500"/>
    <mergeCell ref="CO500:CP500"/>
    <mergeCell ref="CD501:CE501"/>
    <mergeCell ref="BV501:BW501"/>
    <mergeCell ref="BX501:BY501"/>
    <mergeCell ref="BZ501:CA501"/>
    <mergeCell ref="CB501:CC501"/>
    <mergeCell ref="BO501:BP501"/>
    <mergeCell ref="BQ501:BR501"/>
    <mergeCell ref="BS501:BT501"/>
    <mergeCell ref="BK501:BL501"/>
    <mergeCell ref="BM501:BN501"/>
    <mergeCell ref="AZ501:BA501"/>
    <mergeCell ref="BB501:BC501"/>
    <mergeCell ref="BD501:BE501"/>
    <mergeCell ref="BF501:BG501"/>
    <mergeCell ref="BH501:BI501"/>
    <mergeCell ref="AW501:AX501"/>
    <mergeCell ref="AO500:AP500"/>
    <mergeCell ref="AQ500:AR500"/>
    <mergeCell ref="AS500:AT500"/>
    <mergeCell ref="AU500:AV500"/>
    <mergeCell ref="AH500:AI500"/>
    <mergeCell ref="AJ500:AK500"/>
    <mergeCell ref="AL500:AM500"/>
    <mergeCell ref="DN501:DO501"/>
    <mergeCell ref="DP501:DQ501"/>
    <mergeCell ref="DR501:DS501"/>
    <mergeCell ref="DT501:DU501"/>
    <mergeCell ref="DV501:DW501"/>
    <mergeCell ref="DK501:DL501"/>
    <mergeCell ref="DC501:DD501"/>
    <mergeCell ref="DE501:DF501"/>
    <mergeCell ref="DG501:DH501"/>
    <mergeCell ref="DI501:DJ501"/>
    <mergeCell ref="CV501:CW501"/>
    <mergeCell ref="CX501:CY501"/>
    <mergeCell ref="CZ501:DA501"/>
    <mergeCell ref="CR501:CS501"/>
    <mergeCell ref="CT501:CU501"/>
    <mergeCell ref="CG501:CH501"/>
    <mergeCell ref="CI501:CJ501"/>
    <mergeCell ref="CK501:CL501"/>
    <mergeCell ref="CM501:CN501"/>
    <mergeCell ref="CO501:CP501"/>
    <mergeCell ref="CD502:CE502"/>
    <mergeCell ref="BV502:BW502"/>
    <mergeCell ref="BX502:BY502"/>
    <mergeCell ref="BZ502:CA502"/>
    <mergeCell ref="CB502:CC502"/>
    <mergeCell ref="BO502:BP502"/>
    <mergeCell ref="BQ502:BR502"/>
    <mergeCell ref="BS502:BT502"/>
    <mergeCell ref="BK502:BL502"/>
    <mergeCell ref="BM502:BN502"/>
    <mergeCell ref="AZ502:BA502"/>
    <mergeCell ref="BB502:BC502"/>
    <mergeCell ref="BD502:BE502"/>
    <mergeCell ref="BF502:BG502"/>
    <mergeCell ref="BH502:BI502"/>
    <mergeCell ref="S503:T503"/>
    <mergeCell ref="U503:V503"/>
    <mergeCell ref="W503:X503"/>
    <mergeCell ref="Y503:Z503"/>
    <mergeCell ref="AA503:AB503"/>
    <mergeCell ref="DN502:DO502"/>
    <mergeCell ref="DP502:DQ502"/>
    <mergeCell ref="DR502:DS502"/>
    <mergeCell ref="DT502:DU502"/>
    <mergeCell ref="DV502:DW502"/>
    <mergeCell ref="DK502:DL502"/>
    <mergeCell ref="DC502:DD502"/>
    <mergeCell ref="DE502:DF502"/>
    <mergeCell ref="DG502:DH502"/>
    <mergeCell ref="DI502:DJ502"/>
    <mergeCell ref="CV502:CW502"/>
    <mergeCell ref="CX502:CY502"/>
    <mergeCell ref="CZ502:DA502"/>
    <mergeCell ref="CR502:CS502"/>
    <mergeCell ref="CT502:CU502"/>
    <mergeCell ref="CG502:CH502"/>
    <mergeCell ref="CI502:CJ502"/>
    <mergeCell ref="CK502:CL502"/>
    <mergeCell ref="CM502:CN502"/>
    <mergeCell ref="CO502:CP502"/>
    <mergeCell ref="CD503:CE503"/>
    <mergeCell ref="BV503:BW503"/>
    <mergeCell ref="BX503:BY503"/>
    <mergeCell ref="BZ503:CA503"/>
    <mergeCell ref="CB503:CC503"/>
    <mergeCell ref="BO503:BP503"/>
    <mergeCell ref="BQ503:BR503"/>
    <mergeCell ref="BS503:BT503"/>
    <mergeCell ref="BK503:BL503"/>
    <mergeCell ref="BM503:BN503"/>
    <mergeCell ref="AZ503:BA503"/>
    <mergeCell ref="BB503:BC503"/>
    <mergeCell ref="BD503:BE503"/>
    <mergeCell ref="BF503:BG503"/>
    <mergeCell ref="BH503:BI503"/>
    <mergeCell ref="AW503:AX503"/>
    <mergeCell ref="AO502:AP502"/>
    <mergeCell ref="AQ502:AR502"/>
    <mergeCell ref="AS502:AT502"/>
    <mergeCell ref="AU502:AV502"/>
    <mergeCell ref="AH502:AI502"/>
    <mergeCell ref="AJ502:AK502"/>
    <mergeCell ref="S502:T502"/>
    <mergeCell ref="U502:V502"/>
    <mergeCell ref="W502:X502"/>
    <mergeCell ref="Y502:Z502"/>
    <mergeCell ref="DN503:DO503"/>
    <mergeCell ref="DP503:DQ503"/>
    <mergeCell ref="DR503:DS503"/>
    <mergeCell ref="DT503:DU503"/>
    <mergeCell ref="DV503:DW503"/>
    <mergeCell ref="DK503:DL503"/>
    <mergeCell ref="DC503:DD503"/>
    <mergeCell ref="DE503:DF503"/>
    <mergeCell ref="DG503:DH503"/>
    <mergeCell ref="DI503:DJ503"/>
    <mergeCell ref="CV503:CW503"/>
    <mergeCell ref="CX503:CY503"/>
    <mergeCell ref="CZ503:DA503"/>
    <mergeCell ref="CR503:CS503"/>
    <mergeCell ref="CT503:CU503"/>
    <mergeCell ref="CG503:CH503"/>
    <mergeCell ref="CI503:CJ503"/>
    <mergeCell ref="CK503:CL503"/>
    <mergeCell ref="CM503:CN503"/>
    <mergeCell ref="CO503:CP503"/>
    <mergeCell ref="CD504:CE504"/>
    <mergeCell ref="BV504:BW504"/>
    <mergeCell ref="BX504:BY504"/>
    <mergeCell ref="BZ504:CA504"/>
    <mergeCell ref="CB504:CC504"/>
    <mergeCell ref="BO504:BP504"/>
    <mergeCell ref="BQ504:BR504"/>
    <mergeCell ref="BS504:BT504"/>
    <mergeCell ref="BK504:BL504"/>
    <mergeCell ref="BM504:BN504"/>
    <mergeCell ref="AZ504:BA504"/>
    <mergeCell ref="BB504:BC504"/>
    <mergeCell ref="BD504:BE504"/>
    <mergeCell ref="BF504:BG504"/>
    <mergeCell ref="BH504:BI504"/>
    <mergeCell ref="AA502:AB502"/>
    <mergeCell ref="AW502:AX502"/>
    <mergeCell ref="AW504:AX504"/>
    <mergeCell ref="AO503:AP503"/>
    <mergeCell ref="AQ503:AR503"/>
    <mergeCell ref="AS503:AT503"/>
    <mergeCell ref="AU503:AV503"/>
    <mergeCell ref="AH503:AI503"/>
    <mergeCell ref="AJ503:AK503"/>
    <mergeCell ref="AL503:AM503"/>
    <mergeCell ref="AD503:AE503"/>
    <mergeCell ref="AF503:AG503"/>
    <mergeCell ref="AO505:AP505"/>
    <mergeCell ref="AQ505:AR505"/>
    <mergeCell ref="AS505:AT505"/>
    <mergeCell ref="AU505:AV505"/>
    <mergeCell ref="AH505:AI505"/>
    <mergeCell ref="AJ505:AK505"/>
    <mergeCell ref="AL505:AM505"/>
    <mergeCell ref="AD505:AE505"/>
    <mergeCell ref="AF505:AG505"/>
    <mergeCell ref="S505:T505"/>
    <mergeCell ref="U505:V505"/>
    <mergeCell ref="W505:X505"/>
    <mergeCell ref="Y505:Z505"/>
    <mergeCell ref="AA505:AB505"/>
    <mergeCell ref="DN504:DO504"/>
    <mergeCell ref="DP504:DQ504"/>
    <mergeCell ref="DR504:DS504"/>
    <mergeCell ref="DT504:DU504"/>
    <mergeCell ref="DV504:DW504"/>
    <mergeCell ref="DK504:DL504"/>
    <mergeCell ref="DC504:DD504"/>
    <mergeCell ref="DE504:DF504"/>
    <mergeCell ref="DG504:DH504"/>
    <mergeCell ref="DI504:DJ504"/>
    <mergeCell ref="CV504:CW504"/>
    <mergeCell ref="CX504:CY504"/>
    <mergeCell ref="CZ504:DA504"/>
    <mergeCell ref="CR504:CS504"/>
    <mergeCell ref="CT504:CU504"/>
    <mergeCell ref="CG504:CH504"/>
    <mergeCell ref="CI504:CJ504"/>
    <mergeCell ref="CK504:CL504"/>
    <mergeCell ref="CM504:CN504"/>
    <mergeCell ref="CO504:CP504"/>
    <mergeCell ref="CD505:CE505"/>
    <mergeCell ref="BV505:BW505"/>
    <mergeCell ref="BX505:BY505"/>
    <mergeCell ref="BZ505:CA505"/>
    <mergeCell ref="CB505:CC505"/>
    <mergeCell ref="BO505:BP505"/>
    <mergeCell ref="BQ505:BR505"/>
    <mergeCell ref="BS505:BT505"/>
    <mergeCell ref="BK505:BL505"/>
    <mergeCell ref="BM505:BN505"/>
    <mergeCell ref="AZ505:BA505"/>
    <mergeCell ref="BB505:BC505"/>
    <mergeCell ref="BD505:BE505"/>
    <mergeCell ref="BF505:BG505"/>
    <mergeCell ref="BH505:BI505"/>
    <mergeCell ref="AW505:AX505"/>
    <mergeCell ref="AO504:AP504"/>
    <mergeCell ref="AQ504:AR504"/>
    <mergeCell ref="AS504:AT504"/>
    <mergeCell ref="AU504:AV504"/>
    <mergeCell ref="AH504:AI504"/>
    <mergeCell ref="AJ504:AK504"/>
    <mergeCell ref="AL504:AM504"/>
    <mergeCell ref="AD504:AE504"/>
    <mergeCell ref="AF504:AG504"/>
    <mergeCell ref="S504:T504"/>
    <mergeCell ref="U504:V504"/>
    <mergeCell ref="W504:X504"/>
    <mergeCell ref="Y504:Z504"/>
    <mergeCell ref="AA504:AB504"/>
    <mergeCell ref="DN505:DO505"/>
    <mergeCell ref="DP505:DQ505"/>
    <mergeCell ref="DR505:DS505"/>
    <mergeCell ref="DT505:DU505"/>
    <mergeCell ref="DV505:DW505"/>
    <mergeCell ref="DK505:DL505"/>
    <mergeCell ref="DC505:DD505"/>
    <mergeCell ref="DE505:DF505"/>
    <mergeCell ref="DG505:DH505"/>
    <mergeCell ref="DI505:DJ505"/>
    <mergeCell ref="CV505:CW505"/>
    <mergeCell ref="CX505:CY505"/>
    <mergeCell ref="CZ505:DA505"/>
    <mergeCell ref="CR505:CS505"/>
    <mergeCell ref="CT505:CU505"/>
    <mergeCell ref="CG505:CH505"/>
    <mergeCell ref="CI505:CJ505"/>
    <mergeCell ref="CK505:CL505"/>
    <mergeCell ref="CM505:CN505"/>
    <mergeCell ref="CO505:CP505"/>
    <mergeCell ref="CD506:CE506"/>
    <mergeCell ref="BV506:BW506"/>
    <mergeCell ref="BX506:BY506"/>
    <mergeCell ref="BZ506:CA506"/>
    <mergeCell ref="CB506:CC506"/>
    <mergeCell ref="BO506:BP506"/>
    <mergeCell ref="BQ506:BR506"/>
    <mergeCell ref="BS506:BT506"/>
    <mergeCell ref="BK506:BL506"/>
    <mergeCell ref="BM506:BN506"/>
    <mergeCell ref="AZ506:BA506"/>
    <mergeCell ref="BB506:BC506"/>
    <mergeCell ref="BD506:BE506"/>
    <mergeCell ref="BF506:BG506"/>
    <mergeCell ref="BH506:BI506"/>
    <mergeCell ref="S507:T507"/>
    <mergeCell ref="U507:V507"/>
    <mergeCell ref="W507:X507"/>
    <mergeCell ref="Y507:Z507"/>
    <mergeCell ref="AA507:AB507"/>
    <mergeCell ref="DN506:DO506"/>
    <mergeCell ref="DP506:DQ506"/>
    <mergeCell ref="DR506:DS506"/>
    <mergeCell ref="DT506:DU506"/>
    <mergeCell ref="DV506:DW506"/>
    <mergeCell ref="DK506:DL506"/>
    <mergeCell ref="DC506:DD506"/>
    <mergeCell ref="DE506:DF506"/>
    <mergeCell ref="DG506:DH506"/>
    <mergeCell ref="DI506:DJ506"/>
    <mergeCell ref="CV506:CW506"/>
    <mergeCell ref="CX506:CY506"/>
    <mergeCell ref="CZ506:DA506"/>
    <mergeCell ref="CR506:CS506"/>
    <mergeCell ref="CT506:CU506"/>
    <mergeCell ref="CG506:CH506"/>
    <mergeCell ref="CI506:CJ506"/>
    <mergeCell ref="CK506:CL506"/>
    <mergeCell ref="CM506:CN506"/>
    <mergeCell ref="CO506:CP506"/>
    <mergeCell ref="CD507:CE507"/>
    <mergeCell ref="BV507:BW507"/>
    <mergeCell ref="BX507:BY507"/>
    <mergeCell ref="BZ507:CA507"/>
    <mergeCell ref="CB507:CC507"/>
    <mergeCell ref="BO507:BP507"/>
    <mergeCell ref="BQ507:BR507"/>
    <mergeCell ref="BS507:BT507"/>
    <mergeCell ref="BK507:BL507"/>
    <mergeCell ref="BM507:BN507"/>
    <mergeCell ref="AZ507:BA507"/>
    <mergeCell ref="BB507:BC507"/>
    <mergeCell ref="BD507:BE507"/>
    <mergeCell ref="BF507:BG507"/>
    <mergeCell ref="BH507:BI507"/>
    <mergeCell ref="AW507:AX507"/>
    <mergeCell ref="AO506:AP506"/>
    <mergeCell ref="AQ506:AR506"/>
    <mergeCell ref="AS506:AT506"/>
    <mergeCell ref="AU506:AV506"/>
    <mergeCell ref="AH506:AI506"/>
    <mergeCell ref="AJ506:AK506"/>
    <mergeCell ref="AL506:AM506"/>
    <mergeCell ref="AD506:AE506"/>
    <mergeCell ref="AF506:AG506"/>
    <mergeCell ref="S506:T506"/>
    <mergeCell ref="U506:V506"/>
    <mergeCell ref="W506:X506"/>
    <mergeCell ref="Y506:Z506"/>
    <mergeCell ref="AA506:AB506"/>
    <mergeCell ref="AW506:AX506"/>
    <mergeCell ref="AA508:AB508"/>
    <mergeCell ref="DN507:DO507"/>
    <mergeCell ref="DP507:DQ507"/>
    <mergeCell ref="DR507:DS507"/>
    <mergeCell ref="DT507:DU507"/>
    <mergeCell ref="DV507:DW507"/>
    <mergeCell ref="DK507:DL507"/>
    <mergeCell ref="DC507:DD507"/>
    <mergeCell ref="DE507:DF507"/>
    <mergeCell ref="DG507:DH507"/>
    <mergeCell ref="DI507:DJ507"/>
    <mergeCell ref="CV507:CW507"/>
    <mergeCell ref="CX507:CY507"/>
    <mergeCell ref="CZ507:DA507"/>
    <mergeCell ref="CR507:CS507"/>
    <mergeCell ref="CT507:CU507"/>
    <mergeCell ref="CG507:CH507"/>
    <mergeCell ref="CI507:CJ507"/>
    <mergeCell ref="CK507:CL507"/>
    <mergeCell ref="CM507:CN507"/>
    <mergeCell ref="CO507:CP507"/>
    <mergeCell ref="CD508:CE508"/>
    <mergeCell ref="BV508:BW508"/>
    <mergeCell ref="BX508:BY508"/>
    <mergeCell ref="BZ508:CA508"/>
    <mergeCell ref="CB508:CC508"/>
    <mergeCell ref="BO508:BP508"/>
    <mergeCell ref="BQ508:BR508"/>
    <mergeCell ref="BS508:BT508"/>
    <mergeCell ref="BK508:BL508"/>
    <mergeCell ref="BM508:BN508"/>
    <mergeCell ref="AZ508:BA508"/>
    <mergeCell ref="BB508:BC508"/>
    <mergeCell ref="BD508:BE508"/>
    <mergeCell ref="BF508:BG508"/>
    <mergeCell ref="BH508:BI508"/>
    <mergeCell ref="AW508:AX508"/>
    <mergeCell ref="AO507:AP507"/>
    <mergeCell ref="AQ507:AR507"/>
    <mergeCell ref="AS507:AT507"/>
    <mergeCell ref="AU507:AV507"/>
    <mergeCell ref="AH507:AI507"/>
    <mergeCell ref="AJ507:AK507"/>
    <mergeCell ref="AL507:AM507"/>
    <mergeCell ref="AD507:AE507"/>
    <mergeCell ref="AF507:AG507"/>
    <mergeCell ref="AW510:AX510"/>
    <mergeCell ref="AO509:AP509"/>
    <mergeCell ref="AQ509:AR509"/>
    <mergeCell ref="AS509:AT509"/>
    <mergeCell ref="AU509:AV509"/>
    <mergeCell ref="AH509:AI509"/>
    <mergeCell ref="AJ509:AK509"/>
    <mergeCell ref="AL509:AM509"/>
    <mergeCell ref="AD509:AE509"/>
    <mergeCell ref="AF509:AG509"/>
    <mergeCell ref="S509:T509"/>
    <mergeCell ref="U509:V509"/>
    <mergeCell ref="W509:X509"/>
    <mergeCell ref="Y509:Z509"/>
    <mergeCell ref="AA509:AB509"/>
    <mergeCell ref="DN508:DO508"/>
    <mergeCell ref="DP508:DQ508"/>
    <mergeCell ref="DR508:DS508"/>
    <mergeCell ref="DT508:DU508"/>
    <mergeCell ref="DV508:DW508"/>
    <mergeCell ref="DK508:DL508"/>
    <mergeCell ref="DC508:DD508"/>
    <mergeCell ref="DE508:DF508"/>
    <mergeCell ref="DG508:DH508"/>
    <mergeCell ref="DI508:DJ508"/>
    <mergeCell ref="CV508:CW508"/>
    <mergeCell ref="CX508:CY508"/>
    <mergeCell ref="CZ508:DA508"/>
    <mergeCell ref="CR508:CS508"/>
    <mergeCell ref="CT508:CU508"/>
    <mergeCell ref="CG508:CH508"/>
    <mergeCell ref="CI508:CJ508"/>
    <mergeCell ref="CK508:CL508"/>
    <mergeCell ref="CM508:CN508"/>
    <mergeCell ref="CO508:CP508"/>
    <mergeCell ref="CD509:CE509"/>
    <mergeCell ref="BV509:BW509"/>
    <mergeCell ref="BX509:BY509"/>
    <mergeCell ref="BZ509:CA509"/>
    <mergeCell ref="CB509:CC509"/>
    <mergeCell ref="BO509:BP509"/>
    <mergeCell ref="BQ509:BR509"/>
    <mergeCell ref="BS509:BT509"/>
    <mergeCell ref="BK509:BL509"/>
    <mergeCell ref="BM509:BN509"/>
    <mergeCell ref="AZ509:BA509"/>
    <mergeCell ref="BB509:BC509"/>
    <mergeCell ref="BD509:BE509"/>
    <mergeCell ref="BF509:BG509"/>
    <mergeCell ref="BH509:BI509"/>
    <mergeCell ref="AW509:AX509"/>
    <mergeCell ref="AO508:AP508"/>
    <mergeCell ref="AQ508:AR508"/>
    <mergeCell ref="AS508:AT508"/>
    <mergeCell ref="AU508:AV508"/>
    <mergeCell ref="AH508:AI508"/>
    <mergeCell ref="AJ508:AK508"/>
    <mergeCell ref="AL508:AM508"/>
    <mergeCell ref="AD508:AE508"/>
    <mergeCell ref="AF508:AG508"/>
    <mergeCell ref="S508:T508"/>
    <mergeCell ref="U508:V508"/>
    <mergeCell ref="W508:X508"/>
    <mergeCell ref="Y508:Z508"/>
    <mergeCell ref="DN509:DO509"/>
    <mergeCell ref="DP509:DQ509"/>
    <mergeCell ref="DR509:DS509"/>
    <mergeCell ref="DT509:DU509"/>
    <mergeCell ref="DV509:DW509"/>
    <mergeCell ref="DK509:DL509"/>
    <mergeCell ref="DC509:DD509"/>
    <mergeCell ref="DE509:DF509"/>
    <mergeCell ref="DG509:DH509"/>
    <mergeCell ref="DI509:DJ509"/>
    <mergeCell ref="CV509:CW509"/>
    <mergeCell ref="CX509:CY509"/>
    <mergeCell ref="CZ509:DA509"/>
    <mergeCell ref="CR509:CS509"/>
    <mergeCell ref="CT509:CU509"/>
    <mergeCell ref="CG509:CH509"/>
    <mergeCell ref="CI509:CJ509"/>
    <mergeCell ref="CK509:CL509"/>
    <mergeCell ref="CM509:CN509"/>
    <mergeCell ref="CO509:CP509"/>
    <mergeCell ref="CD510:CE510"/>
    <mergeCell ref="BV510:BW510"/>
    <mergeCell ref="BX510:BY510"/>
    <mergeCell ref="BZ510:CA510"/>
    <mergeCell ref="CB510:CC510"/>
    <mergeCell ref="BO510:BP510"/>
    <mergeCell ref="BQ510:BR510"/>
    <mergeCell ref="BS510:BT510"/>
    <mergeCell ref="BK510:BL510"/>
    <mergeCell ref="BM510:BN510"/>
    <mergeCell ref="AZ510:BA510"/>
    <mergeCell ref="BB510:BC510"/>
    <mergeCell ref="BD510:BE510"/>
    <mergeCell ref="BF510:BG510"/>
    <mergeCell ref="BH510:BI510"/>
    <mergeCell ref="AO511:AP511"/>
    <mergeCell ref="AQ511:AR511"/>
    <mergeCell ref="AS511:AT511"/>
    <mergeCell ref="AU511:AV511"/>
    <mergeCell ref="AH511:AI511"/>
    <mergeCell ref="AJ511:AK511"/>
    <mergeCell ref="AL511:AM511"/>
    <mergeCell ref="AD511:AE511"/>
    <mergeCell ref="AF511:AG511"/>
    <mergeCell ref="S511:T511"/>
    <mergeCell ref="U511:V511"/>
    <mergeCell ref="W511:X511"/>
    <mergeCell ref="Y511:Z511"/>
    <mergeCell ref="AA511:AB511"/>
    <mergeCell ref="DN510:DO510"/>
    <mergeCell ref="DP510:DQ510"/>
    <mergeCell ref="DR510:DS510"/>
    <mergeCell ref="DT510:DU510"/>
    <mergeCell ref="DV510:DW510"/>
    <mergeCell ref="DK510:DL510"/>
    <mergeCell ref="DC510:DD510"/>
    <mergeCell ref="DE510:DF510"/>
    <mergeCell ref="DG510:DH510"/>
    <mergeCell ref="DI510:DJ510"/>
    <mergeCell ref="CV510:CW510"/>
    <mergeCell ref="CX510:CY510"/>
    <mergeCell ref="CZ510:DA510"/>
    <mergeCell ref="CR510:CS510"/>
    <mergeCell ref="CT510:CU510"/>
    <mergeCell ref="CG510:CH510"/>
    <mergeCell ref="CI510:CJ510"/>
    <mergeCell ref="CK510:CL510"/>
    <mergeCell ref="CM510:CN510"/>
    <mergeCell ref="CO510:CP510"/>
    <mergeCell ref="CD511:CE511"/>
    <mergeCell ref="BV511:BW511"/>
    <mergeCell ref="BX511:BY511"/>
    <mergeCell ref="BZ511:CA511"/>
    <mergeCell ref="CB511:CC511"/>
    <mergeCell ref="BO511:BP511"/>
    <mergeCell ref="BQ511:BR511"/>
    <mergeCell ref="BS511:BT511"/>
    <mergeCell ref="BK511:BL511"/>
    <mergeCell ref="BM511:BN511"/>
    <mergeCell ref="AZ511:BA511"/>
    <mergeCell ref="BB511:BC511"/>
    <mergeCell ref="BD511:BE511"/>
    <mergeCell ref="BF511:BG511"/>
    <mergeCell ref="BH511:BI511"/>
    <mergeCell ref="AW511:AX511"/>
    <mergeCell ref="AO510:AP510"/>
    <mergeCell ref="AQ510:AR510"/>
    <mergeCell ref="AS510:AT510"/>
    <mergeCell ref="AU510:AV510"/>
    <mergeCell ref="AH510:AI510"/>
    <mergeCell ref="AJ510:AK510"/>
    <mergeCell ref="AL510:AM510"/>
    <mergeCell ref="AD510:AE510"/>
    <mergeCell ref="AF510:AG510"/>
    <mergeCell ref="S510:T510"/>
    <mergeCell ref="U510:V510"/>
    <mergeCell ref="W510:X510"/>
    <mergeCell ref="Y510:Z510"/>
    <mergeCell ref="AA510:AB510"/>
    <mergeCell ref="DN511:DO511"/>
    <mergeCell ref="DP511:DQ511"/>
    <mergeCell ref="DR511:DS511"/>
    <mergeCell ref="DT511:DU511"/>
    <mergeCell ref="DV511:DW511"/>
    <mergeCell ref="DK511:DL511"/>
    <mergeCell ref="DC511:DD511"/>
    <mergeCell ref="DE511:DF511"/>
    <mergeCell ref="DG511:DH511"/>
    <mergeCell ref="DI511:DJ511"/>
    <mergeCell ref="CV511:CW511"/>
    <mergeCell ref="CX511:CY511"/>
    <mergeCell ref="CZ511:DA511"/>
    <mergeCell ref="CR511:CS511"/>
    <mergeCell ref="CT511:CU511"/>
    <mergeCell ref="CG511:CH511"/>
    <mergeCell ref="CI511:CJ511"/>
    <mergeCell ref="CK511:CL511"/>
    <mergeCell ref="CM511:CN511"/>
    <mergeCell ref="CO511:CP511"/>
    <mergeCell ref="CD512:CE512"/>
    <mergeCell ref="BV512:BW512"/>
    <mergeCell ref="BX512:BY512"/>
    <mergeCell ref="BZ512:CA512"/>
    <mergeCell ref="CB512:CC512"/>
    <mergeCell ref="BO512:BP512"/>
    <mergeCell ref="BQ512:BR512"/>
    <mergeCell ref="BS512:BT512"/>
    <mergeCell ref="BK512:BL512"/>
    <mergeCell ref="BM512:BN512"/>
    <mergeCell ref="AZ512:BA512"/>
    <mergeCell ref="BB512:BC512"/>
    <mergeCell ref="BD512:BE512"/>
    <mergeCell ref="BF512:BG512"/>
    <mergeCell ref="BH512:BI512"/>
    <mergeCell ref="S513:T513"/>
    <mergeCell ref="U513:V513"/>
    <mergeCell ref="W513:X513"/>
    <mergeCell ref="Y513:Z513"/>
    <mergeCell ref="AA513:AB513"/>
    <mergeCell ref="DN512:DO512"/>
    <mergeCell ref="DP512:DQ512"/>
    <mergeCell ref="DR512:DS512"/>
    <mergeCell ref="DT512:DU512"/>
    <mergeCell ref="DV512:DW512"/>
    <mergeCell ref="DK512:DL512"/>
    <mergeCell ref="DC512:DD512"/>
    <mergeCell ref="DE512:DF512"/>
    <mergeCell ref="DG512:DH512"/>
    <mergeCell ref="DI512:DJ512"/>
    <mergeCell ref="CV512:CW512"/>
    <mergeCell ref="CX512:CY512"/>
    <mergeCell ref="CZ512:DA512"/>
    <mergeCell ref="CR512:CS512"/>
    <mergeCell ref="CT512:CU512"/>
    <mergeCell ref="CG512:CH512"/>
    <mergeCell ref="CI512:CJ512"/>
    <mergeCell ref="CK512:CL512"/>
    <mergeCell ref="CM512:CN512"/>
    <mergeCell ref="CO512:CP512"/>
    <mergeCell ref="CD513:CE513"/>
    <mergeCell ref="BV513:BW513"/>
    <mergeCell ref="BX513:BY513"/>
    <mergeCell ref="BZ513:CA513"/>
    <mergeCell ref="CB513:CC513"/>
    <mergeCell ref="BO513:BP513"/>
    <mergeCell ref="BQ513:BR513"/>
    <mergeCell ref="BS513:BT513"/>
    <mergeCell ref="BK513:BL513"/>
    <mergeCell ref="BM513:BN513"/>
    <mergeCell ref="AZ513:BA513"/>
    <mergeCell ref="BB513:BC513"/>
    <mergeCell ref="BD513:BE513"/>
    <mergeCell ref="BF513:BG513"/>
    <mergeCell ref="BH513:BI513"/>
    <mergeCell ref="AW513:AX513"/>
    <mergeCell ref="AO512:AP512"/>
    <mergeCell ref="AQ512:AR512"/>
    <mergeCell ref="AS512:AT512"/>
    <mergeCell ref="AU512:AV512"/>
    <mergeCell ref="AH512:AI512"/>
    <mergeCell ref="AJ512:AK512"/>
    <mergeCell ref="AL512:AM512"/>
    <mergeCell ref="AD512:AE512"/>
    <mergeCell ref="AF512:AG512"/>
    <mergeCell ref="S512:T512"/>
    <mergeCell ref="U512:V512"/>
    <mergeCell ref="W512:X512"/>
    <mergeCell ref="Y512:Z512"/>
    <mergeCell ref="AA512:AB512"/>
    <mergeCell ref="AW512:AX512"/>
    <mergeCell ref="AA514:AB514"/>
    <mergeCell ref="DN513:DO513"/>
    <mergeCell ref="DP513:DQ513"/>
    <mergeCell ref="DR513:DS513"/>
    <mergeCell ref="DT513:DU513"/>
    <mergeCell ref="DV513:DW513"/>
    <mergeCell ref="DK513:DL513"/>
    <mergeCell ref="DC513:DD513"/>
    <mergeCell ref="DE513:DF513"/>
    <mergeCell ref="DG513:DH513"/>
    <mergeCell ref="DI513:DJ513"/>
    <mergeCell ref="CV513:CW513"/>
    <mergeCell ref="CX513:CY513"/>
    <mergeCell ref="CZ513:DA513"/>
    <mergeCell ref="CR513:CS513"/>
    <mergeCell ref="CT513:CU513"/>
    <mergeCell ref="CG513:CH513"/>
    <mergeCell ref="CI513:CJ513"/>
    <mergeCell ref="CK513:CL513"/>
    <mergeCell ref="CM513:CN513"/>
    <mergeCell ref="CO513:CP513"/>
    <mergeCell ref="CD514:CE514"/>
    <mergeCell ref="BV514:BW514"/>
    <mergeCell ref="BX514:BY514"/>
    <mergeCell ref="BZ514:CA514"/>
    <mergeCell ref="CB514:CC514"/>
    <mergeCell ref="BO514:BP514"/>
    <mergeCell ref="BQ514:BR514"/>
    <mergeCell ref="BS514:BT514"/>
    <mergeCell ref="BK514:BL514"/>
    <mergeCell ref="BM514:BN514"/>
    <mergeCell ref="AZ514:BA514"/>
    <mergeCell ref="BB514:BC514"/>
    <mergeCell ref="BD514:BE514"/>
    <mergeCell ref="BF514:BG514"/>
    <mergeCell ref="BH514:BI514"/>
    <mergeCell ref="AW514:AX514"/>
    <mergeCell ref="AO513:AP513"/>
    <mergeCell ref="AQ513:AR513"/>
    <mergeCell ref="AS513:AT513"/>
    <mergeCell ref="AU513:AV513"/>
    <mergeCell ref="AH513:AI513"/>
    <mergeCell ref="AJ513:AK513"/>
    <mergeCell ref="AL513:AM513"/>
    <mergeCell ref="AD513:AE513"/>
    <mergeCell ref="AF513:AG513"/>
    <mergeCell ref="AW516:AX516"/>
    <mergeCell ref="AO515:AP515"/>
    <mergeCell ref="AQ515:AR515"/>
    <mergeCell ref="AS515:AT515"/>
    <mergeCell ref="AU515:AV515"/>
    <mergeCell ref="AH515:AI515"/>
    <mergeCell ref="AJ515:AK515"/>
    <mergeCell ref="AL515:AM515"/>
    <mergeCell ref="AD515:AE515"/>
    <mergeCell ref="AF515:AG515"/>
    <mergeCell ref="S515:T515"/>
    <mergeCell ref="U515:V515"/>
    <mergeCell ref="W515:X515"/>
    <mergeCell ref="Y515:Z515"/>
    <mergeCell ref="AA515:AB515"/>
    <mergeCell ref="DN514:DO514"/>
    <mergeCell ref="DP514:DQ514"/>
    <mergeCell ref="DR514:DS514"/>
    <mergeCell ref="DT514:DU514"/>
    <mergeCell ref="DV514:DW514"/>
    <mergeCell ref="DK514:DL514"/>
    <mergeCell ref="DC514:DD514"/>
    <mergeCell ref="DE514:DF514"/>
    <mergeCell ref="DG514:DH514"/>
    <mergeCell ref="DI514:DJ514"/>
    <mergeCell ref="CV514:CW514"/>
    <mergeCell ref="CX514:CY514"/>
    <mergeCell ref="CZ514:DA514"/>
    <mergeCell ref="CR514:CS514"/>
    <mergeCell ref="CT514:CU514"/>
    <mergeCell ref="CG514:CH514"/>
    <mergeCell ref="CI514:CJ514"/>
    <mergeCell ref="CK514:CL514"/>
    <mergeCell ref="CM514:CN514"/>
    <mergeCell ref="CO514:CP514"/>
    <mergeCell ref="CD515:CE515"/>
    <mergeCell ref="BV515:BW515"/>
    <mergeCell ref="BX515:BY515"/>
    <mergeCell ref="BZ515:CA515"/>
    <mergeCell ref="CB515:CC515"/>
    <mergeCell ref="BO515:BP515"/>
    <mergeCell ref="BQ515:BR515"/>
    <mergeCell ref="BS515:BT515"/>
    <mergeCell ref="BK515:BL515"/>
    <mergeCell ref="BM515:BN515"/>
    <mergeCell ref="AZ515:BA515"/>
    <mergeCell ref="BB515:BC515"/>
    <mergeCell ref="BD515:BE515"/>
    <mergeCell ref="BF515:BG515"/>
    <mergeCell ref="BH515:BI515"/>
    <mergeCell ref="AW515:AX515"/>
    <mergeCell ref="AO514:AP514"/>
    <mergeCell ref="AQ514:AR514"/>
    <mergeCell ref="AS514:AT514"/>
    <mergeCell ref="AU514:AV514"/>
    <mergeCell ref="AH514:AI514"/>
    <mergeCell ref="AJ514:AK514"/>
    <mergeCell ref="AL514:AM514"/>
    <mergeCell ref="AD514:AE514"/>
    <mergeCell ref="AF514:AG514"/>
    <mergeCell ref="S514:T514"/>
    <mergeCell ref="U514:V514"/>
    <mergeCell ref="W514:X514"/>
    <mergeCell ref="Y514:Z514"/>
    <mergeCell ref="DN515:DO515"/>
    <mergeCell ref="DP515:DQ515"/>
    <mergeCell ref="DR515:DS515"/>
    <mergeCell ref="DT515:DU515"/>
    <mergeCell ref="DV515:DW515"/>
    <mergeCell ref="DK515:DL515"/>
    <mergeCell ref="DC515:DD515"/>
    <mergeCell ref="DE515:DF515"/>
    <mergeCell ref="DG515:DH515"/>
    <mergeCell ref="DI515:DJ515"/>
    <mergeCell ref="CV515:CW515"/>
    <mergeCell ref="CX515:CY515"/>
    <mergeCell ref="CZ515:DA515"/>
    <mergeCell ref="CR515:CS515"/>
    <mergeCell ref="CT515:CU515"/>
    <mergeCell ref="CG515:CH515"/>
    <mergeCell ref="CI515:CJ515"/>
    <mergeCell ref="CK515:CL515"/>
    <mergeCell ref="CM515:CN515"/>
    <mergeCell ref="CO515:CP515"/>
    <mergeCell ref="CD516:CE516"/>
    <mergeCell ref="BV516:BW516"/>
    <mergeCell ref="BX516:BY516"/>
    <mergeCell ref="BZ516:CA516"/>
    <mergeCell ref="CB516:CC516"/>
    <mergeCell ref="BO516:BP516"/>
    <mergeCell ref="BQ516:BR516"/>
    <mergeCell ref="BS516:BT516"/>
    <mergeCell ref="BK516:BL516"/>
    <mergeCell ref="BM516:BN516"/>
    <mergeCell ref="AZ516:BA516"/>
    <mergeCell ref="BB516:BC516"/>
    <mergeCell ref="BD516:BE516"/>
    <mergeCell ref="BF516:BG516"/>
    <mergeCell ref="BH516:BI516"/>
    <mergeCell ref="AO517:AP517"/>
    <mergeCell ref="AQ517:AR517"/>
    <mergeCell ref="AS517:AT517"/>
    <mergeCell ref="AU517:AV517"/>
    <mergeCell ref="AH517:AI517"/>
    <mergeCell ref="AJ517:AK517"/>
    <mergeCell ref="AL517:AM517"/>
    <mergeCell ref="AD517:AE517"/>
    <mergeCell ref="AF517:AG517"/>
    <mergeCell ref="S517:T517"/>
    <mergeCell ref="U517:V517"/>
    <mergeCell ref="W517:X517"/>
    <mergeCell ref="Y517:Z517"/>
    <mergeCell ref="AA517:AB517"/>
    <mergeCell ref="DN516:DO516"/>
    <mergeCell ref="DP516:DQ516"/>
    <mergeCell ref="DR516:DS516"/>
    <mergeCell ref="DT516:DU516"/>
    <mergeCell ref="DV516:DW516"/>
    <mergeCell ref="DK516:DL516"/>
    <mergeCell ref="DC516:DD516"/>
    <mergeCell ref="DE516:DF516"/>
    <mergeCell ref="DG516:DH516"/>
    <mergeCell ref="DI516:DJ516"/>
    <mergeCell ref="CV516:CW516"/>
    <mergeCell ref="CX516:CY516"/>
    <mergeCell ref="CZ516:DA516"/>
    <mergeCell ref="CR516:CS516"/>
    <mergeCell ref="CT516:CU516"/>
    <mergeCell ref="CG516:CH516"/>
    <mergeCell ref="CI516:CJ516"/>
    <mergeCell ref="CK516:CL516"/>
    <mergeCell ref="CM516:CN516"/>
    <mergeCell ref="CO516:CP516"/>
    <mergeCell ref="CD517:CE517"/>
    <mergeCell ref="BV517:BW517"/>
    <mergeCell ref="BX517:BY517"/>
    <mergeCell ref="BZ517:CA517"/>
    <mergeCell ref="CB517:CC517"/>
    <mergeCell ref="BO517:BP517"/>
    <mergeCell ref="BQ517:BR517"/>
    <mergeCell ref="BS517:BT517"/>
    <mergeCell ref="BK517:BL517"/>
    <mergeCell ref="BM517:BN517"/>
    <mergeCell ref="AZ517:BA517"/>
    <mergeCell ref="BB517:BC517"/>
    <mergeCell ref="BD517:BE517"/>
    <mergeCell ref="BF517:BG517"/>
    <mergeCell ref="BH517:BI517"/>
    <mergeCell ref="AW517:AX517"/>
    <mergeCell ref="AO516:AP516"/>
    <mergeCell ref="AQ516:AR516"/>
    <mergeCell ref="AS516:AT516"/>
    <mergeCell ref="AU516:AV516"/>
    <mergeCell ref="AH516:AI516"/>
    <mergeCell ref="AJ516:AK516"/>
    <mergeCell ref="AL516:AM516"/>
    <mergeCell ref="AD516:AE516"/>
    <mergeCell ref="AF516:AG516"/>
    <mergeCell ref="S516:T516"/>
    <mergeCell ref="U516:V516"/>
    <mergeCell ref="W516:X516"/>
    <mergeCell ref="Y516:Z516"/>
    <mergeCell ref="AA516:AB516"/>
    <mergeCell ref="DN517:DO517"/>
    <mergeCell ref="DP517:DQ517"/>
    <mergeCell ref="DR517:DS517"/>
    <mergeCell ref="DT517:DU517"/>
    <mergeCell ref="DV517:DW517"/>
    <mergeCell ref="DK517:DL517"/>
    <mergeCell ref="DC517:DD517"/>
    <mergeCell ref="DE517:DF517"/>
    <mergeCell ref="DG517:DH517"/>
    <mergeCell ref="DI517:DJ517"/>
    <mergeCell ref="CV517:CW517"/>
    <mergeCell ref="CX517:CY517"/>
    <mergeCell ref="CZ517:DA517"/>
    <mergeCell ref="CR517:CS517"/>
    <mergeCell ref="CT517:CU517"/>
    <mergeCell ref="CG517:CH517"/>
    <mergeCell ref="CI517:CJ517"/>
    <mergeCell ref="CK517:CL517"/>
    <mergeCell ref="CM517:CN517"/>
    <mergeCell ref="CO517:CP517"/>
    <mergeCell ref="CD518:CE518"/>
    <mergeCell ref="BV518:BW518"/>
    <mergeCell ref="BX518:BY518"/>
    <mergeCell ref="BZ518:CA518"/>
    <mergeCell ref="CB518:CC518"/>
    <mergeCell ref="BO518:BP518"/>
    <mergeCell ref="BQ518:BR518"/>
    <mergeCell ref="BS518:BT518"/>
    <mergeCell ref="BK518:BL518"/>
    <mergeCell ref="BM518:BN518"/>
    <mergeCell ref="AZ518:BA518"/>
    <mergeCell ref="BB518:BC518"/>
    <mergeCell ref="BD518:BE518"/>
    <mergeCell ref="BF518:BG518"/>
    <mergeCell ref="BH518:BI518"/>
    <mergeCell ref="DN518:DO518"/>
    <mergeCell ref="DP518:DQ518"/>
    <mergeCell ref="DR518:DS518"/>
    <mergeCell ref="DT518:DU518"/>
    <mergeCell ref="DV518:DW518"/>
    <mergeCell ref="DK518:DL518"/>
    <mergeCell ref="DC518:DD518"/>
    <mergeCell ref="DE518:DF518"/>
    <mergeCell ref="DG518:DH518"/>
    <mergeCell ref="DI518:DJ518"/>
    <mergeCell ref="CV518:CW518"/>
    <mergeCell ref="CX518:CY518"/>
    <mergeCell ref="CZ518:DA518"/>
    <mergeCell ref="CR518:CS518"/>
    <mergeCell ref="CT518:CU518"/>
    <mergeCell ref="CG518:CH518"/>
    <mergeCell ref="CI518:CJ518"/>
    <mergeCell ref="CK518:CL518"/>
    <mergeCell ref="CM518:CN518"/>
    <mergeCell ref="CO518:CP518"/>
    <mergeCell ref="E520:N520"/>
    <mergeCell ref="DN519:DO519"/>
    <mergeCell ref="DP519:DQ519"/>
    <mergeCell ref="DR519:DS519"/>
    <mergeCell ref="AO519:AP519"/>
    <mergeCell ref="AQ519:AR519"/>
    <mergeCell ref="AS519:AT519"/>
    <mergeCell ref="AF519:AG519"/>
    <mergeCell ref="AH519:AI519"/>
    <mergeCell ref="AJ519:AK519"/>
    <mergeCell ref="AL519:AM519"/>
    <mergeCell ref="AD519:AE519"/>
    <mergeCell ref="O519:R519"/>
    <mergeCell ref="S519:T519"/>
    <mergeCell ref="U519:V519"/>
    <mergeCell ref="W519:X519"/>
    <mergeCell ref="Y519:Z519"/>
    <mergeCell ref="AA519:AB519"/>
    <mergeCell ref="CM519:CN519"/>
    <mergeCell ref="CO519:CP519"/>
    <mergeCell ref="CB519:CC519"/>
    <mergeCell ref="CD519:CE519"/>
    <mergeCell ref="BV519:BW519"/>
    <mergeCell ref="BX519:BY519"/>
    <mergeCell ref="BZ519:CA519"/>
    <mergeCell ref="BM519:BN519"/>
    <mergeCell ref="BO519:BP519"/>
    <mergeCell ref="BQ519:BR519"/>
    <mergeCell ref="BS519:BT519"/>
    <mergeCell ref="BK519:BL519"/>
    <mergeCell ref="AZ519:BA519"/>
    <mergeCell ref="BB519:BC519"/>
    <mergeCell ref="BD519:BE519"/>
    <mergeCell ref="BF519:BG519"/>
    <mergeCell ref="BH519:BI519"/>
    <mergeCell ref="AU519:AV519"/>
    <mergeCell ref="AW519:AX519"/>
    <mergeCell ref="DI519:DJ519"/>
    <mergeCell ref="DK519:DL519"/>
    <mergeCell ref="DC519:DD519"/>
    <mergeCell ref="DE519:DF519"/>
    <mergeCell ref="DG519:DH519"/>
    <mergeCell ref="DN522:DO522"/>
    <mergeCell ref="DP522:DQ522"/>
    <mergeCell ref="DR522:DS522"/>
    <mergeCell ref="DT522:DU522"/>
    <mergeCell ref="DV522:DW522"/>
    <mergeCell ref="DK522:DL522"/>
    <mergeCell ref="DC522:DD522"/>
    <mergeCell ref="DE522:DF522"/>
    <mergeCell ref="DG522:DH522"/>
    <mergeCell ref="DI522:DJ522"/>
    <mergeCell ref="CV522:CW522"/>
    <mergeCell ref="CX522:CY522"/>
    <mergeCell ref="CZ522:DA522"/>
    <mergeCell ref="CR522:CS522"/>
    <mergeCell ref="CT522:CU522"/>
    <mergeCell ref="CG522:CH522"/>
    <mergeCell ref="CI522:CJ522"/>
    <mergeCell ref="CK522:CL522"/>
    <mergeCell ref="CM522:CN522"/>
    <mergeCell ref="CO522:CP522"/>
    <mergeCell ref="AO518:AP518"/>
    <mergeCell ref="AQ518:AR518"/>
    <mergeCell ref="AS518:AT518"/>
    <mergeCell ref="AU518:AV518"/>
    <mergeCell ref="AH518:AI518"/>
    <mergeCell ref="AJ518:AK518"/>
    <mergeCell ref="AL518:AM518"/>
    <mergeCell ref="AD518:AE518"/>
    <mergeCell ref="AF518:AG518"/>
    <mergeCell ref="S518:T518"/>
    <mergeCell ref="U518:V518"/>
    <mergeCell ref="W518:X518"/>
    <mergeCell ref="Y518:Z518"/>
    <mergeCell ref="AA518:AB518"/>
    <mergeCell ref="AW518:AX518"/>
    <mergeCell ref="AO522:AP522"/>
    <mergeCell ref="AQ522:AR522"/>
    <mergeCell ref="AS522:AT522"/>
    <mergeCell ref="AU522:AV522"/>
    <mergeCell ref="AH522:AI522"/>
    <mergeCell ref="AJ522:AK522"/>
    <mergeCell ref="AL522:AM522"/>
    <mergeCell ref="AD522:AE522"/>
    <mergeCell ref="AF522:AG522"/>
    <mergeCell ref="S522:T522"/>
    <mergeCell ref="U522:V522"/>
    <mergeCell ref="W522:X522"/>
    <mergeCell ref="Y522:Z522"/>
    <mergeCell ref="AA522:AB522"/>
    <mergeCell ref="DT519:DU519"/>
    <mergeCell ref="DV519:DW519"/>
    <mergeCell ref="AD523:AE523"/>
    <mergeCell ref="AF523:AG523"/>
    <mergeCell ref="S523:T523"/>
    <mergeCell ref="U523:V523"/>
    <mergeCell ref="W523:X523"/>
    <mergeCell ref="Y523:Z523"/>
    <mergeCell ref="AA523:AB523"/>
    <mergeCell ref="AW523:AX523"/>
    <mergeCell ref="CD523:CE523"/>
    <mergeCell ref="BV523:BW523"/>
    <mergeCell ref="BX523:BY523"/>
    <mergeCell ref="BZ523:CA523"/>
    <mergeCell ref="CT519:CU519"/>
    <mergeCell ref="CV519:CW519"/>
    <mergeCell ref="CX519:CY519"/>
    <mergeCell ref="CZ519:DA519"/>
    <mergeCell ref="CR519:CS519"/>
    <mergeCell ref="CG519:CH519"/>
    <mergeCell ref="CI519:CJ519"/>
    <mergeCell ref="CK519:CL519"/>
    <mergeCell ref="CD522:CE522"/>
    <mergeCell ref="BV522:BW522"/>
    <mergeCell ref="BX522:BY522"/>
    <mergeCell ref="BZ522:CA522"/>
    <mergeCell ref="CB522:CC522"/>
    <mergeCell ref="BO522:BP522"/>
    <mergeCell ref="BQ522:BR522"/>
    <mergeCell ref="BS522:BT522"/>
    <mergeCell ref="BK522:BL522"/>
    <mergeCell ref="BM522:BN522"/>
    <mergeCell ref="AZ522:BA522"/>
    <mergeCell ref="BB522:BC522"/>
    <mergeCell ref="BD522:BE522"/>
    <mergeCell ref="BF522:BG522"/>
    <mergeCell ref="BH522:BI522"/>
    <mergeCell ref="AW522:AX522"/>
    <mergeCell ref="CB523:CC523"/>
    <mergeCell ref="BO523:BP523"/>
    <mergeCell ref="BQ523:BR523"/>
    <mergeCell ref="BS523:BT523"/>
    <mergeCell ref="BK523:BL523"/>
    <mergeCell ref="BM523:BN523"/>
    <mergeCell ref="AZ523:BA523"/>
    <mergeCell ref="AO524:AP524"/>
    <mergeCell ref="AQ524:AR524"/>
    <mergeCell ref="AS524:AT524"/>
    <mergeCell ref="AU524:AV524"/>
    <mergeCell ref="AH524:AI524"/>
    <mergeCell ref="AJ524:AK524"/>
    <mergeCell ref="AL524:AM524"/>
    <mergeCell ref="AD524:AE524"/>
    <mergeCell ref="AF524:AG524"/>
    <mergeCell ref="AL525:AM525"/>
    <mergeCell ref="AD525:AE525"/>
    <mergeCell ref="AF525:AG525"/>
    <mergeCell ref="BB523:BC523"/>
    <mergeCell ref="BD523:BE523"/>
    <mergeCell ref="BF523:BG523"/>
    <mergeCell ref="BH523:BI523"/>
    <mergeCell ref="S524:T524"/>
    <mergeCell ref="U524:V524"/>
    <mergeCell ref="W524:X524"/>
    <mergeCell ref="Y524:Z524"/>
    <mergeCell ref="AA524:AB524"/>
    <mergeCell ref="DN523:DO523"/>
    <mergeCell ref="DP523:DQ523"/>
    <mergeCell ref="DR523:DS523"/>
    <mergeCell ref="DT523:DU523"/>
    <mergeCell ref="DV523:DW523"/>
    <mergeCell ref="DK523:DL523"/>
    <mergeCell ref="DC523:DD523"/>
    <mergeCell ref="DE523:DF523"/>
    <mergeCell ref="DG523:DH523"/>
    <mergeCell ref="DI523:DJ523"/>
    <mergeCell ref="CV523:CW523"/>
    <mergeCell ref="CX523:CY523"/>
    <mergeCell ref="CZ523:DA523"/>
    <mergeCell ref="CR523:CS523"/>
    <mergeCell ref="CT523:CU523"/>
    <mergeCell ref="CG523:CH523"/>
    <mergeCell ref="CI523:CJ523"/>
    <mergeCell ref="CK523:CL523"/>
    <mergeCell ref="CM523:CN523"/>
    <mergeCell ref="CO523:CP523"/>
    <mergeCell ref="CD524:CE524"/>
    <mergeCell ref="BV524:BW524"/>
    <mergeCell ref="BX524:BY524"/>
    <mergeCell ref="BZ524:CA524"/>
    <mergeCell ref="CB524:CC524"/>
    <mergeCell ref="BO524:BP524"/>
    <mergeCell ref="BQ524:BR524"/>
    <mergeCell ref="BS524:BT524"/>
    <mergeCell ref="BK524:BL524"/>
    <mergeCell ref="BM524:BN524"/>
    <mergeCell ref="AZ524:BA524"/>
    <mergeCell ref="BB524:BC524"/>
    <mergeCell ref="BD524:BE524"/>
    <mergeCell ref="BF524:BG524"/>
    <mergeCell ref="BH524:BI524"/>
    <mergeCell ref="AW524:AX524"/>
    <mergeCell ref="AO523:AP523"/>
    <mergeCell ref="AQ523:AR523"/>
    <mergeCell ref="AS523:AT523"/>
    <mergeCell ref="AU523:AV523"/>
    <mergeCell ref="AH523:AI523"/>
    <mergeCell ref="AJ523:AK523"/>
    <mergeCell ref="AL523:AM523"/>
    <mergeCell ref="DN524:DO524"/>
    <mergeCell ref="DP524:DQ524"/>
    <mergeCell ref="DR524:DS524"/>
    <mergeCell ref="DT524:DU524"/>
    <mergeCell ref="DV524:DW524"/>
    <mergeCell ref="DK524:DL524"/>
    <mergeCell ref="DC524:DD524"/>
    <mergeCell ref="DE524:DF524"/>
    <mergeCell ref="DG524:DH524"/>
    <mergeCell ref="DI524:DJ524"/>
    <mergeCell ref="CV524:CW524"/>
    <mergeCell ref="CX524:CY524"/>
    <mergeCell ref="CZ524:DA524"/>
    <mergeCell ref="CR524:CS524"/>
    <mergeCell ref="CT524:CU524"/>
    <mergeCell ref="CG524:CH524"/>
    <mergeCell ref="CI524:CJ524"/>
    <mergeCell ref="CK524:CL524"/>
    <mergeCell ref="CM524:CN524"/>
    <mergeCell ref="CO524:CP524"/>
    <mergeCell ref="CD525:CE525"/>
    <mergeCell ref="BV525:BW525"/>
    <mergeCell ref="BX525:BY525"/>
    <mergeCell ref="BZ525:CA525"/>
    <mergeCell ref="CB525:CC525"/>
    <mergeCell ref="BO525:BP525"/>
    <mergeCell ref="BQ525:BR525"/>
    <mergeCell ref="BS525:BT525"/>
    <mergeCell ref="BK525:BL525"/>
    <mergeCell ref="BM525:BN525"/>
    <mergeCell ref="AZ525:BA525"/>
    <mergeCell ref="BB525:BC525"/>
    <mergeCell ref="BD525:BE525"/>
    <mergeCell ref="BF525:BG525"/>
    <mergeCell ref="BH525:BI525"/>
    <mergeCell ref="S526:T526"/>
    <mergeCell ref="U526:V526"/>
    <mergeCell ref="W526:X526"/>
    <mergeCell ref="Y526:Z526"/>
    <mergeCell ref="AA526:AB526"/>
    <mergeCell ref="DN525:DO525"/>
    <mergeCell ref="DP525:DQ525"/>
    <mergeCell ref="DR525:DS525"/>
    <mergeCell ref="DT525:DU525"/>
    <mergeCell ref="DV525:DW525"/>
    <mergeCell ref="DK525:DL525"/>
    <mergeCell ref="DC525:DD525"/>
    <mergeCell ref="DE525:DF525"/>
    <mergeCell ref="DG525:DH525"/>
    <mergeCell ref="DI525:DJ525"/>
    <mergeCell ref="CV525:CW525"/>
    <mergeCell ref="CX525:CY525"/>
    <mergeCell ref="CZ525:DA525"/>
    <mergeCell ref="CR525:CS525"/>
    <mergeCell ref="CT525:CU525"/>
    <mergeCell ref="CG525:CH525"/>
    <mergeCell ref="CI525:CJ525"/>
    <mergeCell ref="CK525:CL525"/>
    <mergeCell ref="CM525:CN525"/>
    <mergeCell ref="CO525:CP525"/>
    <mergeCell ref="CD526:CE526"/>
    <mergeCell ref="BV526:BW526"/>
    <mergeCell ref="BX526:BY526"/>
    <mergeCell ref="BZ526:CA526"/>
    <mergeCell ref="CB526:CC526"/>
    <mergeCell ref="BO526:BP526"/>
    <mergeCell ref="BQ526:BR526"/>
    <mergeCell ref="BS526:BT526"/>
    <mergeCell ref="BK526:BL526"/>
    <mergeCell ref="BM526:BN526"/>
    <mergeCell ref="AZ526:BA526"/>
    <mergeCell ref="BB526:BC526"/>
    <mergeCell ref="BD526:BE526"/>
    <mergeCell ref="BF526:BG526"/>
    <mergeCell ref="BH526:BI526"/>
    <mergeCell ref="AW526:AX526"/>
    <mergeCell ref="AO525:AP525"/>
    <mergeCell ref="AQ525:AR525"/>
    <mergeCell ref="AS525:AT525"/>
    <mergeCell ref="AU525:AV525"/>
    <mergeCell ref="AH525:AI525"/>
    <mergeCell ref="AJ525:AK525"/>
    <mergeCell ref="S525:T525"/>
    <mergeCell ref="U525:V525"/>
    <mergeCell ref="W525:X525"/>
    <mergeCell ref="Y525:Z525"/>
    <mergeCell ref="DN526:DO526"/>
    <mergeCell ref="DP526:DQ526"/>
    <mergeCell ref="DR526:DS526"/>
    <mergeCell ref="DT526:DU526"/>
    <mergeCell ref="DV526:DW526"/>
    <mergeCell ref="DK526:DL526"/>
    <mergeCell ref="DC526:DD526"/>
    <mergeCell ref="DE526:DF526"/>
    <mergeCell ref="DG526:DH526"/>
    <mergeCell ref="DI526:DJ526"/>
    <mergeCell ref="CV526:CW526"/>
    <mergeCell ref="CX526:CY526"/>
    <mergeCell ref="CZ526:DA526"/>
    <mergeCell ref="CR526:CS526"/>
    <mergeCell ref="CT526:CU526"/>
    <mergeCell ref="CG526:CH526"/>
    <mergeCell ref="CI526:CJ526"/>
    <mergeCell ref="CK526:CL526"/>
    <mergeCell ref="CM526:CN526"/>
    <mergeCell ref="CO526:CP526"/>
    <mergeCell ref="CD527:CE527"/>
    <mergeCell ref="BV527:BW527"/>
    <mergeCell ref="BX527:BY527"/>
    <mergeCell ref="BZ527:CA527"/>
    <mergeCell ref="CB527:CC527"/>
    <mergeCell ref="BO527:BP527"/>
    <mergeCell ref="BQ527:BR527"/>
    <mergeCell ref="BS527:BT527"/>
    <mergeCell ref="BK527:BL527"/>
    <mergeCell ref="BM527:BN527"/>
    <mergeCell ref="AZ527:BA527"/>
    <mergeCell ref="BB527:BC527"/>
    <mergeCell ref="BD527:BE527"/>
    <mergeCell ref="BF527:BG527"/>
    <mergeCell ref="BH527:BI527"/>
    <mergeCell ref="AA525:AB525"/>
    <mergeCell ref="AW525:AX525"/>
    <mergeCell ref="AW527:AX527"/>
    <mergeCell ref="AO526:AP526"/>
    <mergeCell ref="AQ526:AR526"/>
    <mergeCell ref="AS526:AT526"/>
    <mergeCell ref="AU526:AV526"/>
    <mergeCell ref="AH526:AI526"/>
    <mergeCell ref="AJ526:AK526"/>
    <mergeCell ref="AL526:AM526"/>
    <mergeCell ref="AD526:AE526"/>
    <mergeCell ref="AF526:AG526"/>
    <mergeCell ref="AO528:AP528"/>
    <mergeCell ref="AQ528:AR528"/>
    <mergeCell ref="AS528:AT528"/>
    <mergeCell ref="AU528:AV528"/>
    <mergeCell ref="AH528:AI528"/>
    <mergeCell ref="AJ528:AK528"/>
    <mergeCell ref="AL528:AM528"/>
    <mergeCell ref="AD528:AE528"/>
    <mergeCell ref="AF528:AG528"/>
    <mergeCell ref="S528:T528"/>
    <mergeCell ref="U528:V528"/>
    <mergeCell ref="W528:X528"/>
    <mergeCell ref="Y528:Z528"/>
    <mergeCell ref="AA528:AB528"/>
    <mergeCell ref="DN527:DO527"/>
    <mergeCell ref="DP527:DQ527"/>
    <mergeCell ref="DR527:DS527"/>
    <mergeCell ref="DT527:DU527"/>
    <mergeCell ref="DV527:DW527"/>
    <mergeCell ref="DK527:DL527"/>
    <mergeCell ref="DC527:DD527"/>
    <mergeCell ref="DE527:DF527"/>
    <mergeCell ref="DG527:DH527"/>
    <mergeCell ref="DI527:DJ527"/>
    <mergeCell ref="CV527:CW527"/>
    <mergeCell ref="CX527:CY527"/>
    <mergeCell ref="CZ527:DA527"/>
    <mergeCell ref="CR527:CS527"/>
    <mergeCell ref="CT527:CU527"/>
    <mergeCell ref="CG527:CH527"/>
    <mergeCell ref="CI527:CJ527"/>
    <mergeCell ref="CK527:CL527"/>
    <mergeCell ref="CM527:CN527"/>
    <mergeCell ref="CO527:CP527"/>
    <mergeCell ref="CD528:CE528"/>
    <mergeCell ref="BV528:BW528"/>
    <mergeCell ref="BX528:BY528"/>
    <mergeCell ref="BZ528:CA528"/>
    <mergeCell ref="CB528:CC528"/>
    <mergeCell ref="BO528:BP528"/>
    <mergeCell ref="BQ528:BR528"/>
    <mergeCell ref="BS528:BT528"/>
    <mergeCell ref="BK528:BL528"/>
    <mergeCell ref="BM528:BN528"/>
    <mergeCell ref="AZ528:BA528"/>
    <mergeCell ref="BB528:BC528"/>
    <mergeCell ref="BD528:BE528"/>
    <mergeCell ref="BF528:BG528"/>
    <mergeCell ref="BH528:BI528"/>
    <mergeCell ref="AW528:AX528"/>
    <mergeCell ref="AO527:AP527"/>
    <mergeCell ref="AQ527:AR527"/>
    <mergeCell ref="AS527:AT527"/>
    <mergeCell ref="AU527:AV527"/>
    <mergeCell ref="AH527:AI527"/>
    <mergeCell ref="AJ527:AK527"/>
    <mergeCell ref="AL527:AM527"/>
    <mergeCell ref="AD527:AE527"/>
    <mergeCell ref="AF527:AG527"/>
    <mergeCell ref="S527:T527"/>
    <mergeCell ref="U527:V527"/>
    <mergeCell ref="W527:X527"/>
    <mergeCell ref="Y527:Z527"/>
    <mergeCell ref="AA527:AB527"/>
    <mergeCell ref="DN528:DO528"/>
    <mergeCell ref="DP528:DQ528"/>
    <mergeCell ref="DR528:DS528"/>
    <mergeCell ref="DT528:DU528"/>
    <mergeCell ref="DV528:DW528"/>
    <mergeCell ref="DK528:DL528"/>
    <mergeCell ref="DC528:DD528"/>
    <mergeCell ref="DE528:DF528"/>
    <mergeCell ref="DG528:DH528"/>
    <mergeCell ref="DI528:DJ528"/>
    <mergeCell ref="CV528:CW528"/>
    <mergeCell ref="CX528:CY528"/>
    <mergeCell ref="CZ528:DA528"/>
    <mergeCell ref="CR528:CS528"/>
    <mergeCell ref="CT528:CU528"/>
    <mergeCell ref="CG528:CH528"/>
    <mergeCell ref="CI528:CJ528"/>
    <mergeCell ref="CK528:CL528"/>
    <mergeCell ref="CM528:CN528"/>
    <mergeCell ref="CO528:CP528"/>
    <mergeCell ref="CD529:CE529"/>
    <mergeCell ref="BV529:BW529"/>
    <mergeCell ref="BX529:BY529"/>
    <mergeCell ref="BZ529:CA529"/>
    <mergeCell ref="CB529:CC529"/>
    <mergeCell ref="BO529:BP529"/>
    <mergeCell ref="BQ529:BR529"/>
    <mergeCell ref="BS529:BT529"/>
    <mergeCell ref="BK529:BL529"/>
    <mergeCell ref="BM529:BN529"/>
    <mergeCell ref="AZ529:BA529"/>
    <mergeCell ref="BB529:BC529"/>
    <mergeCell ref="BD529:BE529"/>
    <mergeCell ref="BF529:BG529"/>
    <mergeCell ref="BH529:BI529"/>
    <mergeCell ref="S530:T530"/>
    <mergeCell ref="U530:V530"/>
    <mergeCell ref="W530:X530"/>
    <mergeCell ref="Y530:Z530"/>
    <mergeCell ref="AA530:AB530"/>
    <mergeCell ref="DN529:DO529"/>
    <mergeCell ref="DP529:DQ529"/>
    <mergeCell ref="DR529:DS529"/>
    <mergeCell ref="DT529:DU529"/>
    <mergeCell ref="DV529:DW529"/>
    <mergeCell ref="DK529:DL529"/>
    <mergeCell ref="DC529:DD529"/>
    <mergeCell ref="DE529:DF529"/>
    <mergeCell ref="DG529:DH529"/>
    <mergeCell ref="DI529:DJ529"/>
    <mergeCell ref="CV529:CW529"/>
    <mergeCell ref="CX529:CY529"/>
    <mergeCell ref="CZ529:DA529"/>
    <mergeCell ref="CR529:CS529"/>
    <mergeCell ref="CT529:CU529"/>
    <mergeCell ref="CG529:CH529"/>
    <mergeCell ref="CI529:CJ529"/>
    <mergeCell ref="CK529:CL529"/>
    <mergeCell ref="CM529:CN529"/>
    <mergeCell ref="CO529:CP529"/>
    <mergeCell ref="CD530:CE530"/>
    <mergeCell ref="BV530:BW530"/>
    <mergeCell ref="BX530:BY530"/>
    <mergeCell ref="BZ530:CA530"/>
    <mergeCell ref="CB530:CC530"/>
    <mergeCell ref="BO530:BP530"/>
    <mergeCell ref="BQ530:BR530"/>
    <mergeCell ref="BS530:BT530"/>
    <mergeCell ref="BK530:BL530"/>
    <mergeCell ref="BM530:BN530"/>
    <mergeCell ref="AZ530:BA530"/>
    <mergeCell ref="BB530:BC530"/>
    <mergeCell ref="BD530:BE530"/>
    <mergeCell ref="BF530:BG530"/>
    <mergeCell ref="BH530:BI530"/>
    <mergeCell ref="AW530:AX530"/>
    <mergeCell ref="AO529:AP529"/>
    <mergeCell ref="AQ529:AR529"/>
    <mergeCell ref="AS529:AT529"/>
    <mergeCell ref="AU529:AV529"/>
    <mergeCell ref="AH529:AI529"/>
    <mergeCell ref="AJ529:AK529"/>
    <mergeCell ref="AL529:AM529"/>
    <mergeCell ref="AD529:AE529"/>
    <mergeCell ref="AF529:AG529"/>
    <mergeCell ref="S529:T529"/>
    <mergeCell ref="U529:V529"/>
    <mergeCell ref="W529:X529"/>
    <mergeCell ref="Y529:Z529"/>
    <mergeCell ref="AA529:AB529"/>
    <mergeCell ref="AW529:AX529"/>
    <mergeCell ref="AA531:AB531"/>
    <mergeCell ref="DN530:DO530"/>
    <mergeCell ref="DP530:DQ530"/>
    <mergeCell ref="DR530:DS530"/>
    <mergeCell ref="DT530:DU530"/>
    <mergeCell ref="DV530:DW530"/>
    <mergeCell ref="DK530:DL530"/>
    <mergeCell ref="DC530:DD530"/>
    <mergeCell ref="DE530:DF530"/>
    <mergeCell ref="DG530:DH530"/>
    <mergeCell ref="DI530:DJ530"/>
    <mergeCell ref="CV530:CW530"/>
    <mergeCell ref="CX530:CY530"/>
    <mergeCell ref="CZ530:DA530"/>
    <mergeCell ref="CR530:CS530"/>
    <mergeCell ref="CT530:CU530"/>
    <mergeCell ref="CG530:CH530"/>
    <mergeCell ref="CI530:CJ530"/>
    <mergeCell ref="CK530:CL530"/>
    <mergeCell ref="CM530:CN530"/>
    <mergeCell ref="CO530:CP530"/>
    <mergeCell ref="CD531:CE531"/>
    <mergeCell ref="BV531:BW531"/>
    <mergeCell ref="BX531:BY531"/>
    <mergeCell ref="BZ531:CA531"/>
    <mergeCell ref="CB531:CC531"/>
    <mergeCell ref="BO531:BP531"/>
    <mergeCell ref="BQ531:BR531"/>
    <mergeCell ref="BS531:BT531"/>
    <mergeCell ref="BK531:BL531"/>
    <mergeCell ref="BM531:BN531"/>
    <mergeCell ref="AZ531:BA531"/>
    <mergeCell ref="BB531:BC531"/>
    <mergeCell ref="BD531:BE531"/>
    <mergeCell ref="BF531:BG531"/>
    <mergeCell ref="BH531:BI531"/>
    <mergeCell ref="AW531:AX531"/>
    <mergeCell ref="AO530:AP530"/>
    <mergeCell ref="AQ530:AR530"/>
    <mergeCell ref="AS530:AT530"/>
    <mergeCell ref="AU530:AV530"/>
    <mergeCell ref="AH530:AI530"/>
    <mergeCell ref="AJ530:AK530"/>
    <mergeCell ref="AL530:AM530"/>
    <mergeCell ref="AD530:AE530"/>
    <mergeCell ref="AF530:AG530"/>
    <mergeCell ref="AW533:AX533"/>
    <mergeCell ref="AO532:AP532"/>
    <mergeCell ref="AQ532:AR532"/>
    <mergeCell ref="AS532:AT532"/>
    <mergeCell ref="AU532:AV532"/>
    <mergeCell ref="AH532:AI532"/>
    <mergeCell ref="AJ532:AK532"/>
    <mergeCell ref="AL532:AM532"/>
    <mergeCell ref="AD532:AE532"/>
    <mergeCell ref="AF532:AG532"/>
    <mergeCell ref="S532:T532"/>
    <mergeCell ref="U532:V532"/>
    <mergeCell ref="W532:X532"/>
    <mergeCell ref="Y532:Z532"/>
    <mergeCell ref="AA532:AB532"/>
    <mergeCell ref="DN531:DO531"/>
    <mergeCell ref="DP531:DQ531"/>
    <mergeCell ref="DR531:DS531"/>
    <mergeCell ref="DT531:DU531"/>
    <mergeCell ref="DV531:DW531"/>
    <mergeCell ref="DK531:DL531"/>
    <mergeCell ref="DC531:DD531"/>
    <mergeCell ref="DE531:DF531"/>
    <mergeCell ref="DG531:DH531"/>
    <mergeCell ref="DI531:DJ531"/>
    <mergeCell ref="CV531:CW531"/>
    <mergeCell ref="CX531:CY531"/>
    <mergeCell ref="CZ531:DA531"/>
    <mergeCell ref="CR531:CS531"/>
    <mergeCell ref="CT531:CU531"/>
    <mergeCell ref="CG531:CH531"/>
    <mergeCell ref="CI531:CJ531"/>
    <mergeCell ref="CK531:CL531"/>
    <mergeCell ref="CM531:CN531"/>
    <mergeCell ref="CO531:CP531"/>
    <mergeCell ref="CD532:CE532"/>
    <mergeCell ref="BV532:BW532"/>
    <mergeCell ref="BX532:BY532"/>
    <mergeCell ref="BZ532:CA532"/>
    <mergeCell ref="CB532:CC532"/>
    <mergeCell ref="BO532:BP532"/>
    <mergeCell ref="BQ532:BR532"/>
    <mergeCell ref="BS532:BT532"/>
    <mergeCell ref="BK532:BL532"/>
    <mergeCell ref="BM532:BN532"/>
    <mergeCell ref="AZ532:BA532"/>
    <mergeCell ref="BB532:BC532"/>
    <mergeCell ref="BD532:BE532"/>
    <mergeCell ref="BF532:BG532"/>
    <mergeCell ref="BH532:BI532"/>
    <mergeCell ref="AW532:AX532"/>
    <mergeCell ref="AO531:AP531"/>
    <mergeCell ref="AQ531:AR531"/>
    <mergeCell ref="AS531:AT531"/>
    <mergeCell ref="AU531:AV531"/>
    <mergeCell ref="AH531:AI531"/>
    <mergeCell ref="AJ531:AK531"/>
    <mergeCell ref="AL531:AM531"/>
    <mergeCell ref="AD531:AE531"/>
    <mergeCell ref="AF531:AG531"/>
    <mergeCell ref="S531:T531"/>
    <mergeCell ref="U531:V531"/>
    <mergeCell ref="W531:X531"/>
    <mergeCell ref="Y531:Z531"/>
    <mergeCell ref="DN532:DO532"/>
    <mergeCell ref="DP532:DQ532"/>
    <mergeCell ref="DR532:DS532"/>
    <mergeCell ref="DT532:DU532"/>
    <mergeCell ref="DV532:DW532"/>
    <mergeCell ref="DK532:DL532"/>
    <mergeCell ref="DC532:DD532"/>
    <mergeCell ref="DE532:DF532"/>
    <mergeCell ref="DG532:DH532"/>
    <mergeCell ref="DI532:DJ532"/>
    <mergeCell ref="CV532:CW532"/>
    <mergeCell ref="CX532:CY532"/>
    <mergeCell ref="CZ532:DA532"/>
    <mergeCell ref="CR532:CS532"/>
    <mergeCell ref="CT532:CU532"/>
    <mergeCell ref="CG532:CH532"/>
    <mergeCell ref="CI532:CJ532"/>
    <mergeCell ref="CK532:CL532"/>
    <mergeCell ref="CM532:CN532"/>
    <mergeCell ref="CO532:CP532"/>
    <mergeCell ref="CD533:CE533"/>
    <mergeCell ref="BV533:BW533"/>
    <mergeCell ref="BX533:BY533"/>
    <mergeCell ref="BZ533:CA533"/>
    <mergeCell ref="CB533:CC533"/>
    <mergeCell ref="BO533:BP533"/>
    <mergeCell ref="BQ533:BR533"/>
    <mergeCell ref="BS533:BT533"/>
    <mergeCell ref="BK533:BL533"/>
    <mergeCell ref="BM533:BN533"/>
    <mergeCell ref="AZ533:BA533"/>
    <mergeCell ref="BB533:BC533"/>
    <mergeCell ref="BD533:BE533"/>
    <mergeCell ref="BF533:BG533"/>
    <mergeCell ref="BH533:BI533"/>
    <mergeCell ref="AO534:AP534"/>
    <mergeCell ref="AQ534:AR534"/>
    <mergeCell ref="AS534:AT534"/>
    <mergeCell ref="AU534:AV534"/>
    <mergeCell ref="AH534:AI534"/>
    <mergeCell ref="AJ534:AK534"/>
    <mergeCell ref="AL534:AM534"/>
    <mergeCell ref="AD534:AE534"/>
    <mergeCell ref="AF534:AG534"/>
    <mergeCell ref="S534:T534"/>
    <mergeCell ref="U534:V534"/>
    <mergeCell ref="W534:X534"/>
    <mergeCell ref="Y534:Z534"/>
    <mergeCell ref="AA534:AB534"/>
    <mergeCell ref="DN533:DO533"/>
    <mergeCell ref="DP533:DQ533"/>
    <mergeCell ref="DR533:DS533"/>
    <mergeCell ref="DT533:DU533"/>
    <mergeCell ref="DV533:DW533"/>
    <mergeCell ref="DK533:DL533"/>
    <mergeCell ref="DC533:DD533"/>
    <mergeCell ref="DE533:DF533"/>
    <mergeCell ref="DG533:DH533"/>
    <mergeCell ref="DI533:DJ533"/>
    <mergeCell ref="CV533:CW533"/>
    <mergeCell ref="CX533:CY533"/>
    <mergeCell ref="CZ533:DA533"/>
    <mergeCell ref="CR533:CS533"/>
    <mergeCell ref="CT533:CU533"/>
    <mergeCell ref="CG533:CH533"/>
    <mergeCell ref="CI533:CJ533"/>
    <mergeCell ref="CK533:CL533"/>
    <mergeCell ref="CM533:CN533"/>
    <mergeCell ref="CO533:CP533"/>
    <mergeCell ref="CD534:CE534"/>
    <mergeCell ref="BV534:BW534"/>
    <mergeCell ref="BX534:BY534"/>
    <mergeCell ref="BZ534:CA534"/>
    <mergeCell ref="CB534:CC534"/>
    <mergeCell ref="BO534:BP534"/>
    <mergeCell ref="BQ534:BR534"/>
    <mergeCell ref="BS534:BT534"/>
    <mergeCell ref="BK534:BL534"/>
    <mergeCell ref="BM534:BN534"/>
    <mergeCell ref="AZ534:BA534"/>
    <mergeCell ref="BB534:BC534"/>
    <mergeCell ref="BD534:BE534"/>
    <mergeCell ref="BF534:BG534"/>
    <mergeCell ref="BH534:BI534"/>
    <mergeCell ref="AW534:AX534"/>
    <mergeCell ref="AO533:AP533"/>
    <mergeCell ref="AQ533:AR533"/>
    <mergeCell ref="AS533:AT533"/>
    <mergeCell ref="AU533:AV533"/>
    <mergeCell ref="AH533:AI533"/>
    <mergeCell ref="AJ533:AK533"/>
    <mergeCell ref="AL533:AM533"/>
    <mergeCell ref="AD533:AE533"/>
    <mergeCell ref="AF533:AG533"/>
    <mergeCell ref="S533:T533"/>
    <mergeCell ref="U533:V533"/>
    <mergeCell ref="W533:X533"/>
    <mergeCell ref="Y533:Z533"/>
    <mergeCell ref="AA533:AB533"/>
    <mergeCell ref="DN534:DO534"/>
    <mergeCell ref="DP534:DQ534"/>
    <mergeCell ref="DR534:DS534"/>
    <mergeCell ref="DT534:DU534"/>
    <mergeCell ref="DV534:DW534"/>
    <mergeCell ref="DK534:DL534"/>
    <mergeCell ref="DC534:DD534"/>
    <mergeCell ref="DE534:DF534"/>
    <mergeCell ref="DG534:DH534"/>
    <mergeCell ref="DI534:DJ534"/>
    <mergeCell ref="CV534:CW534"/>
    <mergeCell ref="CX534:CY534"/>
    <mergeCell ref="CZ534:DA534"/>
    <mergeCell ref="CR534:CS534"/>
    <mergeCell ref="CT534:CU534"/>
    <mergeCell ref="CG534:CH534"/>
    <mergeCell ref="CI534:CJ534"/>
    <mergeCell ref="CK534:CL534"/>
    <mergeCell ref="CM534:CN534"/>
    <mergeCell ref="CO534:CP534"/>
    <mergeCell ref="CD535:CE535"/>
    <mergeCell ref="BV535:BW535"/>
    <mergeCell ref="BX535:BY535"/>
    <mergeCell ref="BZ535:CA535"/>
    <mergeCell ref="CB535:CC535"/>
    <mergeCell ref="BO535:BP535"/>
    <mergeCell ref="BQ535:BR535"/>
    <mergeCell ref="BS535:BT535"/>
    <mergeCell ref="BK535:BL535"/>
    <mergeCell ref="BM535:BN535"/>
    <mergeCell ref="AZ535:BA535"/>
    <mergeCell ref="BB535:BC535"/>
    <mergeCell ref="BD535:BE535"/>
    <mergeCell ref="BF535:BG535"/>
    <mergeCell ref="BH535:BI535"/>
    <mergeCell ref="S536:T536"/>
    <mergeCell ref="U536:V536"/>
    <mergeCell ref="W536:X536"/>
    <mergeCell ref="Y536:Z536"/>
    <mergeCell ref="AA536:AB536"/>
    <mergeCell ref="DN535:DO535"/>
    <mergeCell ref="DP535:DQ535"/>
    <mergeCell ref="DR535:DS535"/>
    <mergeCell ref="DT535:DU535"/>
    <mergeCell ref="DV535:DW535"/>
    <mergeCell ref="DK535:DL535"/>
    <mergeCell ref="DC535:DD535"/>
    <mergeCell ref="DE535:DF535"/>
    <mergeCell ref="DG535:DH535"/>
    <mergeCell ref="DI535:DJ535"/>
    <mergeCell ref="CV535:CW535"/>
    <mergeCell ref="CX535:CY535"/>
    <mergeCell ref="CZ535:DA535"/>
    <mergeCell ref="CR535:CS535"/>
    <mergeCell ref="CT535:CU535"/>
    <mergeCell ref="CG535:CH535"/>
    <mergeCell ref="CI535:CJ535"/>
    <mergeCell ref="CK535:CL535"/>
    <mergeCell ref="CM535:CN535"/>
    <mergeCell ref="CO535:CP535"/>
    <mergeCell ref="CD536:CE536"/>
    <mergeCell ref="BV536:BW536"/>
    <mergeCell ref="BX536:BY536"/>
    <mergeCell ref="BZ536:CA536"/>
    <mergeCell ref="CB536:CC536"/>
    <mergeCell ref="BO536:BP536"/>
    <mergeCell ref="BQ536:BR536"/>
    <mergeCell ref="BS536:BT536"/>
    <mergeCell ref="BK536:BL536"/>
    <mergeCell ref="BM536:BN536"/>
    <mergeCell ref="AZ536:BA536"/>
    <mergeCell ref="BB536:BC536"/>
    <mergeCell ref="BD536:BE536"/>
    <mergeCell ref="BF536:BG536"/>
    <mergeCell ref="BH536:BI536"/>
    <mergeCell ref="AW536:AX536"/>
    <mergeCell ref="AO535:AP535"/>
    <mergeCell ref="AQ535:AR535"/>
    <mergeCell ref="AS535:AT535"/>
    <mergeCell ref="AU535:AV535"/>
    <mergeCell ref="AH535:AI535"/>
    <mergeCell ref="AJ535:AK535"/>
    <mergeCell ref="AL535:AM535"/>
    <mergeCell ref="AD535:AE535"/>
    <mergeCell ref="AF535:AG535"/>
    <mergeCell ref="S535:T535"/>
    <mergeCell ref="U535:V535"/>
    <mergeCell ref="W535:X535"/>
    <mergeCell ref="Y535:Z535"/>
    <mergeCell ref="AA535:AB535"/>
    <mergeCell ref="AW535:AX535"/>
    <mergeCell ref="AA537:AB537"/>
    <mergeCell ref="DN536:DO536"/>
    <mergeCell ref="DP536:DQ536"/>
    <mergeCell ref="DR536:DS536"/>
    <mergeCell ref="DT536:DU536"/>
    <mergeCell ref="DV536:DW536"/>
    <mergeCell ref="DK536:DL536"/>
    <mergeCell ref="DC536:DD536"/>
    <mergeCell ref="DE536:DF536"/>
    <mergeCell ref="DG536:DH536"/>
    <mergeCell ref="DI536:DJ536"/>
    <mergeCell ref="CV536:CW536"/>
    <mergeCell ref="CX536:CY536"/>
    <mergeCell ref="CZ536:DA536"/>
    <mergeCell ref="CR536:CS536"/>
    <mergeCell ref="CT536:CU536"/>
    <mergeCell ref="CG536:CH536"/>
    <mergeCell ref="CI536:CJ536"/>
    <mergeCell ref="CK536:CL536"/>
    <mergeCell ref="CM536:CN536"/>
    <mergeCell ref="CO536:CP536"/>
    <mergeCell ref="CD537:CE537"/>
    <mergeCell ref="BV537:BW537"/>
    <mergeCell ref="BX537:BY537"/>
    <mergeCell ref="BZ537:CA537"/>
    <mergeCell ref="CB537:CC537"/>
    <mergeCell ref="BO537:BP537"/>
    <mergeCell ref="BQ537:BR537"/>
    <mergeCell ref="BS537:BT537"/>
    <mergeCell ref="BK537:BL537"/>
    <mergeCell ref="BM537:BN537"/>
    <mergeCell ref="AZ537:BA537"/>
    <mergeCell ref="BB537:BC537"/>
    <mergeCell ref="BD537:BE537"/>
    <mergeCell ref="BF537:BG537"/>
    <mergeCell ref="BH537:BI537"/>
    <mergeCell ref="AW537:AX537"/>
    <mergeCell ref="AO536:AP536"/>
    <mergeCell ref="AQ536:AR536"/>
    <mergeCell ref="AS536:AT536"/>
    <mergeCell ref="AU536:AV536"/>
    <mergeCell ref="AH536:AI536"/>
    <mergeCell ref="AJ536:AK536"/>
    <mergeCell ref="AL536:AM536"/>
    <mergeCell ref="AD536:AE536"/>
    <mergeCell ref="AF536:AG536"/>
    <mergeCell ref="AW539:AX539"/>
    <mergeCell ref="AO538:AP538"/>
    <mergeCell ref="AQ538:AR538"/>
    <mergeCell ref="AS538:AT538"/>
    <mergeCell ref="AU538:AV538"/>
    <mergeCell ref="AH538:AI538"/>
    <mergeCell ref="AJ538:AK538"/>
    <mergeCell ref="AL538:AM538"/>
    <mergeCell ref="AD538:AE538"/>
    <mergeCell ref="AF538:AG538"/>
    <mergeCell ref="S538:T538"/>
    <mergeCell ref="U538:V538"/>
    <mergeCell ref="W538:X538"/>
    <mergeCell ref="Y538:Z538"/>
    <mergeCell ref="AA538:AB538"/>
    <mergeCell ref="DN537:DO537"/>
    <mergeCell ref="DP537:DQ537"/>
    <mergeCell ref="DR537:DS537"/>
    <mergeCell ref="DT537:DU537"/>
    <mergeCell ref="DV537:DW537"/>
    <mergeCell ref="DK537:DL537"/>
    <mergeCell ref="DC537:DD537"/>
    <mergeCell ref="DE537:DF537"/>
    <mergeCell ref="DG537:DH537"/>
    <mergeCell ref="DI537:DJ537"/>
    <mergeCell ref="CV537:CW537"/>
    <mergeCell ref="CX537:CY537"/>
    <mergeCell ref="CZ537:DA537"/>
    <mergeCell ref="CR537:CS537"/>
    <mergeCell ref="CT537:CU537"/>
    <mergeCell ref="CG537:CH537"/>
    <mergeCell ref="CI537:CJ537"/>
    <mergeCell ref="CK537:CL537"/>
    <mergeCell ref="CM537:CN537"/>
    <mergeCell ref="CO537:CP537"/>
    <mergeCell ref="CD538:CE538"/>
    <mergeCell ref="BV538:BW538"/>
    <mergeCell ref="BX538:BY538"/>
    <mergeCell ref="BZ538:CA538"/>
    <mergeCell ref="CB538:CC538"/>
    <mergeCell ref="BO538:BP538"/>
    <mergeCell ref="BQ538:BR538"/>
    <mergeCell ref="BS538:BT538"/>
    <mergeCell ref="BK538:BL538"/>
    <mergeCell ref="BM538:BN538"/>
    <mergeCell ref="AZ538:BA538"/>
    <mergeCell ref="BB538:BC538"/>
    <mergeCell ref="BD538:BE538"/>
    <mergeCell ref="BF538:BG538"/>
    <mergeCell ref="BH538:BI538"/>
    <mergeCell ref="AW538:AX538"/>
    <mergeCell ref="AO537:AP537"/>
    <mergeCell ref="AQ537:AR537"/>
    <mergeCell ref="AS537:AT537"/>
    <mergeCell ref="AU537:AV537"/>
    <mergeCell ref="AH537:AI537"/>
    <mergeCell ref="AJ537:AK537"/>
    <mergeCell ref="AL537:AM537"/>
    <mergeCell ref="AD537:AE537"/>
    <mergeCell ref="AF537:AG537"/>
    <mergeCell ref="S537:T537"/>
    <mergeCell ref="U537:V537"/>
    <mergeCell ref="W537:X537"/>
    <mergeCell ref="Y537:Z537"/>
    <mergeCell ref="DN538:DO538"/>
    <mergeCell ref="DP538:DQ538"/>
    <mergeCell ref="DR538:DS538"/>
    <mergeCell ref="DT538:DU538"/>
    <mergeCell ref="DV538:DW538"/>
    <mergeCell ref="DK538:DL538"/>
    <mergeCell ref="DC538:DD538"/>
    <mergeCell ref="DE538:DF538"/>
    <mergeCell ref="DG538:DH538"/>
    <mergeCell ref="DI538:DJ538"/>
    <mergeCell ref="CV538:CW538"/>
    <mergeCell ref="CX538:CY538"/>
    <mergeCell ref="CZ538:DA538"/>
    <mergeCell ref="CR538:CS538"/>
    <mergeCell ref="CT538:CU538"/>
    <mergeCell ref="CG538:CH538"/>
    <mergeCell ref="CI538:CJ538"/>
    <mergeCell ref="CK538:CL538"/>
    <mergeCell ref="CM538:CN538"/>
    <mergeCell ref="CO538:CP538"/>
    <mergeCell ref="CD539:CE539"/>
    <mergeCell ref="BV539:BW539"/>
    <mergeCell ref="BX539:BY539"/>
    <mergeCell ref="BZ539:CA539"/>
    <mergeCell ref="CB539:CC539"/>
    <mergeCell ref="BO539:BP539"/>
    <mergeCell ref="BQ539:BR539"/>
    <mergeCell ref="BS539:BT539"/>
    <mergeCell ref="BK539:BL539"/>
    <mergeCell ref="BM539:BN539"/>
    <mergeCell ref="AZ539:BA539"/>
    <mergeCell ref="BB539:BC539"/>
    <mergeCell ref="BD539:BE539"/>
    <mergeCell ref="BF539:BG539"/>
    <mergeCell ref="BH539:BI539"/>
    <mergeCell ref="AO540:AP540"/>
    <mergeCell ref="AQ540:AR540"/>
    <mergeCell ref="AS540:AT540"/>
    <mergeCell ref="AU540:AV540"/>
    <mergeCell ref="AH540:AI540"/>
    <mergeCell ref="AJ540:AK540"/>
    <mergeCell ref="AL540:AM540"/>
    <mergeCell ref="AD540:AE540"/>
    <mergeCell ref="AF540:AG540"/>
    <mergeCell ref="S540:T540"/>
    <mergeCell ref="U540:V540"/>
    <mergeCell ref="W540:X540"/>
    <mergeCell ref="Y540:Z540"/>
    <mergeCell ref="AA540:AB540"/>
    <mergeCell ref="DN539:DO539"/>
    <mergeCell ref="DP539:DQ539"/>
    <mergeCell ref="DR539:DS539"/>
    <mergeCell ref="DT539:DU539"/>
    <mergeCell ref="DV539:DW539"/>
    <mergeCell ref="DK539:DL539"/>
    <mergeCell ref="DC539:DD539"/>
    <mergeCell ref="DE539:DF539"/>
    <mergeCell ref="DG539:DH539"/>
    <mergeCell ref="DI539:DJ539"/>
    <mergeCell ref="CV539:CW539"/>
    <mergeCell ref="CX539:CY539"/>
    <mergeCell ref="CZ539:DA539"/>
    <mergeCell ref="CR539:CS539"/>
    <mergeCell ref="CT539:CU539"/>
    <mergeCell ref="CG539:CH539"/>
    <mergeCell ref="CI539:CJ539"/>
    <mergeCell ref="CK539:CL539"/>
    <mergeCell ref="CM539:CN539"/>
    <mergeCell ref="CO539:CP539"/>
    <mergeCell ref="CD540:CE540"/>
    <mergeCell ref="BV540:BW540"/>
    <mergeCell ref="BX540:BY540"/>
    <mergeCell ref="BZ540:CA540"/>
    <mergeCell ref="CB540:CC540"/>
    <mergeCell ref="BO540:BP540"/>
    <mergeCell ref="BQ540:BR540"/>
    <mergeCell ref="BS540:BT540"/>
    <mergeCell ref="BK540:BL540"/>
    <mergeCell ref="BM540:BN540"/>
    <mergeCell ref="AZ540:BA540"/>
    <mergeCell ref="BB540:BC540"/>
    <mergeCell ref="BD540:BE540"/>
    <mergeCell ref="BF540:BG540"/>
    <mergeCell ref="BH540:BI540"/>
    <mergeCell ref="AW540:AX540"/>
    <mergeCell ref="AO539:AP539"/>
    <mergeCell ref="AQ539:AR539"/>
    <mergeCell ref="AS539:AT539"/>
    <mergeCell ref="AU539:AV539"/>
    <mergeCell ref="AH539:AI539"/>
    <mergeCell ref="AJ539:AK539"/>
    <mergeCell ref="AL539:AM539"/>
    <mergeCell ref="AD539:AE539"/>
    <mergeCell ref="AF539:AG539"/>
    <mergeCell ref="S539:T539"/>
    <mergeCell ref="U539:V539"/>
    <mergeCell ref="W539:X539"/>
    <mergeCell ref="Y539:Z539"/>
    <mergeCell ref="AA539:AB539"/>
    <mergeCell ref="DN540:DO540"/>
    <mergeCell ref="DP540:DQ540"/>
    <mergeCell ref="DR540:DS540"/>
    <mergeCell ref="DT540:DU540"/>
    <mergeCell ref="DV540:DW540"/>
    <mergeCell ref="DK540:DL540"/>
    <mergeCell ref="DC540:DD540"/>
    <mergeCell ref="DE540:DF540"/>
    <mergeCell ref="DG540:DH540"/>
    <mergeCell ref="DI540:DJ540"/>
    <mergeCell ref="CV540:CW540"/>
    <mergeCell ref="CX540:CY540"/>
    <mergeCell ref="CZ540:DA540"/>
    <mergeCell ref="CR540:CS540"/>
    <mergeCell ref="CT540:CU540"/>
    <mergeCell ref="CG540:CH540"/>
    <mergeCell ref="CI540:CJ540"/>
    <mergeCell ref="CK540:CL540"/>
    <mergeCell ref="CM540:CN540"/>
    <mergeCell ref="CO540:CP540"/>
    <mergeCell ref="CD541:CE541"/>
    <mergeCell ref="BV541:BW541"/>
    <mergeCell ref="BX541:BY541"/>
    <mergeCell ref="BZ541:CA541"/>
    <mergeCell ref="CB541:CC541"/>
    <mergeCell ref="BO541:BP541"/>
    <mergeCell ref="BQ541:BR541"/>
    <mergeCell ref="BS541:BT541"/>
    <mergeCell ref="BK541:BL541"/>
    <mergeCell ref="BM541:BN541"/>
    <mergeCell ref="AZ541:BA541"/>
    <mergeCell ref="BB541:BC541"/>
    <mergeCell ref="BD541:BE541"/>
    <mergeCell ref="BF541:BG541"/>
    <mergeCell ref="BH541:BI541"/>
    <mergeCell ref="DN541:DO541"/>
    <mergeCell ref="DP541:DQ541"/>
    <mergeCell ref="DR541:DS541"/>
    <mergeCell ref="DT541:DU541"/>
    <mergeCell ref="DV541:DW541"/>
    <mergeCell ref="DK541:DL541"/>
    <mergeCell ref="DC541:DD541"/>
    <mergeCell ref="DE541:DF541"/>
    <mergeCell ref="DG541:DH541"/>
    <mergeCell ref="DI541:DJ541"/>
    <mergeCell ref="CV541:CW541"/>
    <mergeCell ref="CX541:CY541"/>
    <mergeCell ref="CZ541:DA541"/>
    <mergeCell ref="CR541:CS541"/>
    <mergeCell ref="BD543:BE543"/>
    <mergeCell ref="BF543:BG543"/>
    <mergeCell ref="AS543:AT543"/>
    <mergeCell ref="AU543:AV543"/>
    <mergeCell ref="AW543:AX543"/>
    <mergeCell ref="CT541:CU541"/>
    <mergeCell ref="CG541:CH541"/>
    <mergeCell ref="CI541:CJ541"/>
    <mergeCell ref="CK541:CL541"/>
    <mergeCell ref="CM541:CN541"/>
    <mergeCell ref="CO541:CP541"/>
    <mergeCell ref="AO542:AP542"/>
    <mergeCell ref="AQ542:AR542"/>
    <mergeCell ref="AS542:AT542"/>
    <mergeCell ref="AF542:AG542"/>
    <mergeCell ref="AH542:AI542"/>
    <mergeCell ref="AJ542:AK542"/>
    <mergeCell ref="AL542:AM542"/>
    <mergeCell ref="AD542:AE542"/>
    <mergeCell ref="O542:R542"/>
    <mergeCell ref="S542:T542"/>
    <mergeCell ref="U542:V542"/>
    <mergeCell ref="W542:X542"/>
    <mergeCell ref="Y542:Z542"/>
    <mergeCell ref="AA542:AB542"/>
    <mergeCell ref="CB542:CC542"/>
    <mergeCell ref="CD542:CE542"/>
    <mergeCell ref="BV542:BW542"/>
    <mergeCell ref="BX542:BY542"/>
    <mergeCell ref="BZ542:CA542"/>
    <mergeCell ref="BM542:BN542"/>
    <mergeCell ref="BO542:BP542"/>
    <mergeCell ref="BQ542:BR542"/>
    <mergeCell ref="BS542:BT542"/>
    <mergeCell ref="BK542:BL542"/>
    <mergeCell ref="AZ542:BA542"/>
    <mergeCell ref="BB542:BC542"/>
    <mergeCell ref="BD542:BE542"/>
    <mergeCell ref="BF542:BG542"/>
    <mergeCell ref="BH542:BI542"/>
    <mergeCell ref="AU542:AV542"/>
    <mergeCell ref="AW542:AX542"/>
    <mergeCell ref="AO541:AP541"/>
    <mergeCell ref="AQ541:AR541"/>
    <mergeCell ref="AS541:AT541"/>
    <mergeCell ref="AU541:AV541"/>
    <mergeCell ref="AH541:AI541"/>
    <mergeCell ref="AJ541:AK541"/>
    <mergeCell ref="AL541:AM541"/>
    <mergeCell ref="AD541:AE541"/>
    <mergeCell ref="AF541:AG541"/>
    <mergeCell ref="S541:T541"/>
    <mergeCell ref="U541:V541"/>
    <mergeCell ref="W541:X541"/>
    <mergeCell ref="Y541:Z541"/>
    <mergeCell ref="AA541:AB541"/>
    <mergeCell ref="AW541:AX541"/>
    <mergeCell ref="DN542:DO542"/>
    <mergeCell ref="DP542:DQ542"/>
    <mergeCell ref="DR542:DS542"/>
    <mergeCell ref="DT542:DU542"/>
    <mergeCell ref="DV542:DW542"/>
    <mergeCell ref="DI542:DJ542"/>
    <mergeCell ref="DK542:DL542"/>
    <mergeCell ref="DC542:DD542"/>
    <mergeCell ref="DE542:DF542"/>
    <mergeCell ref="DG542:DH542"/>
    <mergeCell ref="CT542:CU542"/>
    <mergeCell ref="CV542:CW542"/>
    <mergeCell ref="CX542:CY542"/>
    <mergeCell ref="CZ542:DA542"/>
    <mergeCell ref="CR542:CS542"/>
    <mergeCell ref="CG542:CH542"/>
    <mergeCell ref="CI542:CJ542"/>
    <mergeCell ref="CK542:CL542"/>
    <mergeCell ref="CM542:CN542"/>
    <mergeCell ref="CO542:CP542"/>
    <mergeCell ref="CK543:CL543"/>
    <mergeCell ref="CM543:CN543"/>
    <mergeCell ref="BZ543:CA543"/>
    <mergeCell ref="CB543:CC543"/>
    <mergeCell ref="CD543:CE543"/>
    <mergeCell ref="BV543:BW543"/>
    <mergeCell ref="BX543:BY543"/>
    <mergeCell ref="BK543:BL543"/>
    <mergeCell ref="BM543:BN543"/>
    <mergeCell ref="BO543:BP543"/>
    <mergeCell ref="BQ543:BR543"/>
    <mergeCell ref="BS543:BT543"/>
    <mergeCell ref="BH543:BI543"/>
    <mergeCell ref="AO544:AP544"/>
    <mergeCell ref="AQ544:AR544"/>
    <mergeCell ref="AS544:AT544"/>
    <mergeCell ref="AF544:AG544"/>
    <mergeCell ref="AH544:AI544"/>
    <mergeCell ref="AJ544:AK544"/>
    <mergeCell ref="AL544:AM544"/>
    <mergeCell ref="AD544:AE544"/>
    <mergeCell ref="C544:R544"/>
    <mergeCell ref="S544:T544"/>
    <mergeCell ref="U544:V544"/>
    <mergeCell ref="W544:X544"/>
    <mergeCell ref="Y544:Z544"/>
    <mergeCell ref="AA544:AB544"/>
    <mergeCell ref="DV543:DW543"/>
    <mergeCell ref="DN543:DO543"/>
    <mergeCell ref="DP543:DQ543"/>
    <mergeCell ref="DR543:DS543"/>
    <mergeCell ref="DT543:DU543"/>
    <mergeCell ref="DG543:DH543"/>
    <mergeCell ref="DI543:DJ543"/>
    <mergeCell ref="DK543:DL543"/>
    <mergeCell ref="DC543:DD543"/>
    <mergeCell ref="DE543:DF543"/>
    <mergeCell ref="CR543:CS543"/>
    <mergeCell ref="CT543:CU543"/>
    <mergeCell ref="CV543:CW543"/>
    <mergeCell ref="CX543:CY543"/>
    <mergeCell ref="CZ543:DA543"/>
    <mergeCell ref="CO543:CP543"/>
    <mergeCell ref="CG543:CH543"/>
    <mergeCell ref="CI543:CJ543"/>
    <mergeCell ref="CB544:CC544"/>
    <mergeCell ref="CD544:CE544"/>
    <mergeCell ref="BV544:BW544"/>
    <mergeCell ref="BX544:BY544"/>
    <mergeCell ref="BZ544:CA544"/>
    <mergeCell ref="BM544:BN544"/>
    <mergeCell ref="BO544:BP544"/>
    <mergeCell ref="BQ544:BR544"/>
    <mergeCell ref="BS544:BT544"/>
    <mergeCell ref="BK544:BL544"/>
    <mergeCell ref="AZ544:BA544"/>
    <mergeCell ref="BB544:BC544"/>
    <mergeCell ref="BD544:BE544"/>
    <mergeCell ref="BF544:BG544"/>
    <mergeCell ref="BH544:BI544"/>
    <mergeCell ref="AU544:AV544"/>
    <mergeCell ref="AW544:AX544"/>
    <mergeCell ref="AO543:AP543"/>
    <mergeCell ref="AQ543:AR543"/>
    <mergeCell ref="AD543:AE543"/>
    <mergeCell ref="AF543:AG543"/>
    <mergeCell ref="AH543:AI543"/>
    <mergeCell ref="AJ543:AK543"/>
    <mergeCell ref="AL543:AM543"/>
    <mergeCell ref="AA543:AB543"/>
    <mergeCell ref="C543:R543"/>
    <mergeCell ref="S543:T543"/>
    <mergeCell ref="U543:V543"/>
    <mergeCell ref="W543:X543"/>
    <mergeCell ref="Y543:Z543"/>
    <mergeCell ref="AZ543:BA543"/>
    <mergeCell ref="BB543:BC543"/>
    <mergeCell ref="DN544:DO544"/>
    <mergeCell ref="DP544:DQ544"/>
    <mergeCell ref="DR544:DS544"/>
    <mergeCell ref="DT544:DU544"/>
    <mergeCell ref="DV544:DW544"/>
    <mergeCell ref="DI544:DJ544"/>
    <mergeCell ref="DK544:DL544"/>
    <mergeCell ref="DC544:DD544"/>
    <mergeCell ref="DE544:DF544"/>
    <mergeCell ref="DG544:DH544"/>
    <mergeCell ref="CT544:CU544"/>
    <mergeCell ref="CV544:CW544"/>
    <mergeCell ref="CX544:CY544"/>
    <mergeCell ref="CZ544:DA544"/>
    <mergeCell ref="CR544:CS544"/>
    <mergeCell ref="CG544:CH544"/>
    <mergeCell ref="CI544:CJ544"/>
    <mergeCell ref="CK544:CL544"/>
    <mergeCell ref="CM544:CN544"/>
    <mergeCell ref="CO544:CP544"/>
    <mergeCell ref="CK545:CL545"/>
    <mergeCell ref="CM545:CN545"/>
    <mergeCell ref="BZ545:CA545"/>
    <mergeCell ref="CB545:CC545"/>
    <mergeCell ref="CD545:CE545"/>
    <mergeCell ref="BV545:BW545"/>
    <mergeCell ref="BX545:BY545"/>
    <mergeCell ref="BK545:BL545"/>
    <mergeCell ref="BM545:BN545"/>
    <mergeCell ref="BO545:BP545"/>
    <mergeCell ref="BQ545:BR545"/>
    <mergeCell ref="BS545:BT545"/>
    <mergeCell ref="BH545:BI545"/>
    <mergeCell ref="C546:D546"/>
    <mergeCell ref="E546:R546"/>
    <mergeCell ref="C547:D547"/>
    <mergeCell ref="E547:R547"/>
    <mergeCell ref="S547:T547"/>
    <mergeCell ref="U547:V547"/>
    <mergeCell ref="DV545:DW545"/>
    <mergeCell ref="DN545:DO545"/>
    <mergeCell ref="DP545:DQ545"/>
    <mergeCell ref="DR545:DS545"/>
    <mergeCell ref="DT545:DU545"/>
    <mergeCell ref="DG545:DH545"/>
    <mergeCell ref="DI545:DJ545"/>
    <mergeCell ref="DK545:DL545"/>
    <mergeCell ref="DC545:DD545"/>
    <mergeCell ref="DE545:DF545"/>
    <mergeCell ref="CR545:CS545"/>
    <mergeCell ref="CT545:CU545"/>
    <mergeCell ref="CV545:CW545"/>
    <mergeCell ref="CX545:CY545"/>
    <mergeCell ref="CZ545:DA545"/>
    <mergeCell ref="CO545:CP545"/>
    <mergeCell ref="CG545:CH545"/>
    <mergeCell ref="CI545:CJ545"/>
    <mergeCell ref="BV547:BW547"/>
    <mergeCell ref="BX547:BY547"/>
    <mergeCell ref="BZ547:CA547"/>
    <mergeCell ref="CB547:CC547"/>
    <mergeCell ref="CD547:CE547"/>
    <mergeCell ref="BS547:BT547"/>
    <mergeCell ref="BK547:BL547"/>
    <mergeCell ref="BM547:BN547"/>
    <mergeCell ref="BO547:BP547"/>
    <mergeCell ref="BQ547:BR547"/>
    <mergeCell ref="BD547:BE547"/>
    <mergeCell ref="BF547:BG547"/>
    <mergeCell ref="BH547:BI547"/>
    <mergeCell ref="AZ547:BA547"/>
    <mergeCell ref="BB547:BC547"/>
    <mergeCell ref="AO547:AP547"/>
    <mergeCell ref="AQ547:AR547"/>
    <mergeCell ref="AS547:AT547"/>
    <mergeCell ref="AU547:AV547"/>
    <mergeCell ref="AW547:AX547"/>
    <mergeCell ref="AO545:AP545"/>
    <mergeCell ref="AQ545:AR545"/>
    <mergeCell ref="AD545:AE545"/>
    <mergeCell ref="AF545:AG545"/>
    <mergeCell ref="AH545:AI545"/>
    <mergeCell ref="AJ545:AK545"/>
    <mergeCell ref="AL545:AM545"/>
    <mergeCell ref="AA545:AB545"/>
    <mergeCell ref="C545:R545"/>
    <mergeCell ref="S545:T545"/>
    <mergeCell ref="U545:V545"/>
    <mergeCell ref="W545:X545"/>
    <mergeCell ref="Y545:Z545"/>
    <mergeCell ref="AZ545:BA545"/>
    <mergeCell ref="BB545:BC545"/>
    <mergeCell ref="BD545:BE545"/>
    <mergeCell ref="BF545:BG545"/>
    <mergeCell ref="AS545:AT545"/>
    <mergeCell ref="AU545:AV545"/>
    <mergeCell ref="AW545:AX545"/>
    <mergeCell ref="AS549:AT549"/>
    <mergeCell ref="AU549:AV549"/>
    <mergeCell ref="AW549:AX549"/>
    <mergeCell ref="AO549:AP549"/>
    <mergeCell ref="AQ549:AR549"/>
    <mergeCell ref="AH548:AI548"/>
    <mergeCell ref="AJ548:AK548"/>
    <mergeCell ref="AL548:AM548"/>
    <mergeCell ref="AD548:AE548"/>
    <mergeCell ref="AF548:AG548"/>
    <mergeCell ref="C548:D548"/>
    <mergeCell ref="E548:R548"/>
    <mergeCell ref="S548:T548"/>
    <mergeCell ref="U548:V548"/>
    <mergeCell ref="W548:X548"/>
    <mergeCell ref="Y548:Z548"/>
    <mergeCell ref="AA548:AB548"/>
    <mergeCell ref="DR547:DS547"/>
    <mergeCell ref="DT547:DU547"/>
    <mergeCell ref="DV547:DW547"/>
    <mergeCell ref="DN547:DO547"/>
    <mergeCell ref="DP547:DQ547"/>
    <mergeCell ref="DC547:DD547"/>
    <mergeCell ref="DE547:DF547"/>
    <mergeCell ref="DG547:DH547"/>
    <mergeCell ref="DI547:DJ547"/>
    <mergeCell ref="DK547:DL547"/>
    <mergeCell ref="CZ547:DA547"/>
    <mergeCell ref="CR547:CS547"/>
    <mergeCell ref="CT547:CU547"/>
    <mergeCell ref="CV547:CW547"/>
    <mergeCell ref="CX547:CY547"/>
    <mergeCell ref="CK547:CL547"/>
    <mergeCell ref="CM547:CN547"/>
    <mergeCell ref="CO547:CP547"/>
    <mergeCell ref="CG547:CH547"/>
    <mergeCell ref="CI547:CJ547"/>
    <mergeCell ref="BV548:BW548"/>
    <mergeCell ref="BX548:BY548"/>
    <mergeCell ref="BZ548:CA548"/>
    <mergeCell ref="CB548:CC548"/>
    <mergeCell ref="BO548:BP548"/>
    <mergeCell ref="BQ548:BR548"/>
    <mergeCell ref="BS548:BT548"/>
    <mergeCell ref="BK548:BL548"/>
    <mergeCell ref="BM548:BN548"/>
    <mergeCell ref="AZ548:BA548"/>
    <mergeCell ref="BB548:BC548"/>
    <mergeCell ref="BD548:BE548"/>
    <mergeCell ref="BF548:BG548"/>
    <mergeCell ref="BH548:BI548"/>
    <mergeCell ref="AW548:AX548"/>
    <mergeCell ref="AO548:AP548"/>
    <mergeCell ref="AQ548:AR548"/>
    <mergeCell ref="AS548:AT548"/>
    <mergeCell ref="AU548:AV548"/>
    <mergeCell ref="AL547:AM547"/>
    <mergeCell ref="AD547:AE547"/>
    <mergeCell ref="AF547:AG547"/>
    <mergeCell ref="AH547:AI547"/>
    <mergeCell ref="AJ547:AK547"/>
    <mergeCell ref="W547:X547"/>
    <mergeCell ref="Y547:Z547"/>
    <mergeCell ref="AA547:AB547"/>
    <mergeCell ref="DN548:DO548"/>
    <mergeCell ref="DP548:DQ548"/>
    <mergeCell ref="DR548:DS548"/>
    <mergeCell ref="DT548:DU548"/>
    <mergeCell ref="DV548:DW548"/>
    <mergeCell ref="DK548:DL548"/>
    <mergeCell ref="DC548:DD548"/>
    <mergeCell ref="DE548:DF548"/>
    <mergeCell ref="DG548:DH548"/>
    <mergeCell ref="DI548:DJ548"/>
    <mergeCell ref="CV548:CW548"/>
    <mergeCell ref="CX548:CY548"/>
    <mergeCell ref="CZ548:DA548"/>
    <mergeCell ref="CR548:CS548"/>
    <mergeCell ref="CT548:CU548"/>
    <mergeCell ref="CG548:CH548"/>
    <mergeCell ref="CI548:CJ548"/>
    <mergeCell ref="CK548:CL548"/>
    <mergeCell ref="CM548:CN548"/>
    <mergeCell ref="CO548:CP548"/>
    <mergeCell ref="CD548:CE548"/>
    <mergeCell ref="BV549:BW549"/>
    <mergeCell ref="BX549:BY549"/>
    <mergeCell ref="BK549:BL549"/>
    <mergeCell ref="BM549:BN549"/>
    <mergeCell ref="BO549:BP549"/>
    <mergeCell ref="BQ549:BR549"/>
    <mergeCell ref="BS549:BT549"/>
    <mergeCell ref="BH549:BI549"/>
    <mergeCell ref="AZ549:BA549"/>
    <mergeCell ref="BB549:BC549"/>
    <mergeCell ref="BD549:BE549"/>
    <mergeCell ref="BF549:BG549"/>
    <mergeCell ref="AD550:AE550"/>
    <mergeCell ref="AF550:AG550"/>
    <mergeCell ref="AH550:AI550"/>
    <mergeCell ref="AJ550:AK550"/>
    <mergeCell ref="AL550:AM550"/>
    <mergeCell ref="AA550:AB550"/>
    <mergeCell ref="C550:D550"/>
    <mergeCell ref="E550:R550"/>
    <mergeCell ref="S550:T550"/>
    <mergeCell ref="U550:V550"/>
    <mergeCell ref="W550:X550"/>
    <mergeCell ref="Y550:Z550"/>
    <mergeCell ref="DV549:DW549"/>
    <mergeCell ref="DN549:DO549"/>
    <mergeCell ref="DP549:DQ549"/>
    <mergeCell ref="DR549:DS549"/>
    <mergeCell ref="DT549:DU549"/>
    <mergeCell ref="DG549:DH549"/>
    <mergeCell ref="DI549:DJ549"/>
    <mergeCell ref="DK549:DL549"/>
    <mergeCell ref="DC549:DD549"/>
    <mergeCell ref="DE549:DF549"/>
    <mergeCell ref="CR549:CS549"/>
    <mergeCell ref="CT549:CU549"/>
    <mergeCell ref="CV549:CW549"/>
    <mergeCell ref="CX549:CY549"/>
    <mergeCell ref="CZ549:DA549"/>
    <mergeCell ref="CO549:CP549"/>
    <mergeCell ref="CG549:CH549"/>
    <mergeCell ref="CI549:CJ549"/>
    <mergeCell ref="CK549:CL549"/>
    <mergeCell ref="CM549:CN549"/>
    <mergeCell ref="BZ549:CA549"/>
    <mergeCell ref="CB549:CC549"/>
    <mergeCell ref="CD549:CE549"/>
    <mergeCell ref="BV550:BW550"/>
    <mergeCell ref="BX550:BY550"/>
    <mergeCell ref="BK550:BL550"/>
    <mergeCell ref="BM550:BN550"/>
    <mergeCell ref="BO550:BP550"/>
    <mergeCell ref="BQ550:BR550"/>
    <mergeCell ref="BS550:BT550"/>
    <mergeCell ref="BH550:BI550"/>
    <mergeCell ref="AZ550:BA550"/>
    <mergeCell ref="BB550:BC550"/>
    <mergeCell ref="BD550:BE550"/>
    <mergeCell ref="BF550:BG550"/>
    <mergeCell ref="AS550:AT550"/>
    <mergeCell ref="AU550:AV550"/>
    <mergeCell ref="AW550:AX550"/>
    <mergeCell ref="AO550:AP550"/>
    <mergeCell ref="AQ550:AR550"/>
    <mergeCell ref="AD549:AE549"/>
    <mergeCell ref="AF549:AG549"/>
    <mergeCell ref="AH549:AI549"/>
    <mergeCell ref="AJ549:AK549"/>
    <mergeCell ref="AL549:AM549"/>
    <mergeCell ref="AA549:AB549"/>
    <mergeCell ref="C549:D549"/>
    <mergeCell ref="E549:R549"/>
    <mergeCell ref="S549:T549"/>
    <mergeCell ref="U549:V549"/>
    <mergeCell ref="W549:X549"/>
    <mergeCell ref="Y549:Z549"/>
    <mergeCell ref="DV550:DW550"/>
    <mergeCell ref="DN550:DO550"/>
    <mergeCell ref="DP550:DQ550"/>
    <mergeCell ref="DR550:DS550"/>
    <mergeCell ref="DT550:DU550"/>
    <mergeCell ref="DG550:DH550"/>
    <mergeCell ref="DI550:DJ550"/>
    <mergeCell ref="DK550:DL550"/>
    <mergeCell ref="DC550:DD550"/>
    <mergeCell ref="DE550:DF550"/>
    <mergeCell ref="CR550:CS550"/>
    <mergeCell ref="CT550:CU550"/>
    <mergeCell ref="CV550:CW550"/>
    <mergeCell ref="CX550:CY550"/>
    <mergeCell ref="CZ550:DA550"/>
    <mergeCell ref="CO550:CP550"/>
    <mergeCell ref="CG550:CH550"/>
    <mergeCell ref="CI550:CJ550"/>
    <mergeCell ref="CK550:CL550"/>
    <mergeCell ref="CM550:CN550"/>
    <mergeCell ref="BZ550:CA550"/>
    <mergeCell ref="CB550:CC550"/>
    <mergeCell ref="CD550:CE550"/>
    <mergeCell ref="BV551:BW551"/>
    <mergeCell ref="BX551:BY551"/>
    <mergeCell ref="BK551:BL551"/>
    <mergeCell ref="BM551:BN551"/>
    <mergeCell ref="BO551:BP551"/>
    <mergeCell ref="BQ551:BR551"/>
    <mergeCell ref="BS551:BT551"/>
    <mergeCell ref="BH551:BI551"/>
    <mergeCell ref="AZ551:BA551"/>
    <mergeCell ref="BB551:BC551"/>
    <mergeCell ref="BD551:BE551"/>
    <mergeCell ref="BF551:BG551"/>
    <mergeCell ref="DV551:DW551"/>
    <mergeCell ref="DN551:DO551"/>
    <mergeCell ref="DP551:DQ551"/>
    <mergeCell ref="DR551:DS551"/>
    <mergeCell ref="DT551:DU551"/>
    <mergeCell ref="DG551:DH551"/>
    <mergeCell ref="DI551:DJ551"/>
    <mergeCell ref="DK551:DL551"/>
    <mergeCell ref="DC551:DD551"/>
    <mergeCell ref="DE551:DF551"/>
    <mergeCell ref="CR551:CS551"/>
    <mergeCell ref="CT551:CU551"/>
    <mergeCell ref="CV551:CW551"/>
    <mergeCell ref="CX551:CY551"/>
    <mergeCell ref="CZ551:DA551"/>
    <mergeCell ref="CO551:CP551"/>
    <mergeCell ref="CG551:CH551"/>
    <mergeCell ref="CI551:CJ551"/>
    <mergeCell ref="CK551:CL551"/>
    <mergeCell ref="CM551:CN551"/>
    <mergeCell ref="BZ551:CA551"/>
    <mergeCell ref="CB551:CC551"/>
    <mergeCell ref="CD551:CE551"/>
    <mergeCell ref="AD552:AE552"/>
    <mergeCell ref="AF552:AG552"/>
    <mergeCell ref="AH552:AI552"/>
    <mergeCell ref="AJ552:AK552"/>
    <mergeCell ref="W552:X552"/>
    <mergeCell ref="Y552:Z552"/>
    <mergeCell ref="AA552:AB552"/>
    <mergeCell ref="A552:A553"/>
    <mergeCell ref="C552:D552"/>
    <mergeCell ref="E552:N552"/>
    <mergeCell ref="O552:R552"/>
    <mergeCell ref="S552:T552"/>
    <mergeCell ref="U552:V552"/>
    <mergeCell ref="BS552:BT552"/>
    <mergeCell ref="BK552:BL552"/>
    <mergeCell ref="BM552:BN552"/>
    <mergeCell ref="BO552:BP552"/>
    <mergeCell ref="BQ552:BR552"/>
    <mergeCell ref="BD552:BE552"/>
    <mergeCell ref="BF552:BG552"/>
    <mergeCell ref="BH552:BI552"/>
    <mergeCell ref="AZ552:BA552"/>
    <mergeCell ref="BB552:BC552"/>
    <mergeCell ref="AO552:AP552"/>
    <mergeCell ref="AQ552:AR552"/>
    <mergeCell ref="AS552:AT552"/>
    <mergeCell ref="AU552:AV552"/>
    <mergeCell ref="AW552:AX552"/>
    <mergeCell ref="AL552:AM552"/>
    <mergeCell ref="AD551:AE551"/>
    <mergeCell ref="AF551:AG551"/>
    <mergeCell ref="AH551:AI551"/>
    <mergeCell ref="AJ551:AK551"/>
    <mergeCell ref="AL551:AM551"/>
    <mergeCell ref="AA551:AB551"/>
    <mergeCell ref="C551:D551"/>
    <mergeCell ref="E551:R551"/>
    <mergeCell ref="S551:T551"/>
    <mergeCell ref="U551:V551"/>
    <mergeCell ref="W551:X551"/>
    <mergeCell ref="Y551:Z551"/>
    <mergeCell ref="AS551:AT551"/>
    <mergeCell ref="AU551:AV551"/>
    <mergeCell ref="AW551:AX551"/>
    <mergeCell ref="AO551:AP551"/>
    <mergeCell ref="AQ551:AR551"/>
    <mergeCell ref="AA554:AB554"/>
    <mergeCell ref="C554:D554"/>
    <mergeCell ref="E554:R554"/>
    <mergeCell ref="S554:T554"/>
    <mergeCell ref="U554:V554"/>
    <mergeCell ref="W554:X554"/>
    <mergeCell ref="Y554:Z554"/>
    <mergeCell ref="C553:D553"/>
    <mergeCell ref="E553:R553"/>
    <mergeCell ref="DR552:DS552"/>
    <mergeCell ref="DT552:DU552"/>
    <mergeCell ref="DV552:DW552"/>
    <mergeCell ref="DN552:DO552"/>
    <mergeCell ref="DP552:DQ552"/>
    <mergeCell ref="DC552:DD552"/>
    <mergeCell ref="DE552:DF552"/>
    <mergeCell ref="DG552:DH552"/>
    <mergeCell ref="DI552:DJ552"/>
    <mergeCell ref="DK552:DL552"/>
    <mergeCell ref="CZ552:DA552"/>
    <mergeCell ref="CR552:CS552"/>
    <mergeCell ref="CT552:CU552"/>
    <mergeCell ref="CV552:CW552"/>
    <mergeCell ref="CX552:CY552"/>
    <mergeCell ref="CK552:CL552"/>
    <mergeCell ref="CM552:CN552"/>
    <mergeCell ref="CO552:CP552"/>
    <mergeCell ref="CG552:CH552"/>
    <mergeCell ref="CI552:CJ552"/>
    <mergeCell ref="BV552:BW552"/>
    <mergeCell ref="BX552:BY552"/>
    <mergeCell ref="BZ552:CA552"/>
    <mergeCell ref="CB552:CC552"/>
    <mergeCell ref="CD552:CE552"/>
    <mergeCell ref="BV554:BW554"/>
    <mergeCell ref="BX554:BY554"/>
    <mergeCell ref="BK554:BL554"/>
    <mergeCell ref="BM554:BN554"/>
    <mergeCell ref="BO554:BP554"/>
    <mergeCell ref="BQ554:BR554"/>
    <mergeCell ref="BS554:BT554"/>
    <mergeCell ref="BH554:BI554"/>
    <mergeCell ref="AZ554:BA554"/>
    <mergeCell ref="BB554:BC554"/>
    <mergeCell ref="BD554:BE554"/>
    <mergeCell ref="BF554:BG554"/>
    <mergeCell ref="AS554:AT554"/>
    <mergeCell ref="AU554:AV554"/>
    <mergeCell ref="AW554:AX554"/>
    <mergeCell ref="AO554:AP554"/>
    <mergeCell ref="AQ554:AR554"/>
    <mergeCell ref="AD554:AE554"/>
    <mergeCell ref="AF554:AG554"/>
    <mergeCell ref="AH554:AI554"/>
    <mergeCell ref="AJ554:AK554"/>
    <mergeCell ref="AL554:AM554"/>
    <mergeCell ref="DV554:DW554"/>
    <mergeCell ref="DN554:DO554"/>
    <mergeCell ref="DP554:DQ554"/>
    <mergeCell ref="DR554:DS554"/>
    <mergeCell ref="DT554:DU554"/>
    <mergeCell ref="DG554:DH554"/>
    <mergeCell ref="DI554:DJ554"/>
    <mergeCell ref="DK554:DL554"/>
    <mergeCell ref="DC554:DD554"/>
    <mergeCell ref="DE554:DF554"/>
    <mergeCell ref="CR554:CS554"/>
    <mergeCell ref="CT554:CU554"/>
    <mergeCell ref="CV554:CW554"/>
    <mergeCell ref="CX554:CY554"/>
    <mergeCell ref="CZ554:DA554"/>
    <mergeCell ref="CO554:CP554"/>
    <mergeCell ref="CG554:CH554"/>
    <mergeCell ref="CI554:CJ554"/>
    <mergeCell ref="CK554:CL554"/>
    <mergeCell ref="CM554:CN554"/>
    <mergeCell ref="BZ554:CA554"/>
    <mergeCell ref="CB554:CC554"/>
    <mergeCell ref="CD554:CE554"/>
    <mergeCell ref="BV555:BW555"/>
    <mergeCell ref="BX555:BY555"/>
    <mergeCell ref="BK555:BL555"/>
    <mergeCell ref="BM555:BN555"/>
    <mergeCell ref="BO555:BP555"/>
    <mergeCell ref="BQ555:BR555"/>
    <mergeCell ref="BS555:BT555"/>
    <mergeCell ref="BH555:BI555"/>
    <mergeCell ref="AZ555:BA555"/>
    <mergeCell ref="BB555:BC555"/>
    <mergeCell ref="BD555:BE555"/>
    <mergeCell ref="BF555:BG555"/>
    <mergeCell ref="DV555:DW555"/>
    <mergeCell ref="DN555:DO555"/>
    <mergeCell ref="DP555:DQ555"/>
    <mergeCell ref="DR555:DS555"/>
    <mergeCell ref="DT555:DU555"/>
    <mergeCell ref="DG555:DH555"/>
    <mergeCell ref="DI555:DJ555"/>
    <mergeCell ref="DK555:DL555"/>
    <mergeCell ref="DC555:DD555"/>
    <mergeCell ref="DE555:DF555"/>
    <mergeCell ref="CR555:CS555"/>
    <mergeCell ref="CT555:CU555"/>
    <mergeCell ref="CV555:CW555"/>
    <mergeCell ref="CX555:CY555"/>
    <mergeCell ref="CZ555:DA555"/>
    <mergeCell ref="CO555:CP555"/>
    <mergeCell ref="CG555:CH555"/>
    <mergeCell ref="CI555:CJ555"/>
    <mergeCell ref="CK555:CL555"/>
    <mergeCell ref="CM555:CN555"/>
    <mergeCell ref="BZ555:CA555"/>
    <mergeCell ref="CB555:CC555"/>
    <mergeCell ref="CD555:CE555"/>
    <mergeCell ref="Y556:Z556"/>
    <mergeCell ref="AA556:AB556"/>
    <mergeCell ref="C556:D556"/>
    <mergeCell ref="E556:N556"/>
    <mergeCell ref="O556:R556"/>
    <mergeCell ref="S556:T556"/>
    <mergeCell ref="U556:V556"/>
    <mergeCell ref="W556:X556"/>
    <mergeCell ref="BK556:BL556"/>
    <mergeCell ref="BM556:BN556"/>
    <mergeCell ref="BO556:BP556"/>
    <mergeCell ref="BQ556:BR556"/>
    <mergeCell ref="BS556:BT556"/>
    <mergeCell ref="BF556:BG556"/>
    <mergeCell ref="BH556:BI556"/>
    <mergeCell ref="AZ556:BA556"/>
    <mergeCell ref="BB556:BC556"/>
    <mergeCell ref="BD556:BE556"/>
    <mergeCell ref="AQ556:AR556"/>
    <mergeCell ref="AS556:AT556"/>
    <mergeCell ref="AU556:AV556"/>
    <mergeCell ref="AW556:AX556"/>
    <mergeCell ref="AO556:AP556"/>
    <mergeCell ref="AD556:AE556"/>
    <mergeCell ref="AF556:AG556"/>
    <mergeCell ref="AH556:AI556"/>
    <mergeCell ref="AJ556:AK556"/>
    <mergeCell ref="AL556:AM556"/>
    <mergeCell ref="AA555:AB555"/>
    <mergeCell ref="C555:D555"/>
    <mergeCell ref="E555:R555"/>
    <mergeCell ref="S555:T555"/>
    <mergeCell ref="U555:V555"/>
    <mergeCell ref="W555:X555"/>
    <mergeCell ref="Y555:Z555"/>
    <mergeCell ref="AS555:AT555"/>
    <mergeCell ref="AU555:AV555"/>
    <mergeCell ref="AW555:AX555"/>
    <mergeCell ref="AO555:AP555"/>
    <mergeCell ref="AQ555:AR555"/>
    <mergeCell ref="AD555:AE555"/>
    <mergeCell ref="AF555:AG555"/>
    <mergeCell ref="AH555:AI555"/>
    <mergeCell ref="AJ555:AK555"/>
    <mergeCell ref="AL555:AM555"/>
    <mergeCell ref="DT556:DU556"/>
    <mergeCell ref="DV556:DW556"/>
    <mergeCell ref="DN556:DO556"/>
    <mergeCell ref="DP556:DQ556"/>
    <mergeCell ref="DR556:DS556"/>
    <mergeCell ref="DE556:DF556"/>
    <mergeCell ref="DG556:DH556"/>
    <mergeCell ref="DI556:DJ556"/>
    <mergeCell ref="DK556:DL556"/>
    <mergeCell ref="DC556:DD556"/>
    <mergeCell ref="CR556:CS556"/>
    <mergeCell ref="CT556:CU556"/>
    <mergeCell ref="CV556:CW556"/>
    <mergeCell ref="CX556:CY556"/>
    <mergeCell ref="CZ556:DA556"/>
    <mergeCell ref="CM556:CN556"/>
    <mergeCell ref="CO556:CP556"/>
    <mergeCell ref="CG556:CH556"/>
    <mergeCell ref="CI556:CJ556"/>
    <mergeCell ref="CK556:CL556"/>
    <mergeCell ref="BX556:BY556"/>
    <mergeCell ref="BZ556:CA556"/>
    <mergeCell ref="CB556:CC556"/>
    <mergeCell ref="CD556:CE556"/>
    <mergeCell ref="BV556:BW556"/>
    <mergeCell ref="BV557:BW557"/>
    <mergeCell ref="BK557:BL557"/>
    <mergeCell ref="BM557:BN557"/>
    <mergeCell ref="BO557:BP557"/>
    <mergeCell ref="BQ557:BR557"/>
    <mergeCell ref="BS557:BT557"/>
    <mergeCell ref="BF557:BG557"/>
    <mergeCell ref="BH557:BI557"/>
    <mergeCell ref="AO559:AP559"/>
    <mergeCell ref="AQ559:AR559"/>
    <mergeCell ref="AS559:AT559"/>
    <mergeCell ref="AF559:AG559"/>
    <mergeCell ref="AH559:AI559"/>
    <mergeCell ref="AJ559:AK559"/>
    <mergeCell ref="AL559:AM559"/>
    <mergeCell ref="CM560:CN560"/>
    <mergeCell ref="CO560:CP560"/>
    <mergeCell ref="AD559:AE559"/>
    <mergeCell ref="C558:D558"/>
    <mergeCell ref="E558:R558"/>
    <mergeCell ref="C559:D559"/>
    <mergeCell ref="E559:R559"/>
    <mergeCell ref="S559:T559"/>
    <mergeCell ref="U559:V559"/>
    <mergeCell ref="W559:X559"/>
    <mergeCell ref="Y559:Z559"/>
    <mergeCell ref="AA559:AB559"/>
    <mergeCell ref="DT557:DU557"/>
    <mergeCell ref="DV557:DW557"/>
    <mergeCell ref="DN557:DO557"/>
    <mergeCell ref="DP557:DQ557"/>
    <mergeCell ref="DR557:DS557"/>
    <mergeCell ref="DE557:DF557"/>
    <mergeCell ref="DG557:DH557"/>
    <mergeCell ref="DI557:DJ557"/>
    <mergeCell ref="DK557:DL557"/>
    <mergeCell ref="DC557:DD557"/>
    <mergeCell ref="CR557:CS557"/>
    <mergeCell ref="CT557:CU557"/>
    <mergeCell ref="CV557:CW557"/>
    <mergeCell ref="CX557:CY557"/>
    <mergeCell ref="CZ557:DA557"/>
    <mergeCell ref="CM557:CN557"/>
    <mergeCell ref="CO557:CP557"/>
    <mergeCell ref="CG557:CH557"/>
    <mergeCell ref="CI557:CJ557"/>
    <mergeCell ref="CK557:CL557"/>
    <mergeCell ref="BX557:BY557"/>
    <mergeCell ref="BZ557:CA557"/>
    <mergeCell ref="CB557:CC557"/>
    <mergeCell ref="CD557:CE557"/>
    <mergeCell ref="S557:T557"/>
    <mergeCell ref="U557:V557"/>
    <mergeCell ref="W557:X557"/>
    <mergeCell ref="Y557:Z557"/>
    <mergeCell ref="AA557:AB557"/>
    <mergeCell ref="AZ557:BA557"/>
    <mergeCell ref="BB557:BC557"/>
    <mergeCell ref="BD557:BE557"/>
    <mergeCell ref="AQ557:AR557"/>
    <mergeCell ref="AS557:AT557"/>
    <mergeCell ref="AU557:AV557"/>
    <mergeCell ref="AW557:AX557"/>
    <mergeCell ref="AO557:AP557"/>
    <mergeCell ref="AD557:AE557"/>
    <mergeCell ref="AF557:AG557"/>
    <mergeCell ref="AH557:AI557"/>
    <mergeCell ref="AJ557:AK557"/>
    <mergeCell ref="AL557:AM557"/>
    <mergeCell ref="DN559:DO559"/>
    <mergeCell ref="DP559:DQ559"/>
    <mergeCell ref="DR559:DS559"/>
    <mergeCell ref="DT559:DU559"/>
    <mergeCell ref="DV559:DW559"/>
    <mergeCell ref="DI559:DJ559"/>
    <mergeCell ref="DK559:DL559"/>
    <mergeCell ref="DC559:DD559"/>
    <mergeCell ref="DE559:DF559"/>
    <mergeCell ref="DG559:DH559"/>
    <mergeCell ref="CT559:CU559"/>
    <mergeCell ref="CV559:CW559"/>
    <mergeCell ref="CX559:CY559"/>
    <mergeCell ref="CZ559:DA559"/>
    <mergeCell ref="CR559:CS559"/>
    <mergeCell ref="CG559:CH559"/>
    <mergeCell ref="CI559:CJ559"/>
    <mergeCell ref="CK559:CL559"/>
    <mergeCell ref="CM559:CN559"/>
    <mergeCell ref="CO559:CP559"/>
    <mergeCell ref="CB559:CC559"/>
    <mergeCell ref="CD559:CE559"/>
    <mergeCell ref="BV559:BW559"/>
    <mergeCell ref="BX559:BY559"/>
    <mergeCell ref="BZ559:CA559"/>
    <mergeCell ref="BM559:BN559"/>
    <mergeCell ref="BO559:BP559"/>
    <mergeCell ref="BQ559:BR559"/>
    <mergeCell ref="BS559:BT559"/>
    <mergeCell ref="AZ560:BA560"/>
    <mergeCell ref="BB560:BC560"/>
    <mergeCell ref="BD560:BE560"/>
    <mergeCell ref="AQ560:AR560"/>
    <mergeCell ref="AS560:AT560"/>
    <mergeCell ref="AU560:AV560"/>
    <mergeCell ref="AW560:AX560"/>
    <mergeCell ref="BK559:BL559"/>
    <mergeCell ref="AZ559:BA559"/>
    <mergeCell ref="BB559:BC559"/>
    <mergeCell ref="BD559:BE559"/>
    <mergeCell ref="BF559:BG559"/>
    <mergeCell ref="BH559:BI559"/>
    <mergeCell ref="AU559:AV559"/>
    <mergeCell ref="AW559:AX559"/>
    <mergeCell ref="DT560:DU560"/>
    <mergeCell ref="DV560:DW560"/>
    <mergeCell ref="DN560:DO560"/>
    <mergeCell ref="DP560:DQ560"/>
    <mergeCell ref="DR560:DS560"/>
    <mergeCell ref="DE560:DF560"/>
    <mergeCell ref="DG560:DH560"/>
    <mergeCell ref="DI560:DJ560"/>
    <mergeCell ref="DK560:DL560"/>
    <mergeCell ref="DC560:DD560"/>
    <mergeCell ref="CR560:CS560"/>
    <mergeCell ref="CT560:CU560"/>
    <mergeCell ref="CV560:CW560"/>
    <mergeCell ref="CX560:CY560"/>
    <mergeCell ref="CZ560:DA560"/>
    <mergeCell ref="CG560:CH560"/>
    <mergeCell ref="CI560:CJ560"/>
    <mergeCell ref="CK560:CL560"/>
    <mergeCell ref="BX560:BY560"/>
    <mergeCell ref="BZ560:CA560"/>
    <mergeCell ref="CB560:CC560"/>
    <mergeCell ref="CD560:CE560"/>
    <mergeCell ref="BV560:BW560"/>
    <mergeCell ref="BK560:BL560"/>
    <mergeCell ref="BM560:BN560"/>
    <mergeCell ref="BO560:BP560"/>
    <mergeCell ref="BQ560:BR560"/>
    <mergeCell ref="BS560:BT560"/>
    <mergeCell ref="BF560:BG560"/>
    <mergeCell ref="BH560:BI560"/>
    <mergeCell ref="S560:T560"/>
    <mergeCell ref="U560:V560"/>
    <mergeCell ref="W560:X560"/>
    <mergeCell ref="AO560:AP560"/>
    <mergeCell ref="AD560:AE560"/>
    <mergeCell ref="AF560:AG560"/>
    <mergeCell ref="AH560:AI560"/>
    <mergeCell ref="AJ560:AK560"/>
    <mergeCell ref="AL560:AM560"/>
    <mergeCell ref="Y560:Z560"/>
    <mergeCell ref="AA560:AB560"/>
    <mergeCell ref="DR561:DS561"/>
    <mergeCell ref="DT561:DU561"/>
    <mergeCell ref="DV561:DW561"/>
    <mergeCell ref="DI561:DJ561"/>
    <mergeCell ref="DK561:DL561"/>
    <mergeCell ref="DC561:DD561"/>
    <mergeCell ref="DE561:DF561"/>
    <mergeCell ref="DG561:DH561"/>
    <mergeCell ref="CT561:CU561"/>
    <mergeCell ref="CV561:CW561"/>
    <mergeCell ref="CX561:CY561"/>
    <mergeCell ref="CZ561:DA561"/>
    <mergeCell ref="CR561:CS561"/>
    <mergeCell ref="CG562:CH562"/>
    <mergeCell ref="CI562:CJ562"/>
    <mergeCell ref="CK562:CL562"/>
    <mergeCell ref="BX562:BY562"/>
    <mergeCell ref="BZ562:CA562"/>
    <mergeCell ref="CB562:CC562"/>
    <mergeCell ref="CD562:CE562"/>
    <mergeCell ref="BV562:BW562"/>
    <mergeCell ref="BK562:BL562"/>
    <mergeCell ref="BM562:BN562"/>
    <mergeCell ref="BO562:BP562"/>
    <mergeCell ref="BQ562:BR562"/>
    <mergeCell ref="BS562:BT562"/>
    <mergeCell ref="BF562:BG562"/>
    <mergeCell ref="BH562:BI562"/>
    <mergeCell ref="AZ562:BA562"/>
    <mergeCell ref="BB562:BC562"/>
    <mergeCell ref="BD562:BE562"/>
    <mergeCell ref="AU561:AV561"/>
    <mergeCell ref="AW561:AX561"/>
    <mergeCell ref="CG561:CH561"/>
    <mergeCell ref="CI561:CJ561"/>
    <mergeCell ref="CK561:CL561"/>
    <mergeCell ref="CM561:CN561"/>
    <mergeCell ref="CO561:CP561"/>
    <mergeCell ref="CB561:CC561"/>
    <mergeCell ref="CD561:CE561"/>
    <mergeCell ref="BV561:BW561"/>
    <mergeCell ref="BX561:BY561"/>
    <mergeCell ref="BZ561:CA561"/>
    <mergeCell ref="BM561:BN561"/>
    <mergeCell ref="BO561:BP561"/>
    <mergeCell ref="BQ561:BR561"/>
    <mergeCell ref="BS561:BT561"/>
    <mergeCell ref="BK561:BL561"/>
    <mergeCell ref="AZ561:BA561"/>
    <mergeCell ref="BB561:BC561"/>
    <mergeCell ref="BD561:BE561"/>
    <mergeCell ref="BF561:BG561"/>
    <mergeCell ref="BH561:BI561"/>
    <mergeCell ref="DC563:DD563"/>
    <mergeCell ref="DE563:DF563"/>
    <mergeCell ref="DG563:DH563"/>
    <mergeCell ref="DI563:DJ563"/>
    <mergeCell ref="DK563:DL563"/>
    <mergeCell ref="CX563:CY563"/>
    <mergeCell ref="CZ563:DA563"/>
    <mergeCell ref="CR563:CS563"/>
    <mergeCell ref="CT563:CU563"/>
    <mergeCell ref="CV563:CW563"/>
    <mergeCell ref="CI563:CJ563"/>
    <mergeCell ref="CK563:CL563"/>
    <mergeCell ref="CM563:CN563"/>
    <mergeCell ref="CO563:CP563"/>
    <mergeCell ref="AQ562:AR562"/>
    <mergeCell ref="AS562:AT562"/>
    <mergeCell ref="AU562:AV562"/>
    <mergeCell ref="AW562:AX562"/>
    <mergeCell ref="AO562:AP562"/>
    <mergeCell ref="AD562:AE562"/>
    <mergeCell ref="AF562:AG562"/>
    <mergeCell ref="AH562:AI562"/>
    <mergeCell ref="AJ562:AK562"/>
    <mergeCell ref="AL562:AM562"/>
    <mergeCell ref="Y562:Z562"/>
    <mergeCell ref="AA562:AB562"/>
    <mergeCell ref="AA563:AB563"/>
    <mergeCell ref="C562:D562"/>
    <mergeCell ref="E562:R562"/>
    <mergeCell ref="S562:T562"/>
    <mergeCell ref="U562:V562"/>
    <mergeCell ref="W562:X562"/>
    <mergeCell ref="DN561:DO561"/>
    <mergeCell ref="DP561:DQ561"/>
    <mergeCell ref="AO561:AP561"/>
    <mergeCell ref="AQ561:AR561"/>
    <mergeCell ref="AS561:AT561"/>
    <mergeCell ref="AF561:AG561"/>
    <mergeCell ref="AH561:AI561"/>
    <mergeCell ref="AJ561:AK561"/>
    <mergeCell ref="AL561:AM561"/>
    <mergeCell ref="AD561:AE561"/>
    <mergeCell ref="C561:D561"/>
    <mergeCell ref="E561:R561"/>
    <mergeCell ref="S561:T561"/>
    <mergeCell ref="U561:V561"/>
    <mergeCell ref="W561:X561"/>
    <mergeCell ref="Y561:Z561"/>
    <mergeCell ref="AA561:AB561"/>
    <mergeCell ref="AD564:AE564"/>
    <mergeCell ref="AF564:AG564"/>
    <mergeCell ref="AH564:AI564"/>
    <mergeCell ref="C565:R565"/>
    <mergeCell ref="S565:T565"/>
    <mergeCell ref="U565:V565"/>
    <mergeCell ref="W565:X565"/>
    <mergeCell ref="Y565:Z565"/>
    <mergeCell ref="AA565:AB565"/>
    <mergeCell ref="AW565:AX565"/>
    <mergeCell ref="AO565:AP565"/>
    <mergeCell ref="AQ565:AR565"/>
    <mergeCell ref="AS565:AT565"/>
    <mergeCell ref="AU565:AV565"/>
    <mergeCell ref="AH565:AI565"/>
    <mergeCell ref="AJ565:AK565"/>
    <mergeCell ref="AL565:AM565"/>
    <mergeCell ref="AD565:AE565"/>
    <mergeCell ref="AF565:AG565"/>
    <mergeCell ref="BK565:BL565"/>
    <mergeCell ref="BM565:BN565"/>
    <mergeCell ref="AZ565:BA565"/>
    <mergeCell ref="BB565:BC565"/>
    <mergeCell ref="BD565:BE565"/>
    <mergeCell ref="BF565:BG565"/>
    <mergeCell ref="BH565:BI565"/>
    <mergeCell ref="AO563:AP563"/>
    <mergeCell ref="AQ563:AR563"/>
    <mergeCell ref="AS563:AT563"/>
    <mergeCell ref="AU563:AV563"/>
    <mergeCell ref="AW563:AX563"/>
    <mergeCell ref="AJ563:AK563"/>
    <mergeCell ref="AL563:AM563"/>
    <mergeCell ref="AD563:AE563"/>
    <mergeCell ref="AF563:AG563"/>
    <mergeCell ref="AH563:AI563"/>
    <mergeCell ref="C563:D563"/>
    <mergeCell ref="E563:R563"/>
    <mergeCell ref="S563:T563"/>
    <mergeCell ref="U563:V563"/>
    <mergeCell ref="W563:X563"/>
    <mergeCell ref="Y563:Z563"/>
    <mergeCell ref="DT562:DU562"/>
    <mergeCell ref="DV562:DW562"/>
    <mergeCell ref="DN562:DO562"/>
    <mergeCell ref="DP562:DQ562"/>
    <mergeCell ref="DR562:DS562"/>
    <mergeCell ref="DE562:DF562"/>
    <mergeCell ref="DG562:DH562"/>
    <mergeCell ref="DI562:DJ562"/>
    <mergeCell ref="DK562:DL562"/>
    <mergeCell ref="DC562:DD562"/>
    <mergeCell ref="CR562:CS562"/>
    <mergeCell ref="CT562:CU562"/>
    <mergeCell ref="CV562:CW562"/>
    <mergeCell ref="CX562:CY562"/>
    <mergeCell ref="CZ562:DA562"/>
    <mergeCell ref="CM562:CN562"/>
    <mergeCell ref="CO562:CP562"/>
    <mergeCell ref="CG563:CH563"/>
    <mergeCell ref="BV563:BW563"/>
    <mergeCell ref="BX563:BY563"/>
    <mergeCell ref="BZ563:CA563"/>
    <mergeCell ref="CB563:CC563"/>
    <mergeCell ref="CD563:CE563"/>
    <mergeCell ref="BQ563:BR563"/>
    <mergeCell ref="BS563:BT563"/>
    <mergeCell ref="BK563:BL563"/>
    <mergeCell ref="BM563:BN563"/>
    <mergeCell ref="BO563:BP563"/>
    <mergeCell ref="BB563:BC563"/>
    <mergeCell ref="BD563:BE563"/>
    <mergeCell ref="BF563:BG563"/>
    <mergeCell ref="BH563:BI563"/>
    <mergeCell ref="AZ563:BA563"/>
    <mergeCell ref="DP563:DQ563"/>
    <mergeCell ref="DR563:DS563"/>
    <mergeCell ref="DT563:DU563"/>
    <mergeCell ref="DV563:DW563"/>
    <mergeCell ref="DN563:DO563"/>
    <mergeCell ref="DP564:DQ564"/>
    <mergeCell ref="DR564:DS564"/>
    <mergeCell ref="DT564:DU564"/>
    <mergeCell ref="DV564:DW564"/>
    <mergeCell ref="DN564:DO564"/>
    <mergeCell ref="DC564:DD564"/>
    <mergeCell ref="DE564:DF564"/>
    <mergeCell ref="DG564:DH564"/>
    <mergeCell ref="DI564:DJ564"/>
    <mergeCell ref="DK564:DL564"/>
    <mergeCell ref="CX564:CY564"/>
    <mergeCell ref="CZ564:DA564"/>
    <mergeCell ref="CR564:CS564"/>
    <mergeCell ref="CT564:CU564"/>
    <mergeCell ref="CV564:CW564"/>
    <mergeCell ref="CI564:CJ564"/>
    <mergeCell ref="CK564:CL564"/>
    <mergeCell ref="CM564:CN564"/>
    <mergeCell ref="CO564:CP564"/>
    <mergeCell ref="CG564:CH564"/>
    <mergeCell ref="BV564:BW564"/>
    <mergeCell ref="BX564:BY564"/>
    <mergeCell ref="BZ564:CA564"/>
    <mergeCell ref="CB564:CC564"/>
    <mergeCell ref="CD564:CE564"/>
    <mergeCell ref="BQ564:BR564"/>
    <mergeCell ref="BS564:BT564"/>
    <mergeCell ref="S564:T564"/>
    <mergeCell ref="U564:V564"/>
    <mergeCell ref="W564:X564"/>
    <mergeCell ref="Y564:Z564"/>
    <mergeCell ref="AA564:AB564"/>
    <mergeCell ref="BK564:BL564"/>
    <mergeCell ref="BM564:BN564"/>
    <mergeCell ref="BO564:BP564"/>
    <mergeCell ref="BB564:BC564"/>
    <mergeCell ref="BD564:BE564"/>
    <mergeCell ref="BF564:BG564"/>
    <mergeCell ref="BH564:BI564"/>
    <mergeCell ref="AZ564:BA564"/>
    <mergeCell ref="AO564:AP564"/>
    <mergeCell ref="AQ564:AR564"/>
    <mergeCell ref="AS564:AT564"/>
    <mergeCell ref="AU564:AV564"/>
    <mergeCell ref="AW564:AX564"/>
    <mergeCell ref="AJ564:AK564"/>
    <mergeCell ref="AL564:AM564"/>
    <mergeCell ref="AD566:AE566"/>
    <mergeCell ref="C566:R566"/>
    <mergeCell ref="S566:T566"/>
    <mergeCell ref="U566:V566"/>
    <mergeCell ref="W566:X566"/>
    <mergeCell ref="Y566:Z566"/>
    <mergeCell ref="AA566:AB566"/>
    <mergeCell ref="DN565:DO565"/>
    <mergeCell ref="DP565:DQ565"/>
    <mergeCell ref="DR565:DS565"/>
    <mergeCell ref="DT565:DU565"/>
    <mergeCell ref="DV565:DW565"/>
    <mergeCell ref="DK565:DL565"/>
    <mergeCell ref="DC565:DD565"/>
    <mergeCell ref="DE565:DF565"/>
    <mergeCell ref="DG565:DH565"/>
    <mergeCell ref="DI565:DJ565"/>
    <mergeCell ref="CV565:CW565"/>
    <mergeCell ref="CX565:CY565"/>
    <mergeCell ref="CZ565:DA565"/>
    <mergeCell ref="CR565:CS565"/>
    <mergeCell ref="CT565:CU565"/>
    <mergeCell ref="CG565:CH565"/>
    <mergeCell ref="CI565:CJ565"/>
    <mergeCell ref="CK565:CL565"/>
    <mergeCell ref="CM565:CN565"/>
    <mergeCell ref="CO565:CP565"/>
    <mergeCell ref="CD565:CE565"/>
    <mergeCell ref="BV565:BW565"/>
    <mergeCell ref="BX565:BY565"/>
    <mergeCell ref="BZ565:CA565"/>
    <mergeCell ref="CB565:CC565"/>
    <mergeCell ref="BO565:BP565"/>
    <mergeCell ref="BQ565:BR565"/>
    <mergeCell ref="BS565:BT565"/>
    <mergeCell ref="S567:T567"/>
    <mergeCell ref="U567:V567"/>
    <mergeCell ref="W567:X567"/>
    <mergeCell ref="Y567:Z567"/>
    <mergeCell ref="DN566:DO566"/>
    <mergeCell ref="DP566:DQ566"/>
    <mergeCell ref="DR566:DS566"/>
    <mergeCell ref="DT566:DU566"/>
    <mergeCell ref="DV566:DW566"/>
    <mergeCell ref="DI566:DJ566"/>
    <mergeCell ref="DK566:DL566"/>
    <mergeCell ref="DC566:DD566"/>
    <mergeCell ref="DE566:DF566"/>
    <mergeCell ref="DG566:DH566"/>
    <mergeCell ref="CT566:CU566"/>
    <mergeCell ref="CV566:CW566"/>
    <mergeCell ref="CX566:CY566"/>
    <mergeCell ref="CZ566:DA566"/>
    <mergeCell ref="CR566:CS566"/>
    <mergeCell ref="CG566:CH566"/>
    <mergeCell ref="CI566:CJ566"/>
    <mergeCell ref="CK566:CL566"/>
    <mergeCell ref="CM566:CN566"/>
    <mergeCell ref="CO566:CP566"/>
    <mergeCell ref="CB566:CC566"/>
    <mergeCell ref="CD566:CE566"/>
    <mergeCell ref="BV566:BW566"/>
    <mergeCell ref="BX566:BY566"/>
    <mergeCell ref="BZ566:CA566"/>
    <mergeCell ref="BM566:BN566"/>
    <mergeCell ref="BO566:BP566"/>
    <mergeCell ref="BQ566:BR566"/>
    <mergeCell ref="BS566:BT566"/>
    <mergeCell ref="AZ567:BA567"/>
    <mergeCell ref="BB567:BC567"/>
    <mergeCell ref="BD567:BE567"/>
    <mergeCell ref="BF567:BG567"/>
    <mergeCell ref="AS567:AT567"/>
    <mergeCell ref="AU567:AV567"/>
    <mergeCell ref="AW567:AX567"/>
    <mergeCell ref="AO567:AP567"/>
    <mergeCell ref="AQ567:AR567"/>
    <mergeCell ref="AD567:AE567"/>
    <mergeCell ref="AF567:AG567"/>
    <mergeCell ref="AH567:AI567"/>
    <mergeCell ref="AJ567:AK567"/>
    <mergeCell ref="AL567:AM567"/>
    <mergeCell ref="AA567:AB567"/>
    <mergeCell ref="BK566:BL566"/>
    <mergeCell ref="AZ566:BA566"/>
    <mergeCell ref="BB566:BC566"/>
    <mergeCell ref="BD566:BE566"/>
    <mergeCell ref="BF566:BG566"/>
    <mergeCell ref="BH566:BI566"/>
    <mergeCell ref="AU566:AV566"/>
    <mergeCell ref="AW566:AX566"/>
    <mergeCell ref="AO566:AP566"/>
    <mergeCell ref="AQ566:AR566"/>
    <mergeCell ref="AS566:AT566"/>
    <mergeCell ref="AF566:AG566"/>
    <mergeCell ref="AH566:AI566"/>
    <mergeCell ref="AJ566:AK566"/>
    <mergeCell ref="AL566:AM566"/>
    <mergeCell ref="DN567:DO567"/>
    <mergeCell ref="DP567:DQ567"/>
    <mergeCell ref="DR567:DS567"/>
    <mergeCell ref="DT567:DU567"/>
    <mergeCell ref="DG567:DH567"/>
    <mergeCell ref="DI567:DJ567"/>
    <mergeCell ref="DK567:DL567"/>
    <mergeCell ref="DC567:DD567"/>
    <mergeCell ref="DE567:DF567"/>
    <mergeCell ref="CR567:CS567"/>
    <mergeCell ref="CT567:CU567"/>
    <mergeCell ref="CV567:CW567"/>
    <mergeCell ref="CX567:CY567"/>
    <mergeCell ref="CZ567:DA567"/>
    <mergeCell ref="CO567:CP567"/>
    <mergeCell ref="AS568:AT568"/>
    <mergeCell ref="AU568:AV568"/>
    <mergeCell ref="AW568:AX568"/>
    <mergeCell ref="AO568:AP568"/>
    <mergeCell ref="AQ568:AR568"/>
    <mergeCell ref="AD568:AE568"/>
    <mergeCell ref="AF568:AG568"/>
    <mergeCell ref="AH568:AI568"/>
    <mergeCell ref="AJ568:AK568"/>
    <mergeCell ref="AL568:AM568"/>
    <mergeCell ref="AA568:AB568"/>
    <mergeCell ref="C568:H568"/>
    <mergeCell ref="I568:Q568"/>
    <mergeCell ref="S568:T568"/>
    <mergeCell ref="U568:V568"/>
    <mergeCell ref="W568:X568"/>
    <mergeCell ref="Y568:Z568"/>
    <mergeCell ref="DV567:DW567"/>
    <mergeCell ref="CG567:CH567"/>
    <mergeCell ref="CI567:CJ567"/>
    <mergeCell ref="CK567:CL567"/>
    <mergeCell ref="CM567:CN567"/>
    <mergeCell ref="BZ567:CA567"/>
    <mergeCell ref="CB567:CC567"/>
    <mergeCell ref="CD567:CE567"/>
    <mergeCell ref="BV567:BW567"/>
    <mergeCell ref="BX567:BY567"/>
    <mergeCell ref="BK567:BL567"/>
    <mergeCell ref="BM567:BN567"/>
    <mergeCell ref="BO567:BP567"/>
    <mergeCell ref="BQ567:BR567"/>
    <mergeCell ref="BS567:BT567"/>
    <mergeCell ref="BH567:BI567"/>
    <mergeCell ref="CG568:CH568"/>
    <mergeCell ref="CI568:CJ568"/>
    <mergeCell ref="CK568:CL568"/>
    <mergeCell ref="CM568:CN568"/>
    <mergeCell ref="BZ568:CA568"/>
    <mergeCell ref="CB568:CC568"/>
    <mergeCell ref="CD568:CE568"/>
    <mergeCell ref="BV568:BW568"/>
    <mergeCell ref="BX568:BY568"/>
    <mergeCell ref="BK568:BL568"/>
    <mergeCell ref="BM568:BN568"/>
    <mergeCell ref="BO568:BP568"/>
    <mergeCell ref="BQ568:BR568"/>
    <mergeCell ref="BS568:BT568"/>
    <mergeCell ref="BH568:BI568"/>
    <mergeCell ref="AZ568:BA568"/>
    <mergeCell ref="BB568:BC568"/>
    <mergeCell ref="BD568:BE568"/>
    <mergeCell ref="BF568:BG568"/>
    <mergeCell ref="DV568:DW568"/>
    <mergeCell ref="DN568:DO568"/>
    <mergeCell ref="DP568:DQ568"/>
    <mergeCell ref="DR568:DS568"/>
    <mergeCell ref="DT568:DU568"/>
    <mergeCell ref="DG568:DH568"/>
    <mergeCell ref="DI568:DJ568"/>
    <mergeCell ref="DK568:DL568"/>
    <mergeCell ref="DC568:DD568"/>
    <mergeCell ref="DE568:DF568"/>
    <mergeCell ref="CR568:CS568"/>
    <mergeCell ref="CT568:CU568"/>
    <mergeCell ref="CV568:CW568"/>
    <mergeCell ref="CX568:CY568"/>
    <mergeCell ref="CZ568:DA568"/>
    <mergeCell ref="CO568:CP568"/>
    <mergeCell ref="BH574:BI574"/>
    <mergeCell ref="C574:H574"/>
    <mergeCell ref="I574:Q574"/>
    <mergeCell ref="AZ574:BA574"/>
    <mergeCell ref="BB574:BC574"/>
    <mergeCell ref="BD574:BE574"/>
    <mergeCell ref="BF574:BG574"/>
    <mergeCell ref="AW572:AX572"/>
    <mergeCell ref="C572:H572"/>
    <mergeCell ref="I572:Q572"/>
    <mergeCell ref="AO572:AP572"/>
    <mergeCell ref="AQ572:AR572"/>
    <mergeCell ref="AS572:AT572"/>
    <mergeCell ref="AU572:AV572"/>
    <mergeCell ref="AL570:AM570"/>
    <mergeCell ref="C570:H570"/>
    <mergeCell ref="I570:Q570"/>
    <mergeCell ref="AD570:AE570"/>
    <mergeCell ref="AF570:AG570"/>
    <mergeCell ref="AH570:AI570"/>
    <mergeCell ref="AJ570:AK570"/>
    <mergeCell ref="CO580:CP580"/>
    <mergeCell ref="C580:H580"/>
    <mergeCell ref="I580:Q580"/>
    <mergeCell ref="CG580:CH580"/>
    <mergeCell ref="CI580:CJ580"/>
    <mergeCell ref="CK580:CL580"/>
    <mergeCell ref="CM580:CN580"/>
    <mergeCell ref="CD578:CE578"/>
    <mergeCell ref="C578:H578"/>
    <mergeCell ref="I578:Q578"/>
    <mergeCell ref="BV578:BW578"/>
    <mergeCell ref="BX578:BY578"/>
    <mergeCell ref="BZ578:CA578"/>
    <mergeCell ref="CB578:CC578"/>
    <mergeCell ref="BS576:BT576"/>
    <mergeCell ref="C576:H576"/>
    <mergeCell ref="I576:Q576"/>
    <mergeCell ref="BK576:BL576"/>
    <mergeCell ref="BM576:BN576"/>
    <mergeCell ref="BO576:BP576"/>
    <mergeCell ref="BQ576:BR576"/>
    <mergeCell ref="C586:H586"/>
    <mergeCell ref="I586:Q586"/>
    <mergeCell ref="DN586:DO586"/>
    <mergeCell ref="DP586:DQ586"/>
    <mergeCell ref="DR586:DS586"/>
    <mergeCell ref="DT586:DU586"/>
    <mergeCell ref="DK584:DL584"/>
    <mergeCell ref="C584:H584"/>
    <mergeCell ref="I584:Q584"/>
    <mergeCell ref="DC584:DD584"/>
    <mergeCell ref="DE584:DF584"/>
    <mergeCell ref="DG584:DH584"/>
    <mergeCell ref="DI584:DJ584"/>
    <mergeCell ref="CZ582:DA582"/>
    <mergeCell ref="C582:H582"/>
    <mergeCell ref="I582:Q582"/>
    <mergeCell ref="CR582:CS582"/>
    <mergeCell ref="CT582:CU582"/>
    <mergeCell ref="CV582:CW582"/>
    <mergeCell ref="CX582:CY582"/>
    <mergeCell ref="DV586:DW586"/>
    <mergeCell ref="CK588:CL588"/>
    <mergeCell ref="CM588:CN588"/>
    <mergeCell ref="CO588:CP588"/>
    <mergeCell ref="CB588:CC588"/>
    <mergeCell ref="CD588:CE588"/>
    <mergeCell ref="BV588:BW588"/>
    <mergeCell ref="BX588:BY588"/>
    <mergeCell ref="BZ588:CA588"/>
    <mergeCell ref="BM588:BN588"/>
    <mergeCell ref="BO588:BP588"/>
    <mergeCell ref="BQ588:BR588"/>
    <mergeCell ref="BS588:BT588"/>
    <mergeCell ref="BK588:BL588"/>
    <mergeCell ref="AZ588:BA588"/>
    <mergeCell ref="BB588:BC588"/>
    <mergeCell ref="BD588:BE588"/>
    <mergeCell ref="CG588:CH588"/>
    <mergeCell ref="CI588:CJ588"/>
    <mergeCell ref="BF588:BG588"/>
    <mergeCell ref="BH588:BI588"/>
    <mergeCell ref="E592:O592"/>
    <mergeCell ref="E593:O593"/>
    <mergeCell ref="E594:O594"/>
    <mergeCell ref="C591:O591"/>
    <mergeCell ref="DN588:DO588"/>
    <mergeCell ref="DP588:DQ588"/>
    <mergeCell ref="DR588:DS588"/>
    <mergeCell ref="DT588:DU588"/>
    <mergeCell ref="DV588:DW588"/>
    <mergeCell ref="DI588:DJ588"/>
    <mergeCell ref="DK588:DL588"/>
    <mergeCell ref="DC588:DD588"/>
    <mergeCell ref="DE588:DF588"/>
    <mergeCell ref="DG588:DH588"/>
    <mergeCell ref="CT588:CU588"/>
    <mergeCell ref="CV588:CW588"/>
    <mergeCell ref="CX588:CY588"/>
    <mergeCell ref="CZ588:DA588"/>
    <mergeCell ref="CR588:CS588"/>
    <mergeCell ref="AU588:AV588"/>
    <mergeCell ref="AW588:AX588"/>
    <mergeCell ref="AF588:AG588"/>
    <mergeCell ref="AH588:AI588"/>
    <mergeCell ref="AJ588:AK588"/>
    <mergeCell ref="AL588:AM588"/>
    <mergeCell ref="AD588:AE588"/>
    <mergeCell ref="C588:G588"/>
    <mergeCell ref="S588:T588"/>
    <mergeCell ref="U588:V588"/>
    <mergeCell ref="W588:X588"/>
    <mergeCell ref="Y588:Z588"/>
    <mergeCell ref="AA588:AB588"/>
    <mergeCell ref="BV590:BW590"/>
    <mergeCell ref="O590:Q590"/>
    <mergeCell ref="C589:R589"/>
    <mergeCell ref="C590:N590"/>
    <mergeCell ref="DV590:DW590"/>
    <mergeCell ref="DT590:DU590"/>
    <mergeCell ref="DR590:DS590"/>
    <mergeCell ref="DK590:DL590"/>
    <mergeCell ref="DI590:DJ590"/>
    <mergeCell ref="DG590:DH590"/>
    <mergeCell ref="DE590:DF590"/>
    <mergeCell ref="AW595:AX595"/>
    <mergeCell ref="AO595:AP595"/>
    <mergeCell ref="AQ595:AR595"/>
    <mergeCell ref="AS595:AT595"/>
    <mergeCell ref="AU595:AV595"/>
    <mergeCell ref="AH595:AI595"/>
    <mergeCell ref="AJ595:AK595"/>
    <mergeCell ref="AL595:AM595"/>
    <mergeCell ref="AD595:AE595"/>
    <mergeCell ref="AF595:AG595"/>
    <mergeCell ref="S595:T595"/>
    <mergeCell ref="U595:V595"/>
    <mergeCell ref="W595:X595"/>
    <mergeCell ref="Y595:Z595"/>
    <mergeCell ref="AA595:AB595"/>
    <mergeCell ref="C595:N595"/>
    <mergeCell ref="O595:R595"/>
    <mergeCell ref="AO588:AP588"/>
    <mergeCell ref="AQ588:AR588"/>
    <mergeCell ref="AS588:AT588"/>
    <mergeCell ref="AA597:AB597"/>
    <mergeCell ref="C596:P596"/>
    <mergeCell ref="C597:P597"/>
    <mergeCell ref="S597:T597"/>
    <mergeCell ref="U597:V597"/>
    <mergeCell ref="W597:X597"/>
    <mergeCell ref="Y597:Z597"/>
    <mergeCell ref="DN595:DO595"/>
    <mergeCell ref="DP595:DQ595"/>
    <mergeCell ref="DR595:DS595"/>
    <mergeCell ref="DT595:DU595"/>
    <mergeCell ref="DV595:DW595"/>
    <mergeCell ref="DK595:DL595"/>
    <mergeCell ref="DC595:DD595"/>
    <mergeCell ref="DE595:DF595"/>
    <mergeCell ref="DG595:DH595"/>
    <mergeCell ref="DI595:DJ595"/>
    <mergeCell ref="CV595:CW595"/>
    <mergeCell ref="CX595:CY595"/>
    <mergeCell ref="CZ595:DA595"/>
    <mergeCell ref="CR595:CS595"/>
    <mergeCell ref="CT595:CU595"/>
    <mergeCell ref="CG595:CH595"/>
    <mergeCell ref="CI595:CJ595"/>
    <mergeCell ref="CK595:CL595"/>
    <mergeCell ref="CM595:CN595"/>
    <mergeCell ref="CO595:CP595"/>
    <mergeCell ref="CD595:CE595"/>
    <mergeCell ref="BV595:BW595"/>
    <mergeCell ref="BX595:BY595"/>
    <mergeCell ref="BZ595:CA595"/>
    <mergeCell ref="CB595:CC595"/>
    <mergeCell ref="BV597:BW597"/>
    <mergeCell ref="BX597:BY597"/>
    <mergeCell ref="BK597:BL597"/>
    <mergeCell ref="BM597:BN597"/>
    <mergeCell ref="BO597:BP597"/>
    <mergeCell ref="BQ597:BR597"/>
    <mergeCell ref="BS597:BT597"/>
    <mergeCell ref="BH597:BI597"/>
    <mergeCell ref="AZ597:BA597"/>
    <mergeCell ref="BB597:BC597"/>
    <mergeCell ref="BD597:BE597"/>
    <mergeCell ref="BF597:BG597"/>
    <mergeCell ref="BO595:BP595"/>
    <mergeCell ref="BQ595:BR595"/>
    <mergeCell ref="BS595:BT595"/>
    <mergeCell ref="BK595:BL595"/>
    <mergeCell ref="BM595:BN595"/>
    <mergeCell ref="AZ595:BA595"/>
    <mergeCell ref="BB595:BC595"/>
    <mergeCell ref="BD595:BE595"/>
    <mergeCell ref="BF595:BG595"/>
    <mergeCell ref="BH595:BI595"/>
    <mergeCell ref="AS597:AT597"/>
    <mergeCell ref="AU597:AV597"/>
    <mergeCell ref="AW597:AX597"/>
    <mergeCell ref="AO597:AP597"/>
    <mergeCell ref="AQ597:AR597"/>
    <mergeCell ref="AD597:AE597"/>
    <mergeCell ref="AF597:AG597"/>
    <mergeCell ref="AH597:AI597"/>
    <mergeCell ref="AJ597:AK597"/>
    <mergeCell ref="AL597:AM597"/>
    <mergeCell ref="AD598:AE598"/>
    <mergeCell ref="C598:P598"/>
    <mergeCell ref="S598:T598"/>
    <mergeCell ref="U598:V598"/>
    <mergeCell ref="W598:X598"/>
    <mergeCell ref="Y598:Z598"/>
    <mergeCell ref="AA598:AB598"/>
    <mergeCell ref="DV597:DW597"/>
    <mergeCell ref="CG597:CH597"/>
    <mergeCell ref="CI597:CJ597"/>
    <mergeCell ref="CK597:CL597"/>
    <mergeCell ref="CM597:CN597"/>
    <mergeCell ref="BZ597:CA597"/>
    <mergeCell ref="CB597:CC597"/>
    <mergeCell ref="CD597:CE597"/>
    <mergeCell ref="BM598:BN598"/>
    <mergeCell ref="BO598:BP598"/>
    <mergeCell ref="BQ598:BR598"/>
    <mergeCell ref="BS598:BT598"/>
    <mergeCell ref="BK598:BL598"/>
    <mergeCell ref="AZ598:BA598"/>
    <mergeCell ref="BB598:BC598"/>
    <mergeCell ref="DN597:DO597"/>
    <mergeCell ref="DP597:DQ597"/>
    <mergeCell ref="DR597:DS597"/>
    <mergeCell ref="DT597:DU597"/>
    <mergeCell ref="DG597:DH597"/>
    <mergeCell ref="DI597:DJ597"/>
    <mergeCell ref="DK597:DL597"/>
    <mergeCell ref="DC597:DD597"/>
    <mergeCell ref="DE597:DF597"/>
    <mergeCell ref="CR597:CS597"/>
    <mergeCell ref="CT597:CU597"/>
    <mergeCell ref="CV597:CW597"/>
    <mergeCell ref="CX597:CY597"/>
    <mergeCell ref="CZ597:DA597"/>
    <mergeCell ref="CO597:CP597"/>
    <mergeCell ref="BD598:BE598"/>
    <mergeCell ref="BF598:BG598"/>
    <mergeCell ref="BH598:BI598"/>
    <mergeCell ref="AU598:AV598"/>
    <mergeCell ref="AW598:AX598"/>
    <mergeCell ref="AO598:AP598"/>
    <mergeCell ref="AQ598:AR598"/>
    <mergeCell ref="AS598:AT598"/>
    <mergeCell ref="AF598:AG598"/>
    <mergeCell ref="AH598:AI598"/>
    <mergeCell ref="AJ598:AK598"/>
    <mergeCell ref="AL598:AM598"/>
    <mergeCell ref="DN598:DO598"/>
    <mergeCell ref="DP598:DQ598"/>
    <mergeCell ref="DR598:DS598"/>
    <mergeCell ref="DT598:DU598"/>
    <mergeCell ref="DV598:DW598"/>
    <mergeCell ref="DI598:DJ598"/>
    <mergeCell ref="DK598:DL598"/>
    <mergeCell ref="DC598:DD598"/>
    <mergeCell ref="DE598:DF598"/>
    <mergeCell ref="DG598:DH598"/>
    <mergeCell ref="CT598:CU598"/>
    <mergeCell ref="CV598:CW598"/>
    <mergeCell ref="CX598:CY598"/>
    <mergeCell ref="CZ598:DA598"/>
    <mergeCell ref="CR598:CS598"/>
    <mergeCell ref="CG598:CH598"/>
    <mergeCell ref="CI598:CJ598"/>
    <mergeCell ref="CK598:CL598"/>
    <mergeCell ref="CM598:CN598"/>
    <mergeCell ref="CO598:CP598"/>
    <mergeCell ref="CB598:CC598"/>
    <mergeCell ref="CD598:CE598"/>
    <mergeCell ref="BV598:BW598"/>
    <mergeCell ref="BX598:BY598"/>
    <mergeCell ref="BZ598:CA598"/>
    <mergeCell ref="AQ599:AR599"/>
    <mergeCell ref="AS599:AT599"/>
    <mergeCell ref="AU599:AV599"/>
    <mergeCell ref="AW599:AX599"/>
    <mergeCell ref="AO599:AP599"/>
    <mergeCell ref="BV599:BW599"/>
    <mergeCell ref="DT599:DU599"/>
    <mergeCell ref="DV599:DW599"/>
    <mergeCell ref="DN599:DO599"/>
    <mergeCell ref="DP599:DQ599"/>
    <mergeCell ref="DR599:DS599"/>
    <mergeCell ref="DE599:DF599"/>
    <mergeCell ref="DG599:DH599"/>
    <mergeCell ref="DI599:DJ599"/>
    <mergeCell ref="DK599:DL599"/>
    <mergeCell ref="DC599:DD599"/>
    <mergeCell ref="CR599:CS599"/>
    <mergeCell ref="CT599:CU599"/>
    <mergeCell ref="CV599:CW599"/>
    <mergeCell ref="CX599:CY599"/>
    <mergeCell ref="CZ599:DA599"/>
    <mergeCell ref="Y599:Z599"/>
    <mergeCell ref="AA599:AB599"/>
    <mergeCell ref="C599:N599"/>
    <mergeCell ref="O599:R599"/>
    <mergeCell ref="S599:T599"/>
    <mergeCell ref="U599:V599"/>
    <mergeCell ref="W599:X599"/>
    <mergeCell ref="CO599:CP599"/>
    <mergeCell ref="CG599:CH599"/>
    <mergeCell ref="CI599:CJ599"/>
    <mergeCell ref="CK599:CL599"/>
    <mergeCell ref="BX599:BY599"/>
    <mergeCell ref="BZ599:CA599"/>
    <mergeCell ref="CB599:CC599"/>
    <mergeCell ref="CD599:CE599"/>
    <mergeCell ref="BK599:BL599"/>
    <mergeCell ref="BM599:BN599"/>
    <mergeCell ref="BO599:BP599"/>
    <mergeCell ref="BQ599:BR599"/>
    <mergeCell ref="BS599:BT599"/>
    <mergeCell ref="BF599:BG599"/>
    <mergeCell ref="BH599:BI599"/>
    <mergeCell ref="AZ599:BA599"/>
    <mergeCell ref="BB599:BC599"/>
    <mergeCell ref="BD599:BE599"/>
    <mergeCell ref="AO600:AP600"/>
    <mergeCell ref="AQ600:AR600"/>
    <mergeCell ref="AS600:AT600"/>
    <mergeCell ref="AU600:AV600"/>
    <mergeCell ref="AW600:AX600"/>
    <mergeCell ref="AL600:AM600"/>
    <mergeCell ref="AD600:AE600"/>
    <mergeCell ref="AF600:AG600"/>
    <mergeCell ref="AH600:AI600"/>
    <mergeCell ref="AJ600:AK600"/>
    <mergeCell ref="AD599:AE599"/>
    <mergeCell ref="AF599:AG599"/>
    <mergeCell ref="AH599:AI599"/>
    <mergeCell ref="AJ599:AK599"/>
    <mergeCell ref="AL599:AM599"/>
    <mergeCell ref="S600:T600"/>
    <mergeCell ref="U600:V600"/>
    <mergeCell ref="W600:X600"/>
    <mergeCell ref="Y600:Z600"/>
    <mergeCell ref="AA600:AB600"/>
    <mergeCell ref="CM599:CN599"/>
    <mergeCell ref="CG600:CH600"/>
    <mergeCell ref="CI600:CJ600"/>
    <mergeCell ref="BV600:BW600"/>
    <mergeCell ref="BX600:BY600"/>
    <mergeCell ref="BZ600:CA600"/>
    <mergeCell ref="CB600:CC600"/>
    <mergeCell ref="CD600:CE600"/>
    <mergeCell ref="BS600:BT600"/>
    <mergeCell ref="BK600:BL600"/>
    <mergeCell ref="BM600:BN600"/>
    <mergeCell ref="BO600:BP600"/>
    <mergeCell ref="BQ600:BR600"/>
    <mergeCell ref="BD600:BE600"/>
    <mergeCell ref="BF600:BG600"/>
    <mergeCell ref="BH600:BI600"/>
    <mergeCell ref="AZ600:BA600"/>
    <mergeCell ref="BB600:BC600"/>
    <mergeCell ref="C608:R608"/>
    <mergeCell ref="D609:R609"/>
    <mergeCell ref="S609:T609"/>
    <mergeCell ref="U609:V609"/>
    <mergeCell ref="W609:X609"/>
    <mergeCell ref="Y609:Z609"/>
    <mergeCell ref="AA609:AB609"/>
    <mergeCell ref="DR600:DS600"/>
    <mergeCell ref="DT600:DU600"/>
    <mergeCell ref="DV600:DW600"/>
    <mergeCell ref="DN600:DO600"/>
    <mergeCell ref="DP600:DQ600"/>
    <mergeCell ref="DC600:DD600"/>
    <mergeCell ref="DE600:DF600"/>
    <mergeCell ref="DG600:DH600"/>
    <mergeCell ref="DI600:DJ600"/>
    <mergeCell ref="DK600:DL600"/>
    <mergeCell ref="CZ600:DA600"/>
    <mergeCell ref="CR600:CS600"/>
    <mergeCell ref="CT600:CU600"/>
    <mergeCell ref="CV600:CW600"/>
    <mergeCell ref="CX600:CY600"/>
    <mergeCell ref="CK600:CL600"/>
    <mergeCell ref="CM600:CN600"/>
    <mergeCell ref="CO600:CP600"/>
    <mergeCell ref="CD609:CE609"/>
    <mergeCell ref="BV609:BW609"/>
    <mergeCell ref="BX609:BY609"/>
    <mergeCell ref="BZ609:CA609"/>
    <mergeCell ref="CB609:CC609"/>
    <mergeCell ref="BO609:BP609"/>
    <mergeCell ref="BQ609:BR609"/>
    <mergeCell ref="BS609:BT609"/>
    <mergeCell ref="BK609:BL609"/>
    <mergeCell ref="BM609:BN609"/>
    <mergeCell ref="AZ609:BA609"/>
    <mergeCell ref="BB609:BC609"/>
    <mergeCell ref="BD609:BE609"/>
    <mergeCell ref="BF609:BG609"/>
    <mergeCell ref="BH609:BI609"/>
    <mergeCell ref="AW609:AX609"/>
    <mergeCell ref="AD604:AE604"/>
    <mergeCell ref="AF604:AG604"/>
    <mergeCell ref="AH604:AI604"/>
    <mergeCell ref="AJ604:AK604"/>
    <mergeCell ref="AL604:AM604"/>
    <mergeCell ref="AD605:AE605"/>
    <mergeCell ref="AF605:AG605"/>
    <mergeCell ref="AH605:AI605"/>
    <mergeCell ref="AJ605:AK605"/>
    <mergeCell ref="AL605:AM605"/>
    <mergeCell ref="AD606:AE606"/>
    <mergeCell ref="AF606:AG606"/>
    <mergeCell ref="AH606:AI606"/>
    <mergeCell ref="AJ606:AK606"/>
    <mergeCell ref="AZ604:BA604"/>
    <mergeCell ref="BB604:BC604"/>
    <mergeCell ref="BD604:BE604"/>
    <mergeCell ref="BF604:BG604"/>
    <mergeCell ref="BH604:BI604"/>
    <mergeCell ref="AZ605:BA605"/>
    <mergeCell ref="BB605:BC605"/>
    <mergeCell ref="BD605:BE605"/>
    <mergeCell ref="BF605:BG605"/>
    <mergeCell ref="D610:R610"/>
    <mergeCell ref="S610:T610"/>
    <mergeCell ref="U610:V610"/>
    <mergeCell ref="W610:X610"/>
    <mergeCell ref="Y610:Z610"/>
    <mergeCell ref="AA610:AB610"/>
    <mergeCell ref="DN609:DO609"/>
    <mergeCell ref="DP609:DQ609"/>
    <mergeCell ref="DR609:DS609"/>
    <mergeCell ref="DT609:DU609"/>
    <mergeCell ref="DV609:DW609"/>
    <mergeCell ref="DK609:DL609"/>
    <mergeCell ref="DC609:DD609"/>
    <mergeCell ref="DE609:DF609"/>
    <mergeCell ref="DG609:DH609"/>
    <mergeCell ref="DI609:DJ609"/>
    <mergeCell ref="CV609:CW609"/>
    <mergeCell ref="CX609:CY609"/>
    <mergeCell ref="CZ609:DA609"/>
    <mergeCell ref="CR609:CS609"/>
    <mergeCell ref="CT609:CU609"/>
    <mergeCell ref="CG609:CH609"/>
    <mergeCell ref="CI609:CJ609"/>
    <mergeCell ref="CK609:CL609"/>
    <mergeCell ref="CM609:CN609"/>
    <mergeCell ref="CO609:CP609"/>
    <mergeCell ref="CB610:CC610"/>
    <mergeCell ref="CD610:CE610"/>
    <mergeCell ref="BV610:BW610"/>
    <mergeCell ref="BX610:BY610"/>
    <mergeCell ref="BZ610:CA610"/>
    <mergeCell ref="BM610:BN610"/>
    <mergeCell ref="BO610:BP610"/>
    <mergeCell ref="BQ610:BR610"/>
    <mergeCell ref="BS610:BT610"/>
    <mergeCell ref="BK610:BL610"/>
    <mergeCell ref="AZ610:BA610"/>
    <mergeCell ref="BB610:BC610"/>
    <mergeCell ref="BD610:BE610"/>
    <mergeCell ref="BF610:BG610"/>
    <mergeCell ref="BH610:BI610"/>
    <mergeCell ref="AU610:AV610"/>
    <mergeCell ref="AW610:AX610"/>
    <mergeCell ref="AO609:AP609"/>
    <mergeCell ref="AQ609:AR609"/>
    <mergeCell ref="AS609:AT609"/>
    <mergeCell ref="AU609:AV609"/>
    <mergeCell ref="AH609:AI609"/>
    <mergeCell ref="AJ609:AK609"/>
    <mergeCell ref="AL609:AM609"/>
    <mergeCell ref="AD609:AE609"/>
    <mergeCell ref="AF609:AG609"/>
    <mergeCell ref="S611:T611"/>
    <mergeCell ref="U611:V611"/>
    <mergeCell ref="W611:X611"/>
    <mergeCell ref="Y611:Z611"/>
    <mergeCell ref="DN610:DO610"/>
    <mergeCell ref="DP610:DQ610"/>
    <mergeCell ref="DR610:DS610"/>
    <mergeCell ref="DT610:DU610"/>
    <mergeCell ref="DV610:DW610"/>
    <mergeCell ref="DI610:DJ610"/>
    <mergeCell ref="DK610:DL610"/>
    <mergeCell ref="DC610:DD610"/>
    <mergeCell ref="DE610:DF610"/>
    <mergeCell ref="DG610:DH610"/>
    <mergeCell ref="CT610:CU610"/>
    <mergeCell ref="CV610:CW610"/>
    <mergeCell ref="CX610:CY610"/>
    <mergeCell ref="CZ610:DA610"/>
    <mergeCell ref="CR610:CS610"/>
    <mergeCell ref="CG610:CH610"/>
    <mergeCell ref="CI610:CJ610"/>
    <mergeCell ref="CK610:CL610"/>
    <mergeCell ref="CM610:CN610"/>
    <mergeCell ref="CO610:CP610"/>
    <mergeCell ref="CK611:CL611"/>
    <mergeCell ref="CM611:CN611"/>
    <mergeCell ref="BZ611:CA611"/>
    <mergeCell ref="CB611:CC611"/>
    <mergeCell ref="CD611:CE611"/>
    <mergeCell ref="BV611:BW611"/>
    <mergeCell ref="BX611:BY611"/>
    <mergeCell ref="BK611:BL611"/>
    <mergeCell ref="BM611:BN611"/>
    <mergeCell ref="BO611:BP611"/>
    <mergeCell ref="BQ611:BR611"/>
    <mergeCell ref="BS611:BT611"/>
    <mergeCell ref="BH611:BI611"/>
    <mergeCell ref="AZ611:BA611"/>
    <mergeCell ref="BB611:BC611"/>
    <mergeCell ref="BD611:BE611"/>
    <mergeCell ref="BF611:BG611"/>
    <mergeCell ref="AS611:AT611"/>
    <mergeCell ref="AU611:AV611"/>
    <mergeCell ref="AW611:AX611"/>
    <mergeCell ref="AO610:AP610"/>
    <mergeCell ref="AQ610:AR610"/>
    <mergeCell ref="AS610:AT610"/>
    <mergeCell ref="AF610:AG610"/>
    <mergeCell ref="AH610:AI610"/>
    <mergeCell ref="AJ610:AK610"/>
    <mergeCell ref="AL610:AM610"/>
    <mergeCell ref="AD610:AE610"/>
    <mergeCell ref="BB613:BC613"/>
    <mergeCell ref="BD613:BE613"/>
    <mergeCell ref="BF613:BG613"/>
    <mergeCell ref="AS613:AT613"/>
    <mergeCell ref="AU613:AV613"/>
    <mergeCell ref="AW613:AX613"/>
    <mergeCell ref="AO612:AP612"/>
    <mergeCell ref="AQ612:AR612"/>
    <mergeCell ref="AS612:AT612"/>
    <mergeCell ref="AF612:AG612"/>
    <mergeCell ref="AH612:AI612"/>
    <mergeCell ref="AJ612:AK612"/>
    <mergeCell ref="AL612:AM612"/>
    <mergeCell ref="AD612:AE612"/>
    <mergeCell ref="D612:R612"/>
    <mergeCell ref="S612:T612"/>
    <mergeCell ref="U612:V612"/>
    <mergeCell ref="W612:X612"/>
    <mergeCell ref="Y612:Z612"/>
    <mergeCell ref="AA612:AB612"/>
    <mergeCell ref="AU612:AV612"/>
    <mergeCell ref="AW612:AX612"/>
    <mergeCell ref="DV611:DW611"/>
    <mergeCell ref="DN611:DO611"/>
    <mergeCell ref="DP611:DQ611"/>
    <mergeCell ref="DR611:DS611"/>
    <mergeCell ref="DT611:DU611"/>
    <mergeCell ref="DG611:DH611"/>
    <mergeCell ref="DI611:DJ611"/>
    <mergeCell ref="DK611:DL611"/>
    <mergeCell ref="DC611:DD611"/>
    <mergeCell ref="DE611:DF611"/>
    <mergeCell ref="CR611:CS611"/>
    <mergeCell ref="CT611:CU611"/>
    <mergeCell ref="CV611:CW611"/>
    <mergeCell ref="CX611:CY611"/>
    <mergeCell ref="CZ611:DA611"/>
    <mergeCell ref="CO611:CP611"/>
    <mergeCell ref="CG611:CH611"/>
    <mergeCell ref="CI611:CJ611"/>
    <mergeCell ref="CB612:CC612"/>
    <mergeCell ref="CD612:CE612"/>
    <mergeCell ref="BV612:BW612"/>
    <mergeCell ref="BX612:BY612"/>
    <mergeCell ref="BZ612:CA612"/>
    <mergeCell ref="BM612:BN612"/>
    <mergeCell ref="BO612:BP612"/>
    <mergeCell ref="BQ612:BR612"/>
    <mergeCell ref="BS612:BT612"/>
    <mergeCell ref="BK612:BL612"/>
    <mergeCell ref="AZ612:BA612"/>
    <mergeCell ref="BB612:BC612"/>
    <mergeCell ref="BD612:BE612"/>
    <mergeCell ref="BF612:BG612"/>
    <mergeCell ref="BH612:BI612"/>
    <mergeCell ref="AO611:AP611"/>
    <mergeCell ref="AQ611:AR611"/>
    <mergeCell ref="AD611:AE611"/>
    <mergeCell ref="AF611:AG611"/>
    <mergeCell ref="AH611:AI611"/>
    <mergeCell ref="AJ611:AK611"/>
    <mergeCell ref="AL611:AM611"/>
    <mergeCell ref="AA611:AB611"/>
    <mergeCell ref="D611:R611"/>
    <mergeCell ref="DN612:DO612"/>
    <mergeCell ref="DP612:DQ612"/>
    <mergeCell ref="DR612:DS612"/>
    <mergeCell ref="DT612:DU612"/>
    <mergeCell ref="DV612:DW612"/>
    <mergeCell ref="DI612:DJ612"/>
    <mergeCell ref="DK612:DL612"/>
    <mergeCell ref="DC612:DD612"/>
    <mergeCell ref="DE612:DF612"/>
    <mergeCell ref="DG612:DH612"/>
    <mergeCell ref="CT612:CU612"/>
    <mergeCell ref="CV612:CW612"/>
    <mergeCell ref="CX612:CY612"/>
    <mergeCell ref="CZ612:DA612"/>
    <mergeCell ref="CR612:CS612"/>
    <mergeCell ref="CG612:CH612"/>
    <mergeCell ref="CI612:CJ612"/>
    <mergeCell ref="CK612:CL612"/>
    <mergeCell ref="CM612:CN612"/>
    <mergeCell ref="CO612:CP612"/>
    <mergeCell ref="CK613:CL613"/>
    <mergeCell ref="CM613:CN613"/>
    <mergeCell ref="BZ613:CA613"/>
    <mergeCell ref="CB613:CC613"/>
    <mergeCell ref="CD613:CE613"/>
    <mergeCell ref="BV613:BW613"/>
    <mergeCell ref="BX613:BY613"/>
    <mergeCell ref="BK613:BL613"/>
    <mergeCell ref="BM613:BN613"/>
    <mergeCell ref="BO613:BP613"/>
    <mergeCell ref="BQ613:BR613"/>
    <mergeCell ref="BS613:BT613"/>
    <mergeCell ref="BH613:BI613"/>
    <mergeCell ref="AW615:AX615"/>
    <mergeCell ref="AO614:AP614"/>
    <mergeCell ref="AQ614:AR614"/>
    <mergeCell ref="AS614:AT614"/>
    <mergeCell ref="AF614:AG614"/>
    <mergeCell ref="AH614:AI614"/>
    <mergeCell ref="AJ614:AK614"/>
    <mergeCell ref="AL614:AM614"/>
    <mergeCell ref="AD614:AE614"/>
    <mergeCell ref="D614:R614"/>
    <mergeCell ref="S614:T614"/>
    <mergeCell ref="U614:V614"/>
    <mergeCell ref="W614:X614"/>
    <mergeCell ref="Y614:Z614"/>
    <mergeCell ref="AA614:AB614"/>
    <mergeCell ref="DV613:DW613"/>
    <mergeCell ref="DN613:DO613"/>
    <mergeCell ref="DP613:DQ613"/>
    <mergeCell ref="DR613:DS613"/>
    <mergeCell ref="DT613:DU613"/>
    <mergeCell ref="DG613:DH613"/>
    <mergeCell ref="DI613:DJ613"/>
    <mergeCell ref="DK613:DL613"/>
    <mergeCell ref="DC613:DD613"/>
    <mergeCell ref="DE613:DF613"/>
    <mergeCell ref="CR613:CS613"/>
    <mergeCell ref="CT613:CU613"/>
    <mergeCell ref="CV613:CW613"/>
    <mergeCell ref="CX613:CY613"/>
    <mergeCell ref="CZ613:DA613"/>
    <mergeCell ref="CO613:CP613"/>
    <mergeCell ref="CG613:CH613"/>
    <mergeCell ref="CI613:CJ613"/>
    <mergeCell ref="CB614:CC614"/>
    <mergeCell ref="CD614:CE614"/>
    <mergeCell ref="BV614:BW614"/>
    <mergeCell ref="BX614:BY614"/>
    <mergeCell ref="BZ614:CA614"/>
    <mergeCell ref="BM614:BN614"/>
    <mergeCell ref="BO614:BP614"/>
    <mergeCell ref="BQ614:BR614"/>
    <mergeCell ref="BS614:BT614"/>
    <mergeCell ref="BK614:BL614"/>
    <mergeCell ref="AZ614:BA614"/>
    <mergeCell ref="BB614:BC614"/>
    <mergeCell ref="BD614:BE614"/>
    <mergeCell ref="BF614:BG614"/>
    <mergeCell ref="BH614:BI614"/>
    <mergeCell ref="AU614:AV614"/>
    <mergeCell ref="AW614:AX614"/>
    <mergeCell ref="AO613:AP613"/>
    <mergeCell ref="AQ613:AR613"/>
    <mergeCell ref="AD613:AE613"/>
    <mergeCell ref="AF613:AG613"/>
    <mergeCell ref="AH613:AI613"/>
    <mergeCell ref="AJ613:AK613"/>
    <mergeCell ref="AL613:AM613"/>
    <mergeCell ref="AA613:AB613"/>
    <mergeCell ref="D613:R613"/>
    <mergeCell ref="S613:T613"/>
    <mergeCell ref="U613:V613"/>
    <mergeCell ref="W613:X613"/>
    <mergeCell ref="Y613:Z613"/>
    <mergeCell ref="AZ613:BA613"/>
    <mergeCell ref="DE616:DF616"/>
    <mergeCell ref="DG616:DH616"/>
    <mergeCell ref="CT616:CU616"/>
    <mergeCell ref="CV616:CW616"/>
    <mergeCell ref="CX616:CY616"/>
    <mergeCell ref="CZ616:DA616"/>
    <mergeCell ref="CR616:CS616"/>
    <mergeCell ref="CG616:CH616"/>
    <mergeCell ref="CI616:CJ616"/>
    <mergeCell ref="CK616:CL616"/>
    <mergeCell ref="CM616:CN616"/>
    <mergeCell ref="CO616:CP616"/>
    <mergeCell ref="AO615:AP615"/>
    <mergeCell ref="AQ615:AR615"/>
    <mergeCell ref="AD615:AE615"/>
    <mergeCell ref="AF615:AG615"/>
    <mergeCell ref="AH615:AI615"/>
    <mergeCell ref="AJ615:AK615"/>
    <mergeCell ref="AL615:AM615"/>
    <mergeCell ref="AA615:AB615"/>
    <mergeCell ref="D615:R615"/>
    <mergeCell ref="S615:T615"/>
    <mergeCell ref="U615:V615"/>
    <mergeCell ref="W615:X615"/>
    <mergeCell ref="Y615:Z615"/>
    <mergeCell ref="DN614:DO614"/>
    <mergeCell ref="DP614:DQ614"/>
    <mergeCell ref="DR614:DS614"/>
    <mergeCell ref="DT614:DU614"/>
    <mergeCell ref="DV614:DW614"/>
    <mergeCell ref="DI614:DJ614"/>
    <mergeCell ref="DK614:DL614"/>
    <mergeCell ref="DC614:DD614"/>
    <mergeCell ref="DE614:DF614"/>
    <mergeCell ref="DG614:DH614"/>
    <mergeCell ref="CT614:CU614"/>
    <mergeCell ref="CV614:CW614"/>
    <mergeCell ref="CX614:CY614"/>
    <mergeCell ref="CZ614:DA614"/>
    <mergeCell ref="CR614:CS614"/>
    <mergeCell ref="CG614:CH614"/>
    <mergeCell ref="CI614:CJ614"/>
    <mergeCell ref="CK614:CL614"/>
    <mergeCell ref="CM614:CN614"/>
    <mergeCell ref="CO614:CP614"/>
    <mergeCell ref="CK615:CL615"/>
    <mergeCell ref="CM615:CN615"/>
    <mergeCell ref="BZ615:CA615"/>
    <mergeCell ref="CB615:CC615"/>
    <mergeCell ref="CD615:CE615"/>
    <mergeCell ref="BV615:BW615"/>
    <mergeCell ref="BX615:BY615"/>
    <mergeCell ref="BK615:BL615"/>
    <mergeCell ref="BM615:BN615"/>
    <mergeCell ref="BO615:BP615"/>
    <mergeCell ref="BQ615:BR615"/>
    <mergeCell ref="BS615:BT615"/>
    <mergeCell ref="BH615:BI615"/>
    <mergeCell ref="AZ615:BA615"/>
    <mergeCell ref="BB615:BC615"/>
    <mergeCell ref="BD615:BE615"/>
    <mergeCell ref="BF615:BG615"/>
    <mergeCell ref="AS615:AT615"/>
    <mergeCell ref="AU615:AV615"/>
    <mergeCell ref="U617:V617"/>
    <mergeCell ref="W617:X617"/>
    <mergeCell ref="Y617:Z617"/>
    <mergeCell ref="CK617:CL617"/>
    <mergeCell ref="CM617:CN617"/>
    <mergeCell ref="BZ617:CA617"/>
    <mergeCell ref="CB617:CC617"/>
    <mergeCell ref="CD617:CE617"/>
    <mergeCell ref="BV617:BW617"/>
    <mergeCell ref="BX617:BY617"/>
    <mergeCell ref="BK617:BL617"/>
    <mergeCell ref="BM617:BN617"/>
    <mergeCell ref="BO617:BP617"/>
    <mergeCell ref="BQ617:BR617"/>
    <mergeCell ref="BS617:BT617"/>
    <mergeCell ref="BH617:BI617"/>
    <mergeCell ref="AZ617:BA617"/>
    <mergeCell ref="BB617:BC617"/>
    <mergeCell ref="BD617:BE617"/>
    <mergeCell ref="BF617:BG617"/>
    <mergeCell ref="AS617:AT617"/>
    <mergeCell ref="AU617:AV617"/>
    <mergeCell ref="AW617:AX617"/>
    <mergeCell ref="DV615:DW615"/>
    <mergeCell ref="DN615:DO615"/>
    <mergeCell ref="DP615:DQ615"/>
    <mergeCell ref="DR615:DS615"/>
    <mergeCell ref="DT615:DU615"/>
    <mergeCell ref="DG615:DH615"/>
    <mergeCell ref="DI615:DJ615"/>
    <mergeCell ref="DK615:DL615"/>
    <mergeCell ref="DC615:DD615"/>
    <mergeCell ref="DE615:DF615"/>
    <mergeCell ref="CR615:CS615"/>
    <mergeCell ref="CT615:CU615"/>
    <mergeCell ref="CV615:CW615"/>
    <mergeCell ref="CX615:CY615"/>
    <mergeCell ref="CZ615:DA615"/>
    <mergeCell ref="CO615:CP615"/>
    <mergeCell ref="CG615:CH615"/>
    <mergeCell ref="CI615:CJ615"/>
    <mergeCell ref="CB616:CC616"/>
    <mergeCell ref="CD616:CE616"/>
    <mergeCell ref="BV616:BW616"/>
    <mergeCell ref="BX616:BY616"/>
    <mergeCell ref="BZ616:CA616"/>
    <mergeCell ref="BM616:BN616"/>
    <mergeCell ref="BO616:BP616"/>
    <mergeCell ref="BQ616:BR616"/>
    <mergeCell ref="BS616:BT616"/>
    <mergeCell ref="BK616:BL616"/>
    <mergeCell ref="AZ616:BA616"/>
    <mergeCell ref="BB616:BC616"/>
    <mergeCell ref="BD616:BE616"/>
    <mergeCell ref="BF616:BG616"/>
    <mergeCell ref="BH616:BI616"/>
    <mergeCell ref="DN616:DO616"/>
    <mergeCell ref="DP616:DQ616"/>
    <mergeCell ref="DR616:DS616"/>
    <mergeCell ref="DT616:DU616"/>
    <mergeCell ref="DV616:DW616"/>
    <mergeCell ref="DI616:DJ616"/>
    <mergeCell ref="DK616:DL616"/>
    <mergeCell ref="DC616:DD616"/>
    <mergeCell ref="AO616:AP616"/>
    <mergeCell ref="AQ616:AR616"/>
    <mergeCell ref="AS616:AT616"/>
    <mergeCell ref="AF616:AG616"/>
    <mergeCell ref="AH616:AI616"/>
    <mergeCell ref="AJ616:AK616"/>
    <mergeCell ref="AL616:AM616"/>
    <mergeCell ref="AD616:AE616"/>
    <mergeCell ref="D616:R616"/>
    <mergeCell ref="S616:T616"/>
    <mergeCell ref="U616:V616"/>
    <mergeCell ref="W616:X616"/>
    <mergeCell ref="Y616:Z616"/>
    <mergeCell ref="AA616:AB616"/>
    <mergeCell ref="AU616:AV616"/>
    <mergeCell ref="AW616:AX616"/>
    <mergeCell ref="U618:V618"/>
    <mergeCell ref="W618:X618"/>
    <mergeCell ref="Y618:Z618"/>
    <mergeCell ref="AA618:AB618"/>
    <mergeCell ref="DV617:DW617"/>
    <mergeCell ref="DN617:DO617"/>
    <mergeCell ref="DP617:DQ617"/>
    <mergeCell ref="DR617:DS617"/>
    <mergeCell ref="DT617:DU617"/>
    <mergeCell ref="DG617:DH617"/>
    <mergeCell ref="DI617:DJ617"/>
    <mergeCell ref="DK617:DL617"/>
    <mergeCell ref="DC617:DD617"/>
    <mergeCell ref="DE617:DF617"/>
    <mergeCell ref="CR617:CS617"/>
    <mergeCell ref="CT617:CU617"/>
    <mergeCell ref="CV617:CW617"/>
    <mergeCell ref="CX617:CY617"/>
    <mergeCell ref="CZ617:DA617"/>
    <mergeCell ref="CO617:CP617"/>
    <mergeCell ref="CG617:CH617"/>
    <mergeCell ref="CI617:CJ617"/>
    <mergeCell ref="CD618:CE618"/>
    <mergeCell ref="BV618:BW618"/>
    <mergeCell ref="BX618:BY618"/>
    <mergeCell ref="BZ618:CA618"/>
    <mergeCell ref="CB618:CC618"/>
    <mergeCell ref="BO618:BP618"/>
    <mergeCell ref="BQ618:BR618"/>
    <mergeCell ref="BS618:BT618"/>
    <mergeCell ref="BK618:BL618"/>
    <mergeCell ref="BM618:BN618"/>
    <mergeCell ref="AZ618:BA618"/>
    <mergeCell ref="BB618:BC618"/>
    <mergeCell ref="BD618:BE618"/>
    <mergeCell ref="BF618:BG618"/>
    <mergeCell ref="BH618:BI618"/>
    <mergeCell ref="AW618:AX618"/>
    <mergeCell ref="AO617:AP617"/>
    <mergeCell ref="AQ617:AR617"/>
    <mergeCell ref="AD617:AE617"/>
    <mergeCell ref="AF617:AG617"/>
    <mergeCell ref="AH617:AI617"/>
    <mergeCell ref="AJ617:AK617"/>
    <mergeCell ref="AL617:AM617"/>
    <mergeCell ref="AA617:AB617"/>
    <mergeCell ref="D617:R617"/>
    <mergeCell ref="S617:T617"/>
    <mergeCell ref="AO620:AP620"/>
    <mergeCell ref="AQ620:AR620"/>
    <mergeCell ref="AD620:AE620"/>
    <mergeCell ref="AF620:AG620"/>
    <mergeCell ref="AH620:AI620"/>
    <mergeCell ref="AJ620:AK620"/>
    <mergeCell ref="AL620:AM620"/>
    <mergeCell ref="AA620:AB620"/>
    <mergeCell ref="C619:R619"/>
    <mergeCell ref="D620:R620"/>
    <mergeCell ref="S620:T620"/>
    <mergeCell ref="U620:V620"/>
    <mergeCell ref="W620:X620"/>
    <mergeCell ref="Y620:Z620"/>
    <mergeCell ref="DN618:DO618"/>
    <mergeCell ref="DP618:DQ618"/>
    <mergeCell ref="DR618:DS618"/>
    <mergeCell ref="DT618:DU618"/>
    <mergeCell ref="DV618:DW618"/>
    <mergeCell ref="DK618:DL618"/>
    <mergeCell ref="DC618:DD618"/>
    <mergeCell ref="DE618:DF618"/>
    <mergeCell ref="DG618:DH618"/>
    <mergeCell ref="DI618:DJ618"/>
    <mergeCell ref="CV618:CW618"/>
    <mergeCell ref="CX618:CY618"/>
    <mergeCell ref="CZ618:DA618"/>
    <mergeCell ref="CR618:CS618"/>
    <mergeCell ref="CT618:CU618"/>
    <mergeCell ref="CG618:CH618"/>
    <mergeCell ref="CI618:CJ618"/>
    <mergeCell ref="CK618:CL618"/>
    <mergeCell ref="CM618:CN618"/>
    <mergeCell ref="CO618:CP618"/>
    <mergeCell ref="CK620:CL620"/>
    <mergeCell ref="CM620:CN620"/>
    <mergeCell ref="BZ620:CA620"/>
    <mergeCell ref="CB620:CC620"/>
    <mergeCell ref="CD620:CE620"/>
    <mergeCell ref="BV620:BW620"/>
    <mergeCell ref="BX620:BY620"/>
    <mergeCell ref="BK620:BL620"/>
    <mergeCell ref="BM620:BN620"/>
    <mergeCell ref="BO620:BP620"/>
    <mergeCell ref="BQ620:BR620"/>
    <mergeCell ref="BS620:BT620"/>
    <mergeCell ref="BH620:BI620"/>
    <mergeCell ref="AZ620:BA620"/>
    <mergeCell ref="BB620:BC620"/>
    <mergeCell ref="BD620:BE620"/>
    <mergeCell ref="BF620:BG620"/>
    <mergeCell ref="AS620:AT620"/>
    <mergeCell ref="AU620:AV620"/>
    <mergeCell ref="AW620:AX620"/>
    <mergeCell ref="AO618:AP618"/>
    <mergeCell ref="AQ618:AR618"/>
    <mergeCell ref="AS618:AT618"/>
    <mergeCell ref="AU618:AV618"/>
    <mergeCell ref="AH618:AI618"/>
    <mergeCell ref="AJ618:AK618"/>
    <mergeCell ref="AL618:AM618"/>
    <mergeCell ref="AD618:AE618"/>
    <mergeCell ref="AF618:AG618"/>
    <mergeCell ref="S618:T618"/>
    <mergeCell ref="AO621:AP621"/>
    <mergeCell ref="AQ621:AR621"/>
    <mergeCell ref="AS621:AT621"/>
    <mergeCell ref="AF621:AG621"/>
    <mergeCell ref="AH621:AI621"/>
    <mergeCell ref="AJ621:AK621"/>
    <mergeCell ref="AL621:AM621"/>
    <mergeCell ref="AD621:AE621"/>
    <mergeCell ref="D621:R621"/>
    <mergeCell ref="S621:T621"/>
    <mergeCell ref="U621:V621"/>
    <mergeCell ref="W621:X621"/>
    <mergeCell ref="Y621:Z621"/>
    <mergeCell ref="AA621:AB621"/>
    <mergeCell ref="DV620:DW620"/>
    <mergeCell ref="DN620:DO620"/>
    <mergeCell ref="DP620:DQ620"/>
    <mergeCell ref="DR620:DS620"/>
    <mergeCell ref="DT620:DU620"/>
    <mergeCell ref="DG620:DH620"/>
    <mergeCell ref="DI620:DJ620"/>
    <mergeCell ref="DK620:DL620"/>
    <mergeCell ref="DC620:DD620"/>
    <mergeCell ref="DE620:DF620"/>
    <mergeCell ref="CR620:CS620"/>
    <mergeCell ref="CT620:CU620"/>
    <mergeCell ref="CV620:CW620"/>
    <mergeCell ref="CX620:CY620"/>
    <mergeCell ref="CZ620:DA620"/>
    <mergeCell ref="CO620:CP620"/>
    <mergeCell ref="CG620:CH620"/>
    <mergeCell ref="CI620:CJ620"/>
    <mergeCell ref="CB621:CC621"/>
    <mergeCell ref="CD621:CE621"/>
    <mergeCell ref="BV621:BW621"/>
    <mergeCell ref="BX621:BY621"/>
    <mergeCell ref="BZ621:CA621"/>
    <mergeCell ref="BM621:BN621"/>
    <mergeCell ref="BO621:BP621"/>
    <mergeCell ref="BQ621:BR621"/>
    <mergeCell ref="BS621:BT621"/>
    <mergeCell ref="BK621:BL621"/>
    <mergeCell ref="AZ621:BA621"/>
    <mergeCell ref="BB621:BC621"/>
    <mergeCell ref="BD621:BE621"/>
    <mergeCell ref="BF621:BG621"/>
    <mergeCell ref="BH621:BI621"/>
    <mergeCell ref="AU621:AV621"/>
    <mergeCell ref="AW621:AX621"/>
    <mergeCell ref="DN621:DO621"/>
    <mergeCell ref="DP621:DQ621"/>
    <mergeCell ref="DR621:DS621"/>
    <mergeCell ref="DT621:DU621"/>
    <mergeCell ref="DV621:DW621"/>
    <mergeCell ref="DI621:DJ621"/>
    <mergeCell ref="DK621:DL621"/>
    <mergeCell ref="DC621:DD621"/>
    <mergeCell ref="DE621:DF621"/>
    <mergeCell ref="DG621:DH621"/>
    <mergeCell ref="CT621:CU621"/>
    <mergeCell ref="CV621:CW621"/>
    <mergeCell ref="CX621:CY621"/>
    <mergeCell ref="CZ621:DA621"/>
    <mergeCell ref="CR621:CS621"/>
    <mergeCell ref="CG621:CH621"/>
    <mergeCell ref="CI621:CJ621"/>
    <mergeCell ref="CK621:CL621"/>
    <mergeCell ref="CM621:CN621"/>
    <mergeCell ref="CO621:CP621"/>
    <mergeCell ref="AO622:AP622"/>
    <mergeCell ref="AQ622:AR622"/>
    <mergeCell ref="AS622:AT622"/>
    <mergeCell ref="AF622:AG622"/>
    <mergeCell ref="AH622:AI622"/>
    <mergeCell ref="AJ622:AK622"/>
    <mergeCell ref="AL622:AM622"/>
    <mergeCell ref="AD622:AE622"/>
    <mergeCell ref="S622:T622"/>
    <mergeCell ref="U622:V622"/>
    <mergeCell ref="W622:X622"/>
    <mergeCell ref="Y622:Z622"/>
    <mergeCell ref="AA622:AB622"/>
    <mergeCell ref="AD631:AE631"/>
    <mergeCell ref="C631:R631"/>
    <mergeCell ref="S631:T631"/>
    <mergeCell ref="U631:V631"/>
    <mergeCell ref="W631:X631"/>
    <mergeCell ref="Y631:Z631"/>
    <mergeCell ref="AA631:AB631"/>
    <mergeCell ref="D630:R630"/>
    <mergeCell ref="AD624:AE624"/>
    <mergeCell ref="AF624:AG624"/>
    <mergeCell ref="DN622:DO622"/>
    <mergeCell ref="DP622:DQ622"/>
    <mergeCell ref="DR622:DS622"/>
    <mergeCell ref="DT622:DU622"/>
    <mergeCell ref="DV622:DW622"/>
    <mergeCell ref="DI622:DJ622"/>
    <mergeCell ref="DK622:DL622"/>
    <mergeCell ref="DC622:DD622"/>
    <mergeCell ref="DE622:DF622"/>
    <mergeCell ref="DG622:DH622"/>
    <mergeCell ref="CT622:CU622"/>
    <mergeCell ref="CV622:CW622"/>
    <mergeCell ref="CX622:CY622"/>
    <mergeCell ref="CZ622:DA622"/>
    <mergeCell ref="CR622:CS622"/>
    <mergeCell ref="CG622:CH622"/>
    <mergeCell ref="CI622:CJ622"/>
    <mergeCell ref="CK622:CL622"/>
    <mergeCell ref="CM622:CN622"/>
    <mergeCell ref="CO622:CP622"/>
    <mergeCell ref="CB622:CC622"/>
    <mergeCell ref="CD622:CE622"/>
    <mergeCell ref="BM631:BN631"/>
    <mergeCell ref="BO631:BP631"/>
    <mergeCell ref="BQ631:BR631"/>
    <mergeCell ref="BS631:BT631"/>
    <mergeCell ref="BK631:BL631"/>
    <mergeCell ref="AZ631:BA631"/>
    <mergeCell ref="BB631:BC631"/>
    <mergeCell ref="BD631:BE631"/>
    <mergeCell ref="BF631:BG631"/>
    <mergeCell ref="BH631:BI631"/>
    <mergeCell ref="AU631:AV631"/>
    <mergeCell ref="AW631:AX631"/>
    <mergeCell ref="AO631:AP631"/>
    <mergeCell ref="AQ631:AR631"/>
    <mergeCell ref="AS631:AT631"/>
    <mergeCell ref="AF631:AG631"/>
    <mergeCell ref="AH631:AI631"/>
    <mergeCell ref="AJ631:AK631"/>
    <mergeCell ref="AL631:AM631"/>
    <mergeCell ref="AA632:AB632"/>
    <mergeCell ref="C632:R632"/>
    <mergeCell ref="S632:T632"/>
    <mergeCell ref="U632:V632"/>
    <mergeCell ref="W632:X632"/>
    <mergeCell ref="Y632:Z632"/>
    <mergeCell ref="DN631:DO631"/>
    <mergeCell ref="DP631:DQ631"/>
    <mergeCell ref="DR631:DS631"/>
    <mergeCell ref="DT631:DU631"/>
    <mergeCell ref="DV631:DW631"/>
    <mergeCell ref="DI631:DJ631"/>
    <mergeCell ref="DK631:DL631"/>
    <mergeCell ref="DC631:DD631"/>
    <mergeCell ref="DE631:DF631"/>
    <mergeCell ref="DG631:DH631"/>
    <mergeCell ref="CT631:CU631"/>
    <mergeCell ref="CV631:CW631"/>
    <mergeCell ref="CX631:CY631"/>
    <mergeCell ref="CZ631:DA631"/>
    <mergeCell ref="CR631:CS631"/>
    <mergeCell ref="CG631:CH631"/>
    <mergeCell ref="CI631:CJ631"/>
    <mergeCell ref="CK631:CL631"/>
    <mergeCell ref="CM631:CN631"/>
    <mergeCell ref="CO631:CP631"/>
    <mergeCell ref="CB631:CC631"/>
    <mergeCell ref="CD631:CE631"/>
    <mergeCell ref="BV631:BW631"/>
    <mergeCell ref="BX631:BY631"/>
    <mergeCell ref="BZ631:CA631"/>
    <mergeCell ref="BV632:BW632"/>
    <mergeCell ref="BX632:BY632"/>
    <mergeCell ref="BK632:BL632"/>
    <mergeCell ref="BM632:BN632"/>
    <mergeCell ref="BO632:BP632"/>
    <mergeCell ref="BQ632:BR632"/>
    <mergeCell ref="BS632:BT632"/>
    <mergeCell ref="BH632:BI632"/>
    <mergeCell ref="AZ632:BA632"/>
    <mergeCell ref="BB632:BC632"/>
    <mergeCell ref="BD632:BE632"/>
    <mergeCell ref="BF632:BG632"/>
    <mergeCell ref="AS632:AT632"/>
    <mergeCell ref="AU632:AV632"/>
    <mergeCell ref="AW632:AX632"/>
    <mergeCell ref="AO632:AP632"/>
    <mergeCell ref="AQ632:AR632"/>
    <mergeCell ref="AD632:AE632"/>
    <mergeCell ref="AF632:AG632"/>
    <mergeCell ref="AH632:AI632"/>
    <mergeCell ref="AJ632:AK632"/>
    <mergeCell ref="AL632:AM632"/>
    <mergeCell ref="AF633:AG633"/>
    <mergeCell ref="AH633:AI633"/>
    <mergeCell ref="AJ633:AK633"/>
    <mergeCell ref="AL633:AM633"/>
    <mergeCell ref="AA633:AB633"/>
    <mergeCell ref="S633:T633"/>
    <mergeCell ref="U633:V633"/>
    <mergeCell ref="W633:X633"/>
    <mergeCell ref="Y633:Z633"/>
    <mergeCell ref="CG633:CH633"/>
    <mergeCell ref="CI633:CJ633"/>
    <mergeCell ref="CK633:CL633"/>
    <mergeCell ref="CM633:CN633"/>
    <mergeCell ref="BZ633:CA633"/>
    <mergeCell ref="CB633:CC633"/>
    <mergeCell ref="CD633:CE633"/>
    <mergeCell ref="BV633:BW633"/>
    <mergeCell ref="BX633:BY633"/>
    <mergeCell ref="BK633:BL633"/>
    <mergeCell ref="BM633:BN633"/>
    <mergeCell ref="BO633:BP633"/>
    <mergeCell ref="BQ633:BR633"/>
    <mergeCell ref="BS633:BT633"/>
    <mergeCell ref="BH633:BI633"/>
    <mergeCell ref="AZ633:BA633"/>
    <mergeCell ref="BB633:BC633"/>
    <mergeCell ref="BD633:BE633"/>
    <mergeCell ref="BF633:BG633"/>
    <mergeCell ref="DV632:DW632"/>
    <mergeCell ref="DN632:DO632"/>
    <mergeCell ref="DP632:DQ632"/>
    <mergeCell ref="DR632:DS632"/>
    <mergeCell ref="DT632:DU632"/>
    <mergeCell ref="DG632:DH632"/>
    <mergeCell ref="DI632:DJ632"/>
    <mergeCell ref="DK632:DL632"/>
    <mergeCell ref="DC632:DD632"/>
    <mergeCell ref="DE632:DF632"/>
    <mergeCell ref="CR632:CS632"/>
    <mergeCell ref="CT632:CU632"/>
    <mergeCell ref="CV632:CW632"/>
    <mergeCell ref="CX632:CY632"/>
    <mergeCell ref="CZ632:DA632"/>
    <mergeCell ref="CO632:CP632"/>
    <mergeCell ref="CG632:CH632"/>
    <mergeCell ref="CI632:CJ632"/>
    <mergeCell ref="CK632:CL632"/>
    <mergeCell ref="CM632:CN632"/>
    <mergeCell ref="BZ632:CA632"/>
    <mergeCell ref="CB632:CC632"/>
    <mergeCell ref="CD632:CE632"/>
    <mergeCell ref="S641:T641"/>
    <mergeCell ref="U641:V641"/>
    <mergeCell ref="W641:X641"/>
    <mergeCell ref="Y641:Z641"/>
    <mergeCell ref="AA641:AB641"/>
    <mergeCell ref="C639:D639"/>
    <mergeCell ref="E639:G639"/>
    <mergeCell ref="H639:O639"/>
    <mergeCell ref="C640:D640"/>
    <mergeCell ref="E640:G640"/>
    <mergeCell ref="H640:O640"/>
    <mergeCell ref="C637:D637"/>
    <mergeCell ref="E637:G637"/>
    <mergeCell ref="H637:O637"/>
    <mergeCell ref="C638:D638"/>
    <mergeCell ref="E638:G638"/>
    <mergeCell ref="H638:O638"/>
    <mergeCell ref="C634:D634"/>
    <mergeCell ref="E634:R634"/>
    <mergeCell ref="C635:D635"/>
    <mergeCell ref="E635:G635"/>
    <mergeCell ref="H635:O635"/>
    <mergeCell ref="C636:D636"/>
    <mergeCell ref="E636:G636"/>
    <mergeCell ref="H636:O636"/>
    <mergeCell ref="DV633:DW633"/>
    <mergeCell ref="DN633:DO633"/>
    <mergeCell ref="DP633:DQ633"/>
    <mergeCell ref="DR633:DS633"/>
    <mergeCell ref="DT633:DU633"/>
    <mergeCell ref="DG633:DH633"/>
    <mergeCell ref="DI633:DJ633"/>
    <mergeCell ref="DK633:DL633"/>
    <mergeCell ref="DC633:DD633"/>
    <mergeCell ref="DE633:DF633"/>
    <mergeCell ref="CR633:CS633"/>
    <mergeCell ref="CT633:CU633"/>
    <mergeCell ref="CV633:CW633"/>
    <mergeCell ref="CX633:CY633"/>
    <mergeCell ref="CZ633:DA633"/>
    <mergeCell ref="CO633:CP633"/>
    <mergeCell ref="BK641:BL641"/>
    <mergeCell ref="BM641:BN641"/>
    <mergeCell ref="AZ641:BA641"/>
    <mergeCell ref="BB641:BC641"/>
    <mergeCell ref="BD641:BE641"/>
    <mergeCell ref="BF641:BG641"/>
    <mergeCell ref="BH641:BI641"/>
    <mergeCell ref="AW641:AX641"/>
    <mergeCell ref="AO641:AP641"/>
    <mergeCell ref="AQ641:AR641"/>
    <mergeCell ref="AS641:AT641"/>
    <mergeCell ref="AU641:AV641"/>
    <mergeCell ref="AH641:AI641"/>
    <mergeCell ref="AJ641:AK641"/>
    <mergeCell ref="AL641:AM641"/>
    <mergeCell ref="AD641:AE641"/>
    <mergeCell ref="AF641:AG641"/>
    <mergeCell ref="AS633:AT633"/>
    <mergeCell ref="AU633:AV633"/>
    <mergeCell ref="AW633:AX633"/>
    <mergeCell ref="AO633:AP633"/>
    <mergeCell ref="AQ633:AR633"/>
    <mergeCell ref="AD633:AE633"/>
    <mergeCell ref="DN641:DO641"/>
    <mergeCell ref="DP641:DQ641"/>
    <mergeCell ref="DR641:DS641"/>
    <mergeCell ref="DT641:DU641"/>
    <mergeCell ref="DV641:DW641"/>
    <mergeCell ref="DK641:DL641"/>
    <mergeCell ref="DC641:DD641"/>
    <mergeCell ref="DE641:DF641"/>
    <mergeCell ref="DG641:DH641"/>
    <mergeCell ref="DI641:DJ641"/>
    <mergeCell ref="CV641:CW641"/>
    <mergeCell ref="CX641:CY641"/>
    <mergeCell ref="CZ641:DA641"/>
    <mergeCell ref="CR641:CS641"/>
    <mergeCell ref="CT641:CU641"/>
    <mergeCell ref="CG641:CH641"/>
    <mergeCell ref="CI641:CJ641"/>
    <mergeCell ref="CK641:CL641"/>
    <mergeCell ref="CM641:CN641"/>
    <mergeCell ref="CO641:CP641"/>
    <mergeCell ref="CD641:CE641"/>
    <mergeCell ref="BV641:BW641"/>
    <mergeCell ref="BX641:BY641"/>
    <mergeCell ref="BZ641:CA641"/>
    <mergeCell ref="CB641:CC641"/>
    <mergeCell ref="BO641:BP641"/>
    <mergeCell ref="BQ641:BR641"/>
    <mergeCell ref="BS641:BT641"/>
    <mergeCell ref="BO648:BP648"/>
    <mergeCell ref="BQ648:BR648"/>
    <mergeCell ref="BS648:BT648"/>
    <mergeCell ref="BK648:BL648"/>
    <mergeCell ref="AZ648:BA648"/>
    <mergeCell ref="DE645:DF645"/>
    <mergeCell ref="DG645:DH645"/>
    <mergeCell ref="DI645:DJ645"/>
    <mergeCell ref="DK645:DL645"/>
    <mergeCell ref="DT644:DU644"/>
    <mergeCell ref="DV644:DW644"/>
    <mergeCell ref="DN644:DO644"/>
    <mergeCell ref="DP644:DQ644"/>
    <mergeCell ref="DR644:DS644"/>
    <mergeCell ref="BQ647:BR647"/>
    <mergeCell ref="BS647:BT647"/>
    <mergeCell ref="BZ646:CA646"/>
    <mergeCell ref="CB646:CC646"/>
    <mergeCell ref="CD646:CE646"/>
    <mergeCell ref="CG646:CH646"/>
    <mergeCell ref="CI646:CJ646"/>
    <mergeCell ref="CK646:CL646"/>
    <mergeCell ref="CM646:CN646"/>
    <mergeCell ref="CO646:CP646"/>
    <mergeCell ref="CR646:CS646"/>
    <mergeCell ref="CT646:CU646"/>
    <mergeCell ref="CV646:CW646"/>
    <mergeCell ref="CX646:CY646"/>
    <mergeCell ref="BM646:BN646"/>
    <mergeCell ref="BO646:BP646"/>
    <mergeCell ref="BQ646:BR646"/>
    <mergeCell ref="BS646:BT646"/>
    <mergeCell ref="BV646:BW646"/>
    <mergeCell ref="BX646:BY646"/>
    <mergeCell ref="CZ646:DA646"/>
    <mergeCell ref="DC646:DD646"/>
    <mergeCell ref="DC648:DD648"/>
    <mergeCell ref="DE648:DF648"/>
    <mergeCell ref="DG648:DH648"/>
    <mergeCell ref="CT648:CU648"/>
    <mergeCell ref="CV648:CW648"/>
    <mergeCell ref="CX648:CY648"/>
    <mergeCell ref="CZ648:DA648"/>
    <mergeCell ref="CR648:CS648"/>
    <mergeCell ref="CG648:CH648"/>
    <mergeCell ref="CI648:CJ648"/>
    <mergeCell ref="CK648:CL648"/>
    <mergeCell ref="CM648:CN648"/>
    <mergeCell ref="CO648:CP648"/>
    <mergeCell ref="CB648:CC648"/>
    <mergeCell ref="CD648:CE648"/>
    <mergeCell ref="AD650:AE650"/>
    <mergeCell ref="AF650:AG650"/>
    <mergeCell ref="S650:T650"/>
    <mergeCell ref="U650:V650"/>
    <mergeCell ref="W650:X650"/>
    <mergeCell ref="Y650:Z650"/>
    <mergeCell ref="AA650:AB650"/>
    <mergeCell ref="BB648:BC648"/>
    <mergeCell ref="BD648:BE648"/>
    <mergeCell ref="BF648:BG648"/>
    <mergeCell ref="BH648:BI648"/>
    <mergeCell ref="AU648:AV648"/>
    <mergeCell ref="AW648:AX648"/>
    <mergeCell ref="AO648:AP648"/>
    <mergeCell ref="AQ648:AR648"/>
    <mergeCell ref="AS648:AT648"/>
    <mergeCell ref="AF648:AG648"/>
    <mergeCell ref="AH648:AI648"/>
    <mergeCell ref="AJ648:AK648"/>
    <mergeCell ref="AL648:AM648"/>
    <mergeCell ref="AD648:AE648"/>
    <mergeCell ref="BK650:BL650"/>
    <mergeCell ref="BM650:BN650"/>
    <mergeCell ref="AZ650:BA650"/>
    <mergeCell ref="BB650:BC650"/>
    <mergeCell ref="BD650:BE650"/>
    <mergeCell ref="BF650:BG650"/>
    <mergeCell ref="BH650:BI650"/>
    <mergeCell ref="AW650:AX650"/>
    <mergeCell ref="BV648:BW648"/>
    <mergeCell ref="BX648:BY648"/>
    <mergeCell ref="BZ648:CA648"/>
    <mergeCell ref="BM648:BN648"/>
    <mergeCell ref="S648:T648"/>
    <mergeCell ref="U648:V648"/>
    <mergeCell ref="W648:X648"/>
    <mergeCell ref="Y648:Z648"/>
    <mergeCell ref="AA648:AB648"/>
    <mergeCell ref="DN650:DO650"/>
    <mergeCell ref="DP650:DQ650"/>
    <mergeCell ref="DR650:DS650"/>
    <mergeCell ref="DT650:DU650"/>
    <mergeCell ref="DV650:DW650"/>
    <mergeCell ref="DK650:DL650"/>
    <mergeCell ref="DC650:DD650"/>
    <mergeCell ref="DE650:DF650"/>
    <mergeCell ref="DG650:DH650"/>
    <mergeCell ref="DI650:DJ650"/>
    <mergeCell ref="CV650:CW650"/>
    <mergeCell ref="CX650:CY650"/>
    <mergeCell ref="CZ650:DA650"/>
    <mergeCell ref="CR650:CS650"/>
    <mergeCell ref="CT650:CU650"/>
    <mergeCell ref="CG650:CH650"/>
    <mergeCell ref="CI650:CJ650"/>
    <mergeCell ref="CK650:CL650"/>
    <mergeCell ref="CM650:CN650"/>
    <mergeCell ref="CO650:CP650"/>
    <mergeCell ref="CD650:CE650"/>
    <mergeCell ref="BV650:BW650"/>
    <mergeCell ref="BX650:BY650"/>
    <mergeCell ref="BZ650:CA650"/>
    <mergeCell ref="CB650:CC650"/>
    <mergeCell ref="BO650:BP650"/>
    <mergeCell ref="BQ650:BR650"/>
    <mergeCell ref="BS650:BT650"/>
    <mergeCell ref="AO650:AP650"/>
    <mergeCell ref="AQ650:AR650"/>
    <mergeCell ref="AS650:AT650"/>
    <mergeCell ref="AU650:AV650"/>
    <mergeCell ref="AH650:AI650"/>
    <mergeCell ref="AJ650:AK650"/>
    <mergeCell ref="AL650:AM650"/>
    <mergeCell ref="DN652:DO652"/>
    <mergeCell ref="DP652:DQ652"/>
    <mergeCell ref="DR652:DS652"/>
    <mergeCell ref="DT652:DU652"/>
    <mergeCell ref="DV652:DW652"/>
    <mergeCell ref="DI652:DJ652"/>
    <mergeCell ref="DK652:DL652"/>
    <mergeCell ref="DC652:DD652"/>
    <mergeCell ref="DE652:DF652"/>
    <mergeCell ref="DG652:DH652"/>
    <mergeCell ref="CT652:CU652"/>
    <mergeCell ref="CV652:CW652"/>
    <mergeCell ref="CX652:CY652"/>
    <mergeCell ref="CZ652:DA652"/>
    <mergeCell ref="CR652:CS652"/>
    <mergeCell ref="CG652:CH652"/>
    <mergeCell ref="CI652:CJ652"/>
    <mergeCell ref="CK652:CL652"/>
    <mergeCell ref="CM652:CN652"/>
    <mergeCell ref="CO652:CP652"/>
    <mergeCell ref="CB652:CC652"/>
    <mergeCell ref="CD652:CE652"/>
    <mergeCell ref="BV652:BW652"/>
    <mergeCell ref="BX652:BY652"/>
    <mergeCell ref="BZ652:CA652"/>
    <mergeCell ref="BM652:BN652"/>
    <mergeCell ref="BO652:BP652"/>
    <mergeCell ref="BQ652:BR652"/>
    <mergeCell ref="BS652:BT652"/>
    <mergeCell ref="S652:T652"/>
    <mergeCell ref="U652:V652"/>
    <mergeCell ref="W652:X652"/>
    <mergeCell ref="Y652:Z652"/>
    <mergeCell ref="AA652:AB652"/>
    <mergeCell ref="C659:G659"/>
    <mergeCell ref="E668:G668"/>
    <mergeCell ref="E665:G665"/>
    <mergeCell ref="E664:G664"/>
    <mergeCell ref="E663:G663"/>
    <mergeCell ref="E662:G662"/>
    <mergeCell ref="E661:G661"/>
    <mergeCell ref="E660:G660"/>
    <mergeCell ref="BK652:BL652"/>
    <mergeCell ref="AZ652:BA652"/>
    <mergeCell ref="BB652:BC652"/>
    <mergeCell ref="BD652:BE652"/>
    <mergeCell ref="BF652:BG652"/>
    <mergeCell ref="BH652:BI652"/>
    <mergeCell ref="AU652:AV652"/>
    <mergeCell ref="AW652:AX652"/>
    <mergeCell ref="AO652:AP652"/>
    <mergeCell ref="AQ652:AR652"/>
    <mergeCell ref="AS652:AT652"/>
    <mergeCell ref="AF652:AG652"/>
    <mergeCell ref="AH652:AI652"/>
    <mergeCell ref="AJ652:AK652"/>
    <mergeCell ref="AL652:AM652"/>
    <mergeCell ref="AD652:AE652"/>
    <mergeCell ref="U668:V668"/>
    <mergeCell ref="H668:J668"/>
    <mergeCell ref="H665:J665"/>
    <mergeCell ref="H664:J664"/>
    <mergeCell ref="H663:J663"/>
    <mergeCell ref="H662:J662"/>
    <mergeCell ref="H661:J661"/>
    <mergeCell ref="N661:O661"/>
    <mergeCell ref="N660:O660"/>
    <mergeCell ref="K665:M665"/>
    <mergeCell ref="C652:R652"/>
    <mergeCell ref="N665:O665"/>
    <mergeCell ref="N664:O664"/>
    <mergeCell ref="N663:O663"/>
    <mergeCell ref="N662:O662"/>
    <mergeCell ref="W670:X670"/>
    <mergeCell ref="U670:V670"/>
    <mergeCell ref="S670:T670"/>
    <mergeCell ref="N670:O670"/>
    <mergeCell ref="K670:M670"/>
    <mergeCell ref="H670:J670"/>
    <mergeCell ref="E670:G670"/>
    <mergeCell ref="K668:M668"/>
    <mergeCell ref="S661:T661"/>
    <mergeCell ref="S660:T660"/>
    <mergeCell ref="N666:O666"/>
    <mergeCell ref="K666:M666"/>
    <mergeCell ref="H666:J666"/>
    <mergeCell ref="E666:G666"/>
    <mergeCell ref="S668:T668"/>
    <mergeCell ref="S666:T666"/>
    <mergeCell ref="S665:T665"/>
    <mergeCell ref="S664:T664"/>
    <mergeCell ref="S663:T663"/>
    <mergeCell ref="S662:T662"/>
    <mergeCell ref="N668:O668"/>
    <mergeCell ref="U666:V666"/>
    <mergeCell ref="U665:V665"/>
    <mergeCell ref="U664:V664"/>
    <mergeCell ref="U663:V663"/>
    <mergeCell ref="U660:V660"/>
    <mergeCell ref="U662:V662"/>
    <mergeCell ref="U661:V661"/>
    <mergeCell ref="H660:J660"/>
    <mergeCell ref="P668:Q668"/>
    <mergeCell ref="P666:Q666"/>
    <mergeCell ref="P665:Q665"/>
    <mergeCell ref="P664:Q664"/>
    <mergeCell ref="P663:Q663"/>
    <mergeCell ref="P662:Q662"/>
    <mergeCell ref="P661:Q661"/>
    <mergeCell ref="P660:Q660"/>
    <mergeCell ref="K661:M661"/>
    <mergeCell ref="K663:M663"/>
    <mergeCell ref="K664:M664"/>
    <mergeCell ref="K662:M662"/>
    <mergeCell ref="K660:M660"/>
    <mergeCell ref="C669:R669"/>
    <mergeCell ref="DP590:DQ590"/>
    <mergeCell ref="DN590:DO590"/>
    <mergeCell ref="BK622:BL622"/>
    <mergeCell ref="AZ622:BA622"/>
    <mergeCell ref="BB622:BC622"/>
    <mergeCell ref="BD622:BE622"/>
    <mergeCell ref="BF622:BG622"/>
    <mergeCell ref="BH622:BI622"/>
    <mergeCell ref="AU622:AV622"/>
    <mergeCell ref="AW622:AX622"/>
    <mergeCell ref="BQ624:BR624"/>
    <mergeCell ref="DC590:DD590"/>
    <mergeCell ref="BS624:BT624"/>
    <mergeCell ref="BK624:BL624"/>
    <mergeCell ref="BM624:BN624"/>
    <mergeCell ref="C624:R624"/>
    <mergeCell ref="S624:T624"/>
    <mergeCell ref="U624:V624"/>
    <mergeCell ref="W624:X624"/>
    <mergeCell ref="Y624:Z624"/>
    <mergeCell ref="AA624:AB624"/>
    <mergeCell ref="AH624:AI624"/>
    <mergeCell ref="CD590:CE590"/>
    <mergeCell ref="CB590:CC590"/>
    <mergeCell ref="BZ590:CA590"/>
    <mergeCell ref="BX590:BY590"/>
    <mergeCell ref="CK590:CL590"/>
    <mergeCell ref="CI590:CJ590"/>
    <mergeCell ref="CG590:CH590"/>
    <mergeCell ref="CO590:CP590"/>
    <mergeCell ref="CM590:CN590"/>
    <mergeCell ref="CZ590:DA590"/>
    <mergeCell ref="CX590:CY590"/>
    <mergeCell ref="CV590:CW590"/>
    <mergeCell ref="CT590:CU590"/>
    <mergeCell ref="CR590:CS590"/>
    <mergeCell ref="BV622:BW622"/>
    <mergeCell ref="BX622:BY622"/>
    <mergeCell ref="BZ622:CA622"/>
    <mergeCell ref="BM622:BN622"/>
    <mergeCell ref="BO622:BP622"/>
    <mergeCell ref="BQ622:BR622"/>
    <mergeCell ref="BS622:BT622"/>
    <mergeCell ref="BO624:BP624"/>
    <mergeCell ref="BB624:BC624"/>
    <mergeCell ref="BD624:BE624"/>
    <mergeCell ref="BF624:BG624"/>
    <mergeCell ref="BH624:BI624"/>
    <mergeCell ref="AZ624:BA624"/>
    <mergeCell ref="AO624:AP624"/>
    <mergeCell ref="AQ624:AR624"/>
    <mergeCell ref="AS624:AT624"/>
    <mergeCell ref="AU624:AV624"/>
    <mergeCell ref="AW624:AX624"/>
    <mergeCell ref="AJ624:AK624"/>
    <mergeCell ref="AL624:AM624"/>
    <mergeCell ref="C623:R623"/>
    <mergeCell ref="AJ602:AK602"/>
    <mergeCell ref="AL602:AM602"/>
    <mergeCell ref="AD603:AE603"/>
    <mergeCell ref="AF603:AG603"/>
    <mergeCell ref="AH603:AI603"/>
    <mergeCell ref="AJ603:AK603"/>
    <mergeCell ref="AL603:AM603"/>
    <mergeCell ref="AH625:AI625"/>
    <mergeCell ref="AJ625:AK625"/>
    <mergeCell ref="AL625:AM625"/>
    <mergeCell ref="C625:R625"/>
    <mergeCell ref="S625:T625"/>
    <mergeCell ref="U625:V625"/>
    <mergeCell ref="W625:X625"/>
    <mergeCell ref="Y625:Z625"/>
    <mergeCell ref="AA625:AB625"/>
    <mergeCell ref="DP624:DQ624"/>
    <mergeCell ref="DR624:DS624"/>
    <mergeCell ref="DT624:DU624"/>
    <mergeCell ref="DV624:DW624"/>
    <mergeCell ref="DN624:DO624"/>
    <mergeCell ref="DC624:DD624"/>
    <mergeCell ref="DE624:DF624"/>
    <mergeCell ref="DG624:DH624"/>
    <mergeCell ref="DI624:DJ624"/>
    <mergeCell ref="DK624:DL624"/>
    <mergeCell ref="CX624:CY624"/>
    <mergeCell ref="CZ624:DA624"/>
    <mergeCell ref="CR624:CS624"/>
    <mergeCell ref="CT624:CU624"/>
    <mergeCell ref="CV624:CW624"/>
    <mergeCell ref="CI624:CJ624"/>
    <mergeCell ref="CK624:CL624"/>
    <mergeCell ref="CM624:CN624"/>
    <mergeCell ref="CO624:CP624"/>
    <mergeCell ref="CG624:CH624"/>
    <mergeCell ref="BV624:BW624"/>
    <mergeCell ref="BX624:BY624"/>
    <mergeCell ref="BZ624:CA624"/>
    <mergeCell ref="CB624:CC624"/>
    <mergeCell ref="CD624:CE624"/>
    <mergeCell ref="BO625:BP625"/>
    <mergeCell ref="BQ625:BR625"/>
    <mergeCell ref="BS625:BT625"/>
    <mergeCell ref="DN625:DO625"/>
    <mergeCell ref="DP625:DQ625"/>
    <mergeCell ref="DR625:DS625"/>
    <mergeCell ref="DT625:DU625"/>
    <mergeCell ref="DV625:DW625"/>
    <mergeCell ref="DK625:DL625"/>
    <mergeCell ref="DC625:DD625"/>
    <mergeCell ref="DE625:DF625"/>
    <mergeCell ref="DG625:DH625"/>
    <mergeCell ref="DI625:DJ625"/>
    <mergeCell ref="CV625:CW625"/>
    <mergeCell ref="CX625:CY625"/>
    <mergeCell ref="CZ625:DA625"/>
    <mergeCell ref="CR625:CS625"/>
    <mergeCell ref="CT625:CU625"/>
    <mergeCell ref="CG625:CH625"/>
    <mergeCell ref="CI625:CJ625"/>
    <mergeCell ref="CK625:CL625"/>
    <mergeCell ref="CM625:CN625"/>
    <mergeCell ref="CO625:CP625"/>
    <mergeCell ref="CD625:CE625"/>
    <mergeCell ref="BV625:BW625"/>
    <mergeCell ref="BX625:BY625"/>
    <mergeCell ref="BZ625:CA625"/>
    <mergeCell ref="CB625:CC625"/>
    <mergeCell ref="AD625:AE625"/>
    <mergeCell ref="AF625:AG625"/>
    <mergeCell ref="C627:R627"/>
    <mergeCell ref="S627:T627"/>
    <mergeCell ref="U627:V627"/>
    <mergeCell ref="W627:X627"/>
    <mergeCell ref="Y627:Z627"/>
    <mergeCell ref="DN626:DO626"/>
    <mergeCell ref="DP626:DQ626"/>
    <mergeCell ref="AS627:AT627"/>
    <mergeCell ref="AU627:AV627"/>
    <mergeCell ref="AW627:AX627"/>
    <mergeCell ref="AO627:AP627"/>
    <mergeCell ref="AQ627:AR627"/>
    <mergeCell ref="AD627:AE627"/>
    <mergeCell ref="AF627:AG627"/>
    <mergeCell ref="AH627:AI627"/>
    <mergeCell ref="AJ627:AK627"/>
    <mergeCell ref="AL627:AM627"/>
    <mergeCell ref="AD626:AE626"/>
    <mergeCell ref="C626:R626"/>
    <mergeCell ref="S626:T626"/>
    <mergeCell ref="U626:V626"/>
    <mergeCell ref="W626:X626"/>
    <mergeCell ref="Y626:Z626"/>
    <mergeCell ref="AA626:AB626"/>
    <mergeCell ref="AU626:AV626"/>
    <mergeCell ref="AW626:AX626"/>
    <mergeCell ref="AO626:AP626"/>
    <mergeCell ref="AQ626:AR626"/>
    <mergeCell ref="AS626:AT626"/>
    <mergeCell ref="AF626:AG626"/>
    <mergeCell ref="AH626:AI626"/>
    <mergeCell ref="AJ626:AK626"/>
    <mergeCell ref="AL626:AM626"/>
    <mergeCell ref="BV627:BW627"/>
    <mergeCell ref="BX627:BY627"/>
    <mergeCell ref="BK627:BL627"/>
    <mergeCell ref="BM627:BN627"/>
    <mergeCell ref="BO627:BP627"/>
    <mergeCell ref="BQ627:BR627"/>
    <mergeCell ref="BS627:BT627"/>
    <mergeCell ref="BH627:BI627"/>
    <mergeCell ref="AZ627:BA627"/>
    <mergeCell ref="BB627:BC627"/>
    <mergeCell ref="BD627:BE627"/>
    <mergeCell ref="BF627:BG627"/>
    <mergeCell ref="BK625:BL625"/>
    <mergeCell ref="BM625:BN625"/>
    <mergeCell ref="AZ625:BA625"/>
    <mergeCell ref="BB625:BC625"/>
    <mergeCell ref="BD625:BE625"/>
    <mergeCell ref="BF625:BG625"/>
    <mergeCell ref="BH625:BI625"/>
    <mergeCell ref="AW625:AX625"/>
    <mergeCell ref="AO625:AP625"/>
    <mergeCell ref="AQ625:AR625"/>
    <mergeCell ref="AS625:AT625"/>
    <mergeCell ref="AU625:AV625"/>
    <mergeCell ref="DR626:DS626"/>
    <mergeCell ref="DT626:DU626"/>
    <mergeCell ref="DV626:DW626"/>
    <mergeCell ref="DI626:DJ626"/>
    <mergeCell ref="DK626:DL626"/>
    <mergeCell ref="DC626:DD626"/>
    <mergeCell ref="DE626:DF626"/>
    <mergeCell ref="DG626:DH626"/>
    <mergeCell ref="CT626:CU626"/>
    <mergeCell ref="CV626:CW626"/>
    <mergeCell ref="CX626:CY626"/>
    <mergeCell ref="CZ626:DA626"/>
    <mergeCell ref="CR626:CS626"/>
    <mergeCell ref="CG626:CH626"/>
    <mergeCell ref="CI626:CJ626"/>
    <mergeCell ref="CK626:CL626"/>
    <mergeCell ref="CM626:CN626"/>
    <mergeCell ref="CO626:CP626"/>
    <mergeCell ref="CB626:CC626"/>
    <mergeCell ref="CD626:CE626"/>
    <mergeCell ref="BV626:BW626"/>
    <mergeCell ref="BX626:BY626"/>
    <mergeCell ref="BZ626:CA626"/>
    <mergeCell ref="BM626:BN626"/>
    <mergeCell ref="BO626:BP626"/>
    <mergeCell ref="BQ626:BR626"/>
    <mergeCell ref="BS626:BT626"/>
    <mergeCell ref="BK626:BL626"/>
    <mergeCell ref="AZ626:BA626"/>
    <mergeCell ref="BB626:BC626"/>
    <mergeCell ref="BD626:BE626"/>
    <mergeCell ref="BF626:BG626"/>
    <mergeCell ref="BH626:BI626"/>
    <mergeCell ref="C628:R628"/>
    <mergeCell ref="S628:T628"/>
    <mergeCell ref="U628:V628"/>
    <mergeCell ref="W628:X628"/>
    <mergeCell ref="Y628:Z628"/>
    <mergeCell ref="AA628:AB628"/>
    <mergeCell ref="DV627:DW627"/>
    <mergeCell ref="DN627:DO627"/>
    <mergeCell ref="DP627:DQ627"/>
    <mergeCell ref="DR627:DS627"/>
    <mergeCell ref="DT627:DU627"/>
    <mergeCell ref="DG627:DH627"/>
    <mergeCell ref="DI627:DJ627"/>
    <mergeCell ref="DK627:DL627"/>
    <mergeCell ref="DC627:DD627"/>
    <mergeCell ref="DE627:DF627"/>
    <mergeCell ref="CR627:CS627"/>
    <mergeCell ref="CT627:CU627"/>
    <mergeCell ref="CV627:CW627"/>
    <mergeCell ref="CX627:CY627"/>
    <mergeCell ref="CZ627:DA627"/>
    <mergeCell ref="CO627:CP627"/>
    <mergeCell ref="CG627:CH627"/>
    <mergeCell ref="CI627:CJ627"/>
    <mergeCell ref="CK627:CL627"/>
    <mergeCell ref="CM627:CN627"/>
    <mergeCell ref="BZ627:CA627"/>
    <mergeCell ref="CB627:CC627"/>
    <mergeCell ref="CD627:CE627"/>
    <mergeCell ref="BM628:BN628"/>
    <mergeCell ref="BO628:BP628"/>
    <mergeCell ref="BQ628:BR628"/>
    <mergeCell ref="BS628:BT628"/>
    <mergeCell ref="BK628:BL628"/>
    <mergeCell ref="AZ628:BA628"/>
    <mergeCell ref="BB628:BC628"/>
    <mergeCell ref="BD628:BE628"/>
    <mergeCell ref="BF628:BG628"/>
    <mergeCell ref="BH628:BI628"/>
    <mergeCell ref="AU628:AV628"/>
    <mergeCell ref="AW628:AX628"/>
    <mergeCell ref="AO628:AP628"/>
    <mergeCell ref="AQ628:AR628"/>
    <mergeCell ref="AS628:AT628"/>
    <mergeCell ref="AF628:AG628"/>
    <mergeCell ref="AH628:AI628"/>
    <mergeCell ref="AJ628:AK628"/>
    <mergeCell ref="AL628:AM628"/>
    <mergeCell ref="DN628:DO628"/>
    <mergeCell ref="DP628:DQ628"/>
    <mergeCell ref="DR628:DS628"/>
    <mergeCell ref="DT628:DU628"/>
    <mergeCell ref="DV628:DW628"/>
    <mergeCell ref="DI628:DJ628"/>
    <mergeCell ref="DK628:DL628"/>
    <mergeCell ref="DC628:DD628"/>
    <mergeCell ref="DE628:DF628"/>
    <mergeCell ref="DG628:DH628"/>
    <mergeCell ref="CT628:CU628"/>
    <mergeCell ref="CV628:CW628"/>
    <mergeCell ref="CX628:CY628"/>
    <mergeCell ref="CZ628:DA628"/>
    <mergeCell ref="CR628:CS628"/>
    <mergeCell ref="AA627:AB627"/>
    <mergeCell ref="CI628:CJ628"/>
    <mergeCell ref="CK628:CL628"/>
    <mergeCell ref="CM628:CN628"/>
    <mergeCell ref="CO628:CP628"/>
    <mergeCell ref="CB628:CC628"/>
    <mergeCell ref="CD628:CE628"/>
    <mergeCell ref="BV628:BW628"/>
    <mergeCell ref="BX628:BY628"/>
    <mergeCell ref="BZ628:CA628"/>
    <mergeCell ref="S629:T629"/>
    <mergeCell ref="U629:V629"/>
    <mergeCell ref="W629:X629"/>
    <mergeCell ref="Y629:Z629"/>
    <mergeCell ref="BO629:BP629"/>
    <mergeCell ref="BS629:BT629"/>
    <mergeCell ref="BH629:BI629"/>
    <mergeCell ref="AZ629:BA629"/>
    <mergeCell ref="BB629:BC629"/>
    <mergeCell ref="BD629:BE629"/>
    <mergeCell ref="BF629:BG629"/>
    <mergeCell ref="AS629:AT629"/>
    <mergeCell ref="AU629:AV629"/>
    <mergeCell ref="AW629:AX629"/>
    <mergeCell ref="AO629:AP629"/>
    <mergeCell ref="AQ629:AR629"/>
    <mergeCell ref="AD629:AE629"/>
    <mergeCell ref="AF629:AG629"/>
    <mergeCell ref="AH629:AI629"/>
    <mergeCell ref="AJ629:AK629"/>
    <mergeCell ref="AL629:AM629"/>
    <mergeCell ref="AA629:AB629"/>
    <mergeCell ref="DV629:DW629"/>
    <mergeCell ref="CG629:CH629"/>
    <mergeCell ref="CI629:CJ629"/>
    <mergeCell ref="CK629:CL629"/>
    <mergeCell ref="CM629:CN629"/>
    <mergeCell ref="BZ629:CA629"/>
    <mergeCell ref="CB629:CC629"/>
    <mergeCell ref="CD629:CE629"/>
    <mergeCell ref="BV629:BW629"/>
    <mergeCell ref="BX629:BY629"/>
    <mergeCell ref="BK629:BL629"/>
    <mergeCell ref="BM629:BN629"/>
    <mergeCell ref="BQ629:BR629"/>
    <mergeCell ref="DN629:DO629"/>
    <mergeCell ref="DP629:DQ629"/>
    <mergeCell ref="DR629:DS629"/>
    <mergeCell ref="DT629:DU629"/>
    <mergeCell ref="DG629:DH629"/>
    <mergeCell ref="DI629:DJ629"/>
    <mergeCell ref="DK629:DL629"/>
    <mergeCell ref="DC629:DD629"/>
    <mergeCell ref="DE629:DF629"/>
    <mergeCell ref="CR629:CS629"/>
    <mergeCell ref="CT629:CU629"/>
    <mergeCell ref="CV629:CW629"/>
    <mergeCell ref="CX629:CY629"/>
    <mergeCell ref="CZ629:DA629"/>
    <mergeCell ref="CO629:CP629"/>
    <mergeCell ref="AD628:AE628"/>
    <mergeCell ref="DM2:DM3"/>
    <mergeCell ref="DB2:DB3"/>
    <mergeCell ref="CQ2:CQ3"/>
    <mergeCell ref="DX2:DX3"/>
    <mergeCell ref="C37:R37"/>
    <mergeCell ref="C61:R61"/>
    <mergeCell ref="C62:R62"/>
    <mergeCell ref="C557:R557"/>
    <mergeCell ref="C564:R564"/>
    <mergeCell ref="C600:R600"/>
    <mergeCell ref="C618:R618"/>
    <mergeCell ref="C622:R622"/>
    <mergeCell ref="C629:R629"/>
    <mergeCell ref="C633:R633"/>
    <mergeCell ref="C641:R641"/>
    <mergeCell ref="C648:R648"/>
    <mergeCell ref="C650:R650"/>
    <mergeCell ref="C601:R601"/>
    <mergeCell ref="C602:D602"/>
    <mergeCell ref="E602:R602"/>
    <mergeCell ref="S602:T602"/>
    <mergeCell ref="U602:V602"/>
    <mergeCell ref="W602:X602"/>
    <mergeCell ref="Y602:Z602"/>
    <mergeCell ref="AA602:AB602"/>
    <mergeCell ref="C603:D603"/>
    <mergeCell ref="E603:R603"/>
    <mergeCell ref="S603:T603"/>
    <mergeCell ref="U603:V603"/>
    <mergeCell ref="W603:X603"/>
    <mergeCell ref="Y603:Z603"/>
    <mergeCell ref="AA603:AB603"/>
    <mergeCell ref="C604:D604"/>
    <mergeCell ref="E604:R604"/>
    <mergeCell ref="S604:T604"/>
    <mergeCell ref="U604:V604"/>
    <mergeCell ref="W604:X604"/>
    <mergeCell ref="Y604:Z604"/>
    <mergeCell ref="AA604:AB604"/>
    <mergeCell ref="C605:D605"/>
    <mergeCell ref="E605:R605"/>
    <mergeCell ref="S605:T605"/>
    <mergeCell ref="U605:V605"/>
    <mergeCell ref="W605:X605"/>
    <mergeCell ref="Y605:Z605"/>
    <mergeCell ref="AA605:AB605"/>
    <mergeCell ref="C606:D606"/>
    <mergeCell ref="E606:R606"/>
    <mergeCell ref="S606:T606"/>
    <mergeCell ref="U606:V606"/>
    <mergeCell ref="W606:X606"/>
    <mergeCell ref="Y606:Z606"/>
    <mergeCell ref="AA606:AB606"/>
    <mergeCell ref="C607:N607"/>
    <mergeCell ref="O607:R607"/>
    <mergeCell ref="S607:T607"/>
    <mergeCell ref="U607:V607"/>
    <mergeCell ref="W607:X607"/>
    <mergeCell ref="Y607:Z607"/>
    <mergeCell ref="AA607:AB607"/>
    <mergeCell ref="AD602:AE602"/>
    <mergeCell ref="AF602:AG602"/>
    <mergeCell ref="AH602:AI602"/>
    <mergeCell ref="CG628:CH628"/>
    <mergeCell ref="BH605:BI605"/>
    <mergeCell ref="AZ606:BA606"/>
    <mergeCell ref="BB606:BC606"/>
    <mergeCell ref="BD606:BE606"/>
    <mergeCell ref="BF606:BG606"/>
    <mergeCell ref="BH606:BI606"/>
    <mergeCell ref="AZ607:BA607"/>
    <mergeCell ref="BB607:BC607"/>
    <mergeCell ref="BD607:BE607"/>
    <mergeCell ref="BF607:BG607"/>
    <mergeCell ref="BH607:BI607"/>
    <mergeCell ref="BK602:BL602"/>
    <mergeCell ref="BM602:BN602"/>
    <mergeCell ref="BO602:BP602"/>
    <mergeCell ref="AL606:AM606"/>
    <mergeCell ref="AD607:AE607"/>
    <mergeCell ref="AF607:AG607"/>
    <mergeCell ref="AH607:AI607"/>
    <mergeCell ref="AJ607:AK607"/>
    <mergeCell ref="AL607:AM607"/>
    <mergeCell ref="AO602:AP602"/>
    <mergeCell ref="AQ602:AR602"/>
    <mergeCell ref="AS602:AT602"/>
    <mergeCell ref="AU602:AV602"/>
    <mergeCell ref="AW602:AX602"/>
    <mergeCell ref="AO603:AP603"/>
    <mergeCell ref="AQ603:AR603"/>
    <mergeCell ref="AS603:AT603"/>
    <mergeCell ref="AU603:AV603"/>
    <mergeCell ref="AW603:AX603"/>
    <mergeCell ref="AO604:AP604"/>
    <mergeCell ref="AQ604:AR604"/>
    <mergeCell ref="AS604:AT604"/>
    <mergeCell ref="AU604:AV604"/>
    <mergeCell ref="AW604:AX604"/>
    <mergeCell ref="AO605:AP605"/>
    <mergeCell ref="AQ605:AR605"/>
    <mergeCell ref="AS605:AT605"/>
    <mergeCell ref="AU605:AV605"/>
    <mergeCell ref="AW605:AX605"/>
    <mergeCell ref="AO606:AP606"/>
    <mergeCell ref="AQ606:AR606"/>
    <mergeCell ref="AS606:AT606"/>
    <mergeCell ref="AU606:AV606"/>
    <mergeCell ref="AW606:AX606"/>
    <mergeCell ref="AO607:AP607"/>
    <mergeCell ref="AQ607:AR607"/>
    <mergeCell ref="AS607:AT607"/>
    <mergeCell ref="AU607:AV607"/>
    <mergeCell ref="AW607:AX607"/>
    <mergeCell ref="BK606:BL606"/>
    <mergeCell ref="BM606:BN606"/>
    <mergeCell ref="BO606:BP606"/>
    <mergeCell ref="BQ606:BR606"/>
    <mergeCell ref="BS606:BT606"/>
    <mergeCell ref="BK607:BL607"/>
    <mergeCell ref="BM607:BN607"/>
    <mergeCell ref="BO607:BP607"/>
    <mergeCell ref="BQ607:BR607"/>
    <mergeCell ref="BS607:BT607"/>
    <mergeCell ref="BV602:BW602"/>
    <mergeCell ref="BX602:BY602"/>
    <mergeCell ref="BZ602:CA602"/>
    <mergeCell ref="CB602:CC602"/>
    <mergeCell ref="CD602:CE602"/>
    <mergeCell ref="BV603:BW603"/>
    <mergeCell ref="BX603:BY603"/>
    <mergeCell ref="BZ603:CA603"/>
    <mergeCell ref="CB603:CC603"/>
    <mergeCell ref="CD603:CE603"/>
    <mergeCell ref="BV604:BW604"/>
    <mergeCell ref="BX604:BY604"/>
    <mergeCell ref="BZ604:CA604"/>
    <mergeCell ref="CB604:CC604"/>
    <mergeCell ref="CD604:CE604"/>
    <mergeCell ref="BV605:BW605"/>
    <mergeCell ref="BX605:BY605"/>
    <mergeCell ref="BZ605:CA605"/>
    <mergeCell ref="CB605:CC605"/>
    <mergeCell ref="CD605:CE605"/>
    <mergeCell ref="BV606:BW606"/>
    <mergeCell ref="BX606:BY606"/>
    <mergeCell ref="BZ606:CA606"/>
    <mergeCell ref="CB606:CC606"/>
    <mergeCell ref="CD606:CE606"/>
    <mergeCell ref="BV607:BW607"/>
    <mergeCell ref="BX607:BY607"/>
    <mergeCell ref="BZ607:CA607"/>
    <mergeCell ref="CB607:CC607"/>
    <mergeCell ref="CD607:CE607"/>
    <mergeCell ref="DK606:DL606"/>
    <mergeCell ref="DC607:DD607"/>
    <mergeCell ref="DE607:DF607"/>
    <mergeCell ref="DG607:DH607"/>
    <mergeCell ref="DI607:DJ607"/>
    <mergeCell ref="DK607:DL607"/>
    <mergeCell ref="CG602:CH602"/>
    <mergeCell ref="CI602:CJ602"/>
    <mergeCell ref="CK602:CL602"/>
    <mergeCell ref="CM602:CN602"/>
    <mergeCell ref="CO602:CP602"/>
    <mergeCell ref="CG603:CH603"/>
    <mergeCell ref="CI603:CJ603"/>
    <mergeCell ref="CK603:CL603"/>
    <mergeCell ref="CM603:CN603"/>
    <mergeCell ref="CO603:CP603"/>
    <mergeCell ref="CG604:CH604"/>
    <mergeCell ref="CI604:CJ604"/>
    <mergeCell ref="CK604:CL604"/>
    <mergeCell ref="CM604:CN604"/>
    <mergeCell ref="CO604:CP604"/>
    <mergeCell ref="CG605:CH605"/>
    <mergeCell ref="CI605:CJ605"/>
    <mergeCell ref="CK605:CL605"/>
    <mergeCell ref="CM605:CN605"/>
    <mergeCell ref="CO605:CP605"/>
    <mergeCell ref="CG606:CH606"/>
    <mergeCell ref="CI606:CJ606"/>
    <mergeCell ref="CK606:CL606"/>
    <mergeCell ref="CM606:CN606"/>
    <mergeCell ref="CO606:CP606"/>
    <mergeCell ref="CG607:CH607"/>
    <mergeCell ref="CI607:CJ607"/>
    <mergeCell ref="CK607:CL607"/>
    <mergeCell ref="CM607:CN607"/>
    <mergeCell ref="CO607:CP607"/>
    <mergeCell ref="CR602:CS602"/>
    <mergeCell ref="CT602:CU602"/>
    <mergeCell ref="CV602:CW602"/>
    <mergeCell ref="DN606:DO606"/>
    <mergeCell ref="DP606:DQ606"/>
    <mergeCell ref="DR606:DS606"/>
    <mergeCell ref="DT606:DU606"/>
    <mergeCell ref="DV606:DW606"/>
    <mergeCell ref="DN607:DO607"/>
    <mergeCell ref="DP607:DQ607"/>
    <mergeCell ref="DR607:DS607"/>
    <mergeCell ref="DT607:DU607"/>
    <mergeCell ref="DV607:DW607"/>
    <mergeCell ref="DC8:DM8"/>
    <mergeCell ref="DN8:DX8"/>
    <mergeCell ref="DY8:ED8"/>
    <mergeCell ref="CX602:CY602"/>
    <mergeCell ref="CZ602:DA602"/>
    <mergeCell ref="CR603:CS603"/>
    <mergeCell ref="CT603:CU603"/>
    <mergeCell ref="CV603:CW603"/>
    <mergeCell ref="CX603:CY603"/>
    <mergeCell ref="CZ603:DA603"/>
    <mergeCell ref="CR604:CS604"/>
    <mergeCell ref="CT604:CU604"/>
    <mergeCell ref="CV604:CW604"/>
    <mergeCell ref="CX604:CY604"/>
    <mergeCell ref="CZ604:DA604"/>
    <mergeCell ref="CR605:CS605"/>
    <mergeCell ref="CT605:CU605"/>
    <mergeCell ref="CV605:CW605"/>
    <mergeCell ref="CX605:CY605"/>
    <mergeCell ref="CZ605:DA605"/>
    <mergeCell ref="CR606:CS606"/>
    <mergeCell ref="CT606:CU606"/>
    <mergeCell ref="CV606:CW606"/>
    <mergeCell ref="CX606:CY606"/>
    <mergeCell ref="CZ606:DA606"/>
    <mergeCell ref="CR607:CS607"/>
    <mergeCell ref="CT607:CU607"/>
    <mergeCell ref="CV607:CW607"/>
    <mergeCell ref="CX607:CY607"/>
    <mergeCell ref="CZ607:DA607"/>
    <mergeCell ref="DC602:DD602"/>
    <mergeCell ref="DE602:DF602"/>
    <mergeCell ref="DG602:DH602"/>
    <mergeCell ref="DI602:DJ602"/>
    <mergeCell ref="DK602:DL602"/>
    <mergeCell ref="DC603:DD603"/>
    <mergeCell ref="DE603:DF603"/>
    <mergeCell ref="DG603:DH603"/>
    <mergeCell ref="DI603:DJ603"/>
    <mergeCell ref="DK603:DL603"/>
    <mergeCell ref="DC604:DD604"/>
    <mergeCell ref="DE604:DF604"/>
    <mergeCell ref="DG604:DH604"/>
    <mergeCell ref="DI604:DJ604"/>
    <mergeCell ref="DK604:DL604"/>
    <mergeCell ref="DC605:DD605"/>
    <mergeCell ref="DE605:DF605"/>
    <mergeCell ref="DG605:DH605"/>
    <mergeCell ref="DI605:DJ605"/>
    <mergeCell ref="DK605:DL605"/>
    <mergeCell ref="DC606:DD606"/>
    <mergeCell ref="DE606:DF606"/>
    <mergeCell ref="DG606:DH606"/>
    <mergeCell ref="DI606:DJ606"/>
    <mergeCell ref="CR2:DA2"/>
    <mergeCell ref="CG8:CQ8"/>
    <mergeCell ref="CG2:CP2"/>
    <mergeCell ref="BV8:CF8"/>
    <mergeCell ref="BV2:CE2"/>
    <mergeCell ref="BK8:BU8"/>
    <mergeCell ref="BK2:BT2"/>
    <mergeCell ref="AZ8:BJ8"/>
    <mergeCell ref="AZ2:BI2"/>
    <mergeCell ref="AO8:AW8"/>
    <mergeCell ref="AO2:AX2"/>
    <mergeCell ref="AD8:AN8"/>
    <mergeCell ref="AD2:AM2"/>
    <mergeCell ref="S8:AC8"/>
    <mergeCell ref="S2:AB2"/>
    <mergeCell ref="DC2:DL2"/>
    <mergeCell ref="DN2:DW2"/>
    <mergeCell ref="DN602:DO602"/>
    <mergeCell ref="DP602:DQ602"/>
    <mergeCell ref="DR602:DS602"/>
    <mergeCell ref="DT602:DU602"/>
    <mergeCell ref="DV602:DW602"/>
    <mergeCell ref="DN603:DO603"/>
    <mergeCell ref="DP603:DQ603"/>
    <mergeCell ref="DR603:DS603"/>
    <mergeCell ref="DT603:DU603"/>
    <mergeCell ref="DV603:DW603"/>
    <mergeCell ref="DN604:DO604"/>
    <mergeCell ref="DP604:DQ604"/>
    <mergeCell ref="DR604:DS604"/>
    <mergeCell ref="DT604:DU604"/>
    <mergeCell ref="DV604:DW604"/>
    <mergeCell ref="DN605:DO605"/>
    <mergeCell ref="DP605:DQ605"/>
    <mergeCell ref="DR605:DS605"/>
    <mergeCell ref="DT605:DU605"/>
    <mergeCell ref="DV605:DW605"/>
    <mergeCell ref="BQ602:BR602"/>
    <mergeCell ref="BS602:BT602"/>
    <mergeCell ref="BK603:BL603"/>
    <mergeCell ref="BM603:BN603"/>
    <mergeCell ref="BO603:BP603"/>
    <mergeCell ref="BQ603:BR603"/>
    <mergeCell ref="BS603:BT603"/>
    <mergeCell ref="BK604:BL604"/>
    <mergeCell ref="BM604:BN604"/>
    <mergeCell ref="BO604:BP604"/>
    <mergeCell ref="BQ604:BR604"/>
    <mergeCell ref="BS604:BT604"/>
    <mergeCell ref="BK605:BL605"/>
    <mergeCell ref="BM605:BN605"/>
    <mergeCell ref="BO605:BP605"/>
    <mergeCell ref="BQ605:BR605"/>
    <mergeCell ref="BS605:BT605"/>
    <mergeCell ref="AZ602:BA602"/>
    <mergeCell ref="BB602:BC602"/>
    <mergeCell ref="BD602:BE602"/>
    <mergeCell ref="BF602:BG602"/>
    <mergeCell ref="BH602:BI602"/>
    <mergeCell ref="AZ603:BA603"/>
    <mergeCell ref="BB603:BC603"/>
    <mergeCell ref="BD603:BE603"/>
    <mergeCell ref="BF603:BG603"/>
    <mergeCell ref="BH603:BI603"/>
  </mergeCells>
  <dataValidations count="9">
    <dataValidation type="list" allowBlank="1" showInputMessage="1" showErrorMessage="1" sqref="I568:Q588">
      <formula1>Activity</formula1>
    </dataValidation>
    <dataValidation type="list" allowBlank="1" showInputMessage="1" showErrorMessage="1" sqref="E30:O35">
      <formula1>Student</formula1>
    </dataValidation>
    <dataValidation showDropDown="1" showInputMessage="1" showErrorMessage="1" sqref="D13"/>
    <dataValidation type="list" allowBlank="1" showInputMessage="1" showErrorMessage="1" sqref="C65:C84 C88:C111 C476:C495 C115:C138 C142:C161 C165:C184 C188:C207 C211:C230 C234:C257 C261:C280 C284:C303 C307:C326 C330:C353 C357:C376 C380:C403 C407:C426 C430:C449 C453:C472 C499:C518 C522:C541">
      <formula1>Travel</formula1>
    </dataValidation>
    <dataValidation type="list" allowBlank="1" showInputMessage="1" showErrorMessage="1" sqref="C559:D559 C560:C563">
      <formula1>Commodity</formula1>
    </dataValidation>
    <dataValidation type="list" allowBlank="1" showInputMessage="1" showErrorMessage="1" sqref="E593:O594">
      <formula1>Fabrication</formula1>
    </dataValidation>
    <dataValidation type="list" allowBlank="1" showInputMessage="1" showErrorMessage="1" sqref="E13:O17">
      <formula1>SeniorPersonnel1</formula1>
    </dataValidation>
    <dataValidation type="list" allowBlank="1" showInputMessage="1" showErrorMessage="1" sqref="E21:O27">
      <formula1>OtherPersonnel</formula1>
    </dataValidation>
    <dataValidation type="list" allowBlank="1" showInputMessage="1" showErrorMessage="1" sqref="C547:C552">
      <formula1>Contractual</formula1>
    </dataValidation>
  </dataValidations>
  <printOptions horizontalCentered="1"/>
  <pageMargins left="0.25" right="0.25" top="0.75" bottom="0.75" header="0.3" footer="0.3"/>
  <pageSetup scale="18" fitToHeight="2" orientation="landscape" r:id="rId1"/>
  <headerFooter alignWithMargins="0"/>
  <ignoredErrors>
    <ignoredError sqref="DR544 DT544 DV544" unlockedFormula="1"/>
    <ignoredError sqref="DZ647:EC647" formula="1"/>
    <ignoredError sqref="D670:E670 H670 K670 N670 Q5"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x14:formula1>
            <xm:f>'List selections - DO NOT DELETE'!$A$138:$A$150</xm:f>
          </x14:formula1>
          <xm:sqref>D30:D35</xm:sqref>
        </x14:dataValidation>
        <x14:dataValidation type="list" allowBlank="1" showInputMessage="1">
          <x14:formula1>
            <xm:f>'List selections - DO NOT DELETE'!$A$159:$A$177</xm:f>
          </x14:formula1>
          <xm:sqref>P30:P35</xm:sqref>
        </x14:dataValidation>
        <x14:dataValidation type="list" allowBlank="1" showInputMessage="1" showErrorMessage="1">
          <x14:formula1>
            <xm:f>'List selections - DO NOT DELETE'!$A$126:$A$135</xm:f>
          </x14:formula1>
          <xm:sqref>C602:D606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1"/>
  </sheetPr>
  <dimension ref="A1:J134"/>
  <sheetViews>
    <sheetView topLeftCell="A101" workbookViewId="0">
      <selection activeCell="P19" sqref="P19"/>
    </sheetView>
  </sheetViews>
  <sheetFormatPr defaultColWidth="9" defaultRowHeight="11.25"/>
  <sheetData>
    <row r="1" spans="1:10">
      <c r="A1" s="1003" t="s">
        <v>204</v>
      </c>
      <c r="B1" s="1004"/>
      <c r="C1" s="1004"/>
      <c r="D1" s="1004"/>
      <c r="E1" s="1004"/>
      <c r="F1" s="1004"/>
      <c r="G1" s="1004"/>
      <c r="H1" s="1004"/>
      <c r="I1" s="1004"/>
    </row>
    <row r="3" spans="1:10" ht="15">
      <c r="A3" s="1" t="s">
        <v>295</v>
      </c>
      <c r="J3" s="1" t="s">
        <v>306</v>
      </c>
    </row>
    <row r="5" spans="1:10" ht="12.75">
      <c r="A5" s="2" t="s">
        <v>189</v>
      </c>
      <c r="J5" s="2" t="s">
        <v>255</v>
      </c>
    </row>
    <row r="6" spans="1:10" ht="12.75">
      <c r="A6" s="3" t="s">
        <v>212</v>
      </c>
      <c r="J6" s="2" t="s">
        <v>256</v>
      </c>
    </row>
    <row r="7" spans="1:10" ht="12.75">
      <c r="A7" s="2" t="s">
        <v>190</v>
      </c>
      <c r="J7" s="3" t="s">
        <v>78</v>
      </c>
    </row>
    <row r="8" spans="1:10" ht="12.75">
      <c r="A8" s="2" t="s">
        <v>213</v>
      </c>
      <c r="J8" s="2" t="s">
        <v>257</v>
      </c>
    </row>
    <row r="9" spans="1:10" ht="12.75">
      <c r="A9" s="2" t="s">
        <v>214</v>
      </c>
      <c r="J9" s="2" t="s">
        <v>258</v>
      </c>
    </row>
    <row r="10" spans="1:10" ht="12.75">
      <c r="A10" s="2" t="s">
        <v>215</v>
      </c>
      <c r="J10" s="2" t="s">
        <v>259</v>
      </c>
    </row>
    <row r="11" spans="1:10" ht="12.75">
      <c r="A11" s="2" t="s">
        <v>191</v>
      </c>
      <c r="J11" s="2" t="s">
        <v>260</v>
      </c>
    </row>
    <row r="12" spans="1:10" ht="12.75">
      <c r="A12" s="2" t="s">
        <v>115</v>
      </c>
      <c r="J12" s="2" t="s">
        <v>261</v>
      </c>
    </row>
    <row r="13" spans="1:10" ht="12.75">
      <c r="A13" s="2" t="s">
        <v>125</v>
      </c>
      <c r="J13" s="2" t="s">
        <v>262</v>
      </c>
    </row>
    <row r="14" spans="1:10" ht="12.75">
      <c r="A14" s="2" t="s">
        <v>117</v>
      </c>
      <c r="J14" s="2" t="s">
        <v>139</v>
      </c>
    </row>
    <row r="15" spans="1:10" ht="12.75">
      <c r="A15" s="2" t="s">
        <v>118</v>
      </c>
      <c r="J15" s="2" t="s">
        <v>140</v>
      </c>
    </row>
    <row r="16" spans="1:10" ht="12.75">
      <c r="A16" s="2" t="s">
        <v>216</v>
      </c>
      <c r="J16" s="2" t="s">
        <v>141</v>
      </c>
    </row>
    <row r="17" spans="1:10" ht="12.75">
      <c r="A17" s="2" t="s">
        <v>119</v>
      </c>
      <c r="J17" s="2" t="s">
        <v>142</v>
      </c>
    </row>
    <row r="18" spans="1:10" ht="12.75">
      <c r="A18" s="2" t="s">
        <v>120</v>
      </c>
      <c r="J18" s="2" t="s">
        <v>143</v>
      </c>
    </row>
    <row r="19" spans="1:10" ht="12.75">
      <c r="A19" s="2" t="s">
        <v>329</v>
      </c>
      <c r="J19" s="2" t="s">
        <v>285</v>
      </c>
    </row>
    <row r="20" spans="1:10" ht="12.75">
      <c r="A20" s="2" t="s">
        <v>330</v>
      </c>
      <c r="J20" s="2" t="s">
        <v>224</v>
      </c>
    </row>
    <row r="21" spans="1:10" ht="12.75">
      <c r="A21" s="2" t="s">
        <v>192</v>
      </c>
      <c r="J21" s="2" t="s">
        <v>225</v>
      </c>
    </row>
    <row r="22" spans="1:10" ht="12.75">
      <c r="A22" s="2" t="s">
        <v>331</v>
      </c>
      <c r="J22" s="2" t="s">
        <v>243</v>
      </c>
    </row>
    <row r="23" spans="1:10" ht="12.75">
      <c r="A23" s="2" t="s">
        <v>332</v>
      </c>
      <c r="J23" s="2" t="s">
        <v>244</v>
      </c>
    </row>
    <row r="24" spans="1:10" ht="12.75">
      <c r="A24" s="2" t="s">
        <v>193</v>
      </c>
      <c r="J24" s="2" t="s">
        <v>245</v>
      </c>
    </row>
    <row r="25" spans="1:10" ht="12.75">
      <c r="A25" s="2" t="s">
        <v>194</v>
      </c>
      <c r="J25" s="2" t="s">
        <v>246</v>
      </c>
    </row>
    <row r="26" spans="1:10" ht="12.75">
      <c r="A26" s="2" t="s">
        <v>333</v>
      </c>
      <c r="J26" s="2" t="s">
        <v>247</v>
      </c>
    </row>
    <row r="27" spans="1:10" ht="12.75">
      <c r="A27" s="3" t="s">
        <v>195</v>
      </c>
      <c r="J27" s="2" t="s">
        <v>248</v>
      </c>
    </row>
    <row r="28" spans="1:10" ht="12.75">
      <c r="A28" s="2" t="s">
        <v>334</v>
      </c>
      <c r="J28" s="2" t="s">
        <v>249</v>
      </c>
    </row>
    <row r="29" spans="1:10" ht="12.75">
      <c r="A29" s="2" t="s">
        <v>267</v>
      </c>
      <c r="J29" s="2" t="s">
        <v>250</v>
      </c>
    </row>
    <row r="30" spans="1:10" ht="12.75">
      <c r="A30" s="2" t="s">
        <v>349</v>
      </c>
      <c r="J30" s="2" t="s">
        <v>251</v>
      </c>
    </row>
    <row r="31" spans="1:10" ht="12.75">
      <c r="A31" s="2" t="s">
        <v>149</v>
      </c>
      <c r="J31" s="2" t="s">
        <v>275</v>
      </c>
    </row>
    <row r="32" spans="1:10" ht="12.75">
      <c r="A32" s="3" t="s">
        <v>150</v>
      </c>
      <c r="J32" s="2" t="s">
        <v>276</v>
      </c>
    </row>
    <row r="33" spans="1:10" ht="12.75">
      <c r="A33" s="2" t="s">
        <v>281</v>
      </c>
      <c r="J33" s="2" t="s">
        <v>277</v>
      </c>
    </row>
    <row r="34" spans="1:10" ht="12.75">
      <c r="A34" s="2" t="s">
        <v>97</v>
      </c>
      <c r="J34" s="3" t="s">
        <v>278</v>
      </c>
    </row>
    <row r="35" spans="1:10" ht="12.75">
      <c r="A35" s="2" t="s">
        <v>98</v>
      </c>
      <c r="J35" s="2" t="s">
        <v>279</v>
      </c>
    </row>
    <row r="36" spans="1:10" ht="12.75">
      <c r="A36" s="2" t="s">
        <v>99</v>
      </c>
      <c r="J36" s="2" t="s">
        <v>280</v>
      </c>
    </row>
    <row r="37" spans="1:10" ht="12.75">
      <c r="A37" s="2" t="s">
        <v>282</v>
      </c>
      <c r="J37" s="3" t="s">
        <v>81</v>
      </c>
    </row>
    <row r="38" spans="1:10" ht="12.75">
      <c r="A38" s="2" t="s">
        <v>283</v>
      </c>
      <c r="J38" s="2" t="s">
        <v>82</v>
      </c>
    </row>
    <row r="39" spans="1:10" ht="12.75">
      <c r="A39" s="2" t="s">
        <v>100</v>
      </c>
      <c r="J39" s="2" t="s">
        <v>108</v>
      </c>
    </row>
    <row r="40" spans="1:10" ht="12.75">
      <c r="A40" s="2" t="s">
        <v>284</v>
      </c>
      <c r="J40" s="2" t="s">
        <v>109</v>
      </c>
    </row>
    <row r="41" spans="1:10" ht="12.75">
      <c r="J41" s="2" t="s">
        <v>110</v>
      </c>
    </row>
    <row r="42" spans="1:10" ht="12.75">
      <c r="J42" s="2" t="s">
        <v>111</v>
      </c>
    </row>
    <row r="43" spans="1:10" ht="12.75">
      <c r="J43" s="2" t="s">
        <v>112</v>
      </c>
    </row>
    <row r="44" spans="1:10" ht="12.75">
      <c r="J44" s="2" t="s">
        <v>113</v>
      </c>
    </row>
    <row r="45" spans="1:10" ht="12.75">
      <c r="J45" s="2" t="s">
        <v>114</v>
      </c>
    </row>
    <row r="46" spans="1:10" ht="12.75">
      <c r="J46" s="3" t="s">
        <v>75</v>
      </c>
    </row>
    <row r="47" spans="1:10" ht="12.75">
      <c r="J47" s="2" t="s">
        <v>83</v>
      </c>
    </row>
    <row r="48" spans="1:10" ht="12.75">
      <c r="J48" s="2" t="s">
        <v>84</v>
      </c>
    </row>
    <row r="49" spans="10:10" ht="12.75">
      <c r="J49" s="2" t="s">
        <v>85</v>
      </c>
    </row>
    <row r="50" spans="10:10" ht="12.75">
      <c r="J50" s="2" t="s">
        <v>86</v>
      </c>
    </row>
    <row r="51" spans="10:10" ht="12.75">
      <c r="J51" s="2" t="s">
        <v>87</v>
      </c>
    </row>
    <row r="52" spans="10:10" ht="12.75">
      <c r="J52" s="2" t="s">
        <v>88</v>
      </c>
    </row>
    <row r="53" spans="10:10" ht="12.75">
      <c r="J53" s="2" t="s">
        <v>89</v>
      </c>
    </row>
    <row r="54" spans="10:10" ht="12.75">
      <c r="J54" s="2" t="s">
        <v>90</v>
      </c>
    </row>
    <row r="55" spans="10:10" ht="12.75">
      <c r="J55" s="3" t="s">
        <v>91</v>
      </c>
    </row>
    <row r="56" spans="10:10" ht="12.75">
      <c r="J56" s="2" t="s">
        <v>92</v>
      </c>
    </row>
    <row r="57" spans="10:10" ht="12.75">
      <c r="J57" s="2" t="s">
        <v>93</v>
      </c>
    </row>
    <row r="58" spans="10:10" ht="12.75">
      <c r="J58" s="2" t="s">
        <v>94</v>
      </c>
    </row>
    <row r="59" spans="10:10" ht="12.75">
      <c r="J59" s="3" t="s">
        <v>95</v>
      </c>
    </row>
    <row r="60" spans="10:10" ht="12.75">
      <c r="J60" s="2" t="s">
        <v>96</v>
      </c>
    </row>
    <row r="61" spans="10:10" ht="12.75">
      <c r="J61" s="2" t="s">
        <v>217</v>
      </c>
    </row>
    <row r="62" spans="10:10" ht="12.75">
      <c r="J62" s="2" t="s">
        <v>218</v>
      </c>
    </row>
    <row r="63" spans="10:10" ht="12.75">
      <c r="J63" s="2" t="s">
        <v>219</v>
      </c>
    </row>
    <row r="64" spans="10:10" ht="12.75">
      <c r="J64" s="3" t="s">
        <v>220</v>
      </c>
    </row>
    <row r="65" spans="10:10" ht="12.75">
      <c r="J65" s="2" t="s">
        <v>226</v>
      </c>
    </row>
    <row r="66" spans="10:10" ht="12.75">
      <c r="J66" s="2" t="s">
        <v>227</v>
      </c>
    </row>
    <row r="67" spans="10:10" ht="12.75">
      <c r="J67" s="2" t="s">
        <v>228</v>
      </c>
    </row>
    <row r="68" spans="10:10" ht="12.75">
      <c r="J68" s="2" t="s">
        <v>229</v>
      </c>
    </row>
    <row r="69" spans="10:10" ht="12.75">
      <c r="J69" s="3" t="s">
        <v>230</v>
      </c>
    </row>
    <row r="70" spans="10:10" ht="12.75">
      <c r="J70" s="2" t="s">
        <v>231</v>
      </c>
    </row>
    <row r="71" spans="10:10" ht="12.75">
      <c r="J71" s="2" t="s">
        <v>232</v>
      </c>
    </row>
    <row r="72" spans="10:10" ht="12.75">
      <c r="J72" s="2" t="s">
        <v>233</v>
      </c>
    </row>
    <row r="73" spans="10:10" ht="12.75">
      <c r="J73" s="2" t="s">
        <v>234</v>
      </c>
    </row>
    <row r="74" spans="10:10" ht="12.75">
      <c r="J74" s="2" t="s">
        <v>235</v>
      </c>
    </row>
    <row r="75" spans="10:10" ht="12.75">
      <c r="J75" s="2" t="s">
        <v>236</v>
      </c>
    </row>
    <row r="76" spans="10:10" ht="12.75">
      <c r="J76" s="3" t="s">
        <v>79</v>
      </c>
    </row>
    <row r="77" spans="10:10" ht="12.75">
      <c r="J77" s="2" t="s">
        <v>237</v>
      </c>
    </row>
    <row r="78" spans="10:10" ht="12.75">
      <c r="J78" s="2" t="s">
        <v>238</v>
      </c>
    </row>
    <row r="79" spans="10:10" ht="12.75">
      <c r="J79" s="2" t="s">
        <v>252</v>
      </c>
    </row>
    <row r="80" spans="10:10" ht="12.75">
      <c r="J80" s="2" t="s">
        <v>253</v>
      </c>
    </row>
    <row r="81" spans="10:10" ht="12.75">
      <c r="J81" s="3" t="s">
        <v>254</v>
      </c>
    </row>
    <row r="82" spans="10:10" ht="12.75">
      <c r="J82" s="2" t="s">
        <v>196</v>
      </c>
    </row>
    <row r="83" spans="10:10" ht="12.75">
      <c r="J83" s="3" t="s">
        <v>197</v>
      </c>
    </row>
    <row r="84" spans="10:10" ht="12.75">
      <c r="J84" s="2" t="s">
        <v>198</v>
      </c>
    </row>
    <row r="85" spans="10:10" ht="12.75">
      <c r="J85" s="2" t="s">
        <v>199</v>
      </c>
    </row>
    <row r="86" spans="10:10" ht="12.75">
      <c r="J86" s="2" t="s">
        <v>200</v>
      </c>
    </row>
    <row r="87" spans="10:10" ht="12.75">
      <c r="J87" s="3" t="s">
        <v>201</v>
      </c>
    </row>
    <row r="88" spans="10:10" ht="12.75">
      <c r="J88" s="2" t="s">
        <v>308</v>
      </c>
    </row>
    <row r="89" spans="10:10" ht="12.75">
      <c r="J89" s="2" t="s">
        <v>309</v>
      </c>
    </row>
    <row r="90" spans="10:10" ht="12.75">
      <c r="J90" s="2" t="s">
        <v>310</v>
      </c>
    </row>
    <row r="91" spans="10:10" ht="12.75">
      <c r="J91" s="2" t="s">
        <v>311</v>
      </c>
    </row>
    <row r="92" spans="10:10" ht="12.75">
      <c r="J92" s="2" t="s">
        <v>312</v>
      </c>
    </row>
    <row r="93" spans="10:10" ht="12.75">
      <c r="J93" s="2" t="s">
        <v>313</v>
      </c>
    </row>
    <row r="94" spans="10:10" ht="12.75">
      <c r="J94" s="2" t="s">
        <v>314</v>
      </c>
    </row>
    <row r="95" spans="10:10" ht="12.75">
      <c r="J95" s="3" t="s">
        <v>315</v>
      </c>
    </row>
    <row r="96" spans="10:10" ht="12.75">
      <c r="J96" s="2" t="s">
        <v>316</v>
      </c>
    </row>
    <row r="97" spans="10:10" ht="12.75">
      <c r="J97" s="2" t="s">
        <v>317</v>
      </c>
    </row>
    <row r="98" spans="10:10" ht="12.75">
      <c r="J98" s="2" t="s">
        <v>318</v>
      </c>
    </row>
    <row r="99" spans="10:10" ht="12.75">
      <c r="J99" s="2" t="s">
        <v>319</v>
      </c>
    </row>
    <row r="100" spans="10:10" ht="12.75">
      <c r="J100" s="2" t="s">
        <v>320</v>
      </c>
    </row>
    <row r="101" spans="10:10" ht="12.75">
      <c r="J101" s="2" t="s">
        <v>321</v>
      </c>
    </row>
    <row r="102" spans="10:10" ht="12.75">
      <c r="J102" s="2" t="s">
        <v>322</v>
      </c>
    </row>
    <row r="103" spans="10:10" ht="12.75">
      <c r="J103" s="2" t="s">
        <v>323</v>
      </c>
    </row>
    <row r="104" spans="10:10" ht="12.75">
      <c r="J104" s="2" t="s">
        <v>324</v>
      </c>
    </row>
    <row r="105" spans="10:10" ht="12.75">
      <c r="J105" s="3" t="s">
        <v>325</v>
      </c>
    </row>
    <row r="106" spans="10:10" ht="12.75">
      <c r="J106" s="2" t="s">
        <v>326</v>
      </c>
    </row>
    <row r="107" spans="10:10" ht="12.75">
      <c r="J107" s="2" t="s">
        <v>327</v>
      </c>
    </row>
    <row r="108" spans="10:10" ht="12.75">
      <c r="J108" s="2" t="s">
        <v>328</v>
      </c>
    </row>
    <row r="109" spans="10:10" ht="12.75">
      <c r="J109" s="2" t="s">
        <v>101</v>
      </c>
    </row>
    <row r="110" spans="10:10" ht="12.75">
      <c r="J110" s="2" t="s">
        <v>102</v>
      </c>
    </row>
    <row r="111" spans="10:10" ht="12.75">
      <c r="J111" s="2" t="s">
        <v>103</v>
      </c>
    </row>
    <row r="112" spans="10:10" ht="12.75">
      <c r="J112" s="2" t="s">
        <v>104</v>
      </c>
    </row>
    <row r="113" spans="10:10" ht="12.75">
      <c r="J113" s="2" t="s">
        <v>105</v>
      </c>
    </row>
    <row r="114" spans="10:10" ht="12.75">
      <c r="J114" s="2" t="s">
        <v>106</v>
      </c>
    </row>
    <row r="115" spans="10:10" ht="12.75">
      <c r="J115" s="2" t="s">
        <v>107</v>
      </c>
    </row>
    <row r="116" spans="10:10" ht="12.75">
      <c r="J116" s="2" t="s">
        <v>151</v>
      </c>
    </row>
    <row r="117" spans="10:10" ht="12.75">
      <c r="J117" s="2" t="s">
        <v>152</v>
      </c>
    </row>
    <row r="118" spans="10:10" ht="12.75">
      <c r="J118" s="2" t="s">
        <v>153</v>
      </c>
    </row>
    <row r="119" spans="10:10" ht="12.75">
      <c r="J119" s="2" t="s">
        <v>154</v>
      </c>
    </row>
    <row r="120" spans="10:10" ht="12.75">
      <c r="J120" s="2" t="s">
        <v>354</v>
      </c>
    </row>
    <row r="121" spans="10:10" ht="12.75">
      <c r="J121" s="2" t="s">
        <v>265</v>
      </c>
    </row>
    <row r="122" spans="10:10" ht="12.75">
      <c r="J122" s="2" t="s">
        <v>266</v>
      </c>
    </row>
    <row r="123" spans="10:10" ht="12.75">
      <c r="J123" s="2" t="s">
        <v>144</v>
      </c>
    </row>
    <row r="124" spans="10:10" ht="12.75">
      <c r="J124" s="2" t="s">
        <v>145</v>
      </c>
    </row>
    <row r="125" spans="10:10" ht="12.75">
      <c r="J125" s="2" t="s">
        <v>239</v>
      </c>
    </row>
    <row r="126" spans="10:10" ht="12.75">
      <c r="J126" s="2" t="s">
        <v>240</v>
      </c>
    </row>
    <row r="127" spans="10:10" ht="12.75">
      <c r="J127" s="2" t="s">
        <v>241</v>
      </c>
    </row>
    <row r="128" spans="10:10" ht="12.75">
      <c r="J128" s="3" t="s">
        <v>242</v>
      </c>
    </row>
    <row r="129" spans="10:10" ht="12.75">
      <c r="J129" s="2" t="s">
        <v>206</v>
      </c>
    </row>
    <row r="130" spans="10:10" ht="12.75">
      <c r="J130" s="2" t="s">
        <v>207</v>
      </c>
    </row>
    <row r="131" spans="10:10" ht="12.75">
      <c r="J131" s="2" t="s">
        <v>208</v>
      </c>
    </row>
    <row r="132" spans="10:10" ht="12.75">
      <c r="J132" s="2" t="s">
        <v>209</v>
      </c>
    </row>
    <row r="133" spans="10:10" ht="12.75">
      <c r="J133" s="2" t="s">
        <v>210</v>
      </c>
    </row>
    <row r="134" spans="10:10" ht="12.75">
      <c r="J134" s="2" t="s">
        <v>211</v>
      </c>
    </row>
  </sheetData>
  <mergeCells count="1">
    <mergeCell ref="A1:I1"/>
  </mergeCells>
  <phoneticPr fontId="5" type="noConversion"/>
  <hyperlinks>
    <hyperlink ref="A1" r:id="rId1"/>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A9" zoomScale="125" zoomScaleNormal="125" zoomScalePageLayoutView="125" workbookViewId="0">
      <selection activeCell="G22" sqref="G22"/>
    </sheetView>
  </sheetViews>
  <sheetFormatPr defaultColWidth="9" defaultRowHeight="15"/>
  <cols>
    <col min="1" max="1" width="47.83203125" style="8" customWidth="1"/>
    <col min="2" max="2" width="12.33203125" style="8" customWidth="1"/>
    <col min="3" max="3" width="12" style="8" customWidth="1"/>
    <col min="4" max="4" width="13.83203125" style="8" customWidth="1"/>
    <col min="5" max="5" width="2.83203125" style="8" customWidth="1"/>
    <col min="6" max="6" width="55.83203125" style="8" customWidth="1"/>
    <col min="7" max="7" width="11.6640625" style="8" customWidth="1"/>
    <col min="8" max="16384" width="9" style="8"/>
  </cols>
  <sheetData>
    <row r="1" spans="1:14" ht="15.75">
      <c r="A1" s="7" t="s">
        <v>358</v>
      </c>
    </row>
    <row r="2" spans="1:14">
      <c r="A2" s="23" t="s">
        <v>356</v>
      </c>
      <c r="B2" s="23"/>
      <c r="C2" s="23"/>
      <c r="D2" s="23"/>
      <c r="E2" s="23"/>
      <c r="F2" s="23"/>
      <c r="G2" s="23"/>
      <c r="H2" s="23"/>
      <c r="I2" s="23"/>
      <c r="J2" s="23"/>
      <c r="K2" s="23"/>
      <c r="L2" s="23"/>
      <c r="M2" s="23"/>
      <c r="N2" s="23"/>
    </row>
    <row r="3" spans="1:14">
      <c r="A3" s="8" t="s">
        <v>359</v>
      </c>
    </row>
    <row r="4" spans="1:14">
      <c r="A4" s="8" t="s">
        <v>360</v>
      </c>
    </row>
    <row r="6" spans="1:14" ht="15.75">
      <c r="A6" s="7" t="s">
        <v>126</v>
      </c>
      <c r="D6" s="7"/>
      <c r="E6" s="7"/>
    </row>
    <row r="7" spans="1:14" ht="36" customHeight="1">
      <c r="A7" s="24" t="s">
        <v>146</v>
      </c>
      <c r="B7" s="24" t="s">
        <v>148</v>
      </c>
      <c r="C7" s="24" t="s">
        <v>147</v>
      </c>
      <c r="D7" s="24" t="s">
        <v>355</v>
      </c>
      <c r="E7" s="24"/>
      <c r="F7" s="7" t="s">
        <v>42</v>
      </c>
      <c r="M7" s="7"/>
    </row>
    <row r="8" spans="1:14">
      <c r="A8" s="66" t="s">
        <v>337</v>
      </c>
      <c r="B8" s="67">
        <v>0</v>
      </c>
      <c r="C8" s="67">
        <v>0</v>
      </c>
      <c r="D8" s="29">
        <v>0</v>
      </c>
      <c r="E8" s="29"/>
      <c r="F8" s="29"/>
    </row>
    <row r="9" spans="1:14">
      <c r="A9" s="68" t="s">
        <v>422</v>
      </c>
      <c r="B9" s="65">
        <v>0.11899999999999999</v>
      </c>
      <c r="C9" s="65">
        <v>0.33500000000000002</v>
      </c>
      <c r="D9" s="29">
        <v>1.02</v>
      </c>
      <c r="E9" s="29" t="s">
        <v>368</v>
      </c>
      <c r="F9" s="29"/>
    </row>
    <row r="10" spans="1:14">
      <c r="A10" s="68" t="s">
        <v>423</v>
      </c>
      <c r="B10" s="65">
        <v>0.11899999999999999</v>
      </c>
      <c r="C10" s="65">
        <v>0.33500000000000002</v>
      </c>
      <c r="D10" s="29">
        <v>1</v>
      </c>
      <c r="E10" s="29" t="s">
        <v>369</v>
      </c>
      <c r="F10" s="29"/>
    </row>
    <row r="11" spans="1:14">
      <c r="A11" s="68" t="s">
        <v>431</v>
      </c>
      <c r="B11" s="65">
        <v>0.23300000000000001</v>
      </c>
      <c r="C11" s="65">
        <v>0.54300000000000004</v>
      </c>
      <c r="D11" s="29">
        <v>1.0189999999999999</v>
      </c>
      <c r="E11" s="29" t="s">
        <v>430</v>
      </c>
      <c r="F11" s="29"/>
    </row>
    <row r="12" spans="1:14">
      <c r="A12" s="29" t="s">
        <v>432</v>
      </c>
      <c r="B12" s="67">
        <v>0</v>
      </c>
      <c r="C12" s="65">
        <v>9.5000000000000001E-2</v>
      </c>
      <c r="D12" s="29">
        <v>1.0189999999999999</v>
      </c>
      <c r="E12" s="29" t="s">
        <v>430</v>
      </c>
      <c r="F12" s="29"/>
    </row>
    <row r="13" spans="1:14">
      <c r="A13" s="68" t="s">
        <v>433</v>
      </c>
      <c r="B13" s="65">
        <v>0.2</v>
      </c>
      <c r="C13" s="65">
        <v>0.28799999999999998</v>
      </c>
      <c r="D13" s="29">
        <v>1</v>
      </c>
      <c r="E13" s="29" t="s">
        <v>369</v>
      </c>
      <c r="F13" s="29"/>
    </row>
    <row r="14" spans="1:14">
      <c r="A14" s="68" t="s">
        <v>362</v>
      </c>
      <c r="B14" s="65">
        <v>0.127</v>
      </c>
      <c r="C14" s="65">
        <v>0.30499999999999999</v>
      </c>
      <c r="D14" s="29">
        <v>1.02</v>
      </c>
      <c r="E14" s="29" t="s">
        <v>368</v>
      </c>
      <c r="F14" s="29"/>
    </row>
    <row r="15" spans="1:14">
      <c r="A15" s="68" t="s">
        <v>434</v>
      </c>
      <c r="B15" s="65">
        <v>6.2E-2</v>
      </c>
      <c r="C15" s="65">
        <v>0.28799999999999998</v>
      </c>
      <c r="D15" s="29">
        <v>1</v>
      </c>
      <c r="E15" s="29" t="s">
        <v>369</v>
      </c>
      <c r="F15" s="29"/>
    </row>
    <row r="16" spans="1:14">
      <c r="A16" s="68" t="s">
        <v>363</v>
      </c>
      <c r="B16" s="65">
        <v>0.2</v>
      </c>
      <c r="C16" s="65">
        <v>0.28799999999999998</v>
      </c>
      <c r="D16" s="29">
        <v>1</v>
      </c>
      <c r="E16" s="29" t="s">
        <v>369</v>
      </c>
      <c r="F16" s="29"/>
    </row>
    <row r="17" spans="1:13">
      <c r="A17" s="68" t="s">
        <v>424</v>
      </c>
      <c r="B17" s="65">
        <v>0</v>
      </c>
      <c r="C17" s="65">
        <v>9.7000000000000003E-2</v>
      </c>
      <c r="D17" s="29">
        <v>1.02</v>
      </c>
      <c r="E17" s="29" t="s">
        <v>368</v>
      </c>
      <c r="F17" s="29"/>
    </row>
    <row r="18" spans="1:13">
      <c r="A18" s="68" t="s">
        <v>425</v>
      </c>
      <c r="B18" s="65">
        <v>0</v>
      </c>
      <c r="C18" s="65">
        <v>9.7000000000000003E-2</v>
      </c>
      <c r="D18" s="29">
        <v>1</v>
      </c>
      <c r="E18" s="29" t="s">
        <v>369</v>
      </c>
      <c r="F18" s="29"/>
    </row>
    <row r="19" spans="1:13" ht="15.75">
      <c r="A19" s="68" t="s">
        <v>429</v>
      </c>
      <c r="B19" s="65">
        <v>0</v>
      </c>
      <c r="C19" s="65">
        <v>0</v>
      </c>
      <c r="D19" s="29">
        <v>1</v>
      </c>
      <c r="E19" s="29" t="s">
        <v>369</v>
      </c>
      <c r="F19" s="29"/>
      <c r="M19" s="7"/>
    </row>
    <row r="20" spans="1:13">
      <c r="A20" s="68" t="s">
        <v>428</v>
      </c>
      <c r="B20" s="65">
        <v>0</v>
      </c>
      <c r="C20" s="65">
        <v>9.5000000000000001E-2</v>
      </c>
      <c r="D20" s="29">
        <v>1</v>
      </c>
      <c r="E20" s="29" t="s">
        <v>369</v>
      </c>
      <c r="F20" s="29"/>
    </row>
    <row r="21" spans="1:13">
      <c r="A21" s="68" t="s">
        <v>435</v>
      </c>
      <c r="B21" s="65">
        <v>0.224</v>
      </c>
      <c r="C21" s="65">
        <v>0.54400000000000004</v>
      </c>
      <c r="D21" s="29">
        <v>1.0249999999999999</v>
      </c>
      <c r="E21" s="29" t="s">
        <v>36</v>
      </c>
      <c r="F21" s="29"/>
    </row>
    <row r="22" spans="1:13">
      <c r="A22" s="68" t="s">
        <v>438</v>
      </c>
      <c r="B22" s="65">
        <v>0</v>
      </c>
      <c r="C22" s="65">
        <v>9.5000000000000001E-2</v>
      </c>
      <c r="D22" s="29">
        <v>1</v>
      </c>
      <c r="E22" s="29" t="s">
        <v>369</v>
      </c>
      <c r="F22" s="29"/>
    </row>
    <row r="23" spans="1:13">
      <c r="A23" s="68" t="s">
        <v>439</v>
      </c>
      <c r="B23" s="65">
        <v>7.0000000000000001E-3</v>
      </c>
      <c r="C23" s="65">
        <v>0.39300000000000002</v>
      </c>
      <c r="D23" s="29">
        <v>1</v>
      </c>
      <c r="E23" s="29" t="s">
        <v>369</v>
      </c>
      <c r="F23" s="29"/>
    </row>
    <row r="24" spans="1:13">
      <c r="A24" s="68" t="s">
        <v>427</v>
      </c>
      <c r="B24" s="65">
        <v>0</v>
      </c>
      <c r="C24" s="65">
        <v>0</v>
      </c>
      <c r="D24" s="29">
        <v>1</v>
      </c>
      <c r="E24" s="29" t="s">
        <v>369</v>
      </c>
      <c r="F24" s="29"/>
    </row>
    <row r="25" spans="1:13">
      <c r="A25" s="68" t="s">
        <v>426</v>
      </c>
      <c r="B25" s="65">
        <v>0</v>
      </c>
      <c r="C25" s="65">
        <v>9.5000000000000001E-2</v>
      </c>
      <c r="D25" s="29">
        <v>1</v>
      </c>
      <c r="E25" s="29" t="s">
        <v>369</v>
      </c>
      <c r="F25" s="29"/>
    </row>
    <row r="26" spans="1:13">
      <c r="A26" s="68" t="s">
        <v>335</v>
      </c>
      <c r="B26" s="65">
        <v>0.219</v>
      </c>
      <c r="C26" s="65">
        <v>0.46400000000000002</v>
      </c>
      <c r="D26" s="29">
        <v>1.0249999999999999</v>
      </c>
      <c r="E26" s="29" t="s">
        <v>36</v>
      </c>
      <c r="F26" s="29"/>
    </row>
    <row r="27" spans="1:13">
      <c r="A27" s="29" t="s">
        <v>440</v>
      </c>
      <c r="B27" s="69">
        <v>0</v>
      </c>
      <c r="C27" s="69">
        <v>9.5000000000000001E-2</v>
      </c>
      <c r="D27" s="29">
        <v>1</v>
      </c>
      <c r="E27" s="29" t="s">
        <v>369</v>
      </c>
      <c r="F27" s="29"/>
    </row>
    <row r="28" spans="1:13">
      <c r="A28" s="29" t="s">
        <v>441</v>
      </c>
      <c r="B28" s="69">
        <v>7.0000000000000001E-3</v>
      </c>
      <c r="C28" s="69">
        <v>0.39300000000000002</v>
      </c>
      <c r="D28" s="29">
        <v>1</v>
      </c>
      <c r="E28" s="29" t="s">
        <v>369</v>
      </c>
      <c r="F28" s="29"/>
    </row>
    <row r="29" spans="1:13">
      <c r="A29" s="68" t="s">
        <v>436</v>
      </c>
      <c r="B29" s="65">
        <v>0</v>
      </c>
      <c r="C29" s="65">
        <v>0.54400000000000004</v>
      </c>
      <c r="D29" s="29">
        <v>1.0249999999999999</v>
      </c>
      <c r="E29" s="29" t="s">
        <v>369</v>
      </c>
      <c r="F29" s="29"/>
    </row>
    <row r="30" spans="1:13">
      <c r="A30" s="68" t="s">
        <v>437</v>
      </c>
      <c r="B30" s="65">
        <v>0</v>
      </c>
      <c r="C30" s="65">
        <v>9.5000000000000001E-2</v>
      </c>
      <c r="D30" s="29">
        <v>1</v>
      </c>
      <c r="E30" s="29" t="s">
        <v>369</v>
      </c>
      <c r="F30" s="29"/>
    </row>
    <row r="31" spans="1:13">
      <c r="A31" s="29"/>
      <c r="B31" s="69"/>
      <c r="C31" s="69"/>
      <c r="D31" s="29"/>
      <c r="E31" s="29"/>
      <c r="F31" s="29"/>
    </row>
    <row r="32" spans="1:13" ht="15.75">
      <c r="A32" s="7" t="s">
        <v>273</v>
      </c>
    </row>
    <row r="33" spans="1:2">
      <c r="A33" s="26" t="s">
        <v>166</v>
      </c>
      <c r="B33" s="25">
        <v>0</v>
      </c>
    </row>
    <row r="34" spans="1:2">
      <c r="A34" s="21" t="s">
        <v>167</v>
      </c>
      <c r="B34" s="25">
        <v>0.505</v>
      </c>
    </row>
    <row r="35" spans="1:2">
      <c r="A35" s="21" t="s">
        <v>31</v>
      </c>
      <c r="B35" s="25">
        <v>0.5</v>
      </c>
    </row>
    <row r="36" spans="1:2">
      <c r="A36" s="21" t="s">
        <v>263</v>
      </c>
      <c r="B36" s="25">
        <v>0.372</v>
      </c>
    </row>
    <row r="37" spans="1:2">
      <c r="A37" s="21" t="s">
        <v>168</v>
      </c>
      <c r="B37" s="27">
        <v>0.26</v>
      </c>
    </row>
    <row r="38" spans="1:2">
      <c r="A38" s="21" t="s">
        <v>169</v>
      </c>
      <c r="B38" s="25">
        <v>0.26700000000000002</v>
      </c>
    </row>
    <row r="39" spans="1:2">
      <c r="A39" s="21" t="s">
        <v>50</v>
      </c>
      <c r="B39" s="27">
        <v>0.505</v>
      </c>
    </row>
    <row r="40" spans="1:2">
      <c r="A40" s="21" t="s">
        <v>51</v>
      </c>
      <c r="B40" s="27">
        <v>0.505</v>
      </c>
    </row>
    <row r="41" spans="1:2">
      <c r="A41" s="21" t="s">
        <v>33</v>
      </c>
      <c r="B41" s="27">
        <v>0.25</v>
      </c>
    </row>
    <row r="42" spans="1:2">
      <c r="A42" s="21" t="s">
        <v>34</v>
      </c>
      <c r="B42" s="27">
        <v>0.12</v>
      </c>
    </row>
    <row r="43" spans="1:2">
      <c r="A43" s="21" t="s">
        <v>35</v>
      </c>
      <c r="B43" s="27">
        <v>0.12</v>
      </c>
    </row>
    <row r="44" spans="1:2">
      <c r="A44" s="21" t="s">
        <v>32</v>
      </c>
      <c r="B44" s="27">
        <v>0.17499999999999999</v>
      </c>
    </row>
    <row r="45" spans="1:2">
      <c r="A45" s="21" t="s">
        <v>52</v>
      </c>
      <c r="B45" s="28">
        <v>0</v>
      </c>
    </row>
  </sheetData>
  <sortState ref="A9:F28">
    <sortCondition ref="A9:A28"/>
  </sortState>
  <phoneticPr fontId="11"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88"/>
  <sheetViews>
    <sheetView topLeftCell="A118" zoomScale="150" zoomScaleNormal="150" zoomScalePageLayoutView="150" workbookViewId="0">
      <selection activeCell="A135" sqref="A135"/>
    </sheetView>
  </sheetViews>
  <sheetFormatPr defaultColWidth="9" defaultRowHeight="14.25"/>
  <cols>
    <col min="1" max="1" width="76.6640625" style="62" customWidth="1"/>
    <col min="2" max="2" width="11.6640625" style="5" customWidth="1"/>
    <col min="3" max="3" width="5.83203125" style="5" customWidth="1"/>
    <col min="4" max="4" width="29.6640625" style="5" customWidth="1"/>
    <col min="5" max="5" width="13.1640625" style="5" customWidth="1"/>
    <col min="6" max="6" width="10.83203125" style="5" customWidth="1"/>
    <col min="7" max="7" width="15.33203125" style="5" customWidth="1"/>
    <col min="8" max="16384" width="9" style="5"/>
  </cols>
  <sheetData>
    <row r="1" spans="1:4" ht="15.75">
      <c r="A1" s="17" t="s">
        <v>165</v>
      </c>
      <c r="B1" s="18"/>
      <c r="C1" s="19"/>
      <c r="D1" s="19"/>
    </row>
    <row r="2" spans="1:4" ht="15">
      <c r="A2" s="20" t="s">
        <v>158</v>
      </c>
      <c r="B2" s="18"/>
      <c r="C2" s="19"/>
      <c r="D2" s="19"/>
    </row>
    <row r="3" spans="1:4" ht="15">
      <c r="A3" s="20" t="s">
        <v>163</v>
      </c>
      <c r="B3" s="18"/>
      <c r="C3" s="19"/>
      <c r="D3" s="19"/>
    </row>
    <row r="4" spans="1:4" ht="15">
      <c r="A4" s="20" t="s">
        <v>159</v>
      </c>
      <c r="B4" s="18"/>
      <c r="C4" s="19"/>
      <c r="D4" s="19"/>
    </row>
    <row r="5" spans="1:4" ht="15">
      <c r="A5" s="20" t="s">
        <v>160</v>
      </c>
      <c r="B5" s="18"/>
      <c r="C5" s="19"/>
      <c r="D5" s="19"/>
    </row>
    <row r="6" spans="1:4" ht="15">
      <c r="A6" s="20" t="s">
        <v>161</v>
      </c>
      <c r="B6" s="18"/>
      <c r="C6" s="19"/>
      <c r="D6" s="19"/>
    </row>
    <row r="7" spans="1:4" ht="15">
      <c r="A7" s="20" t="s">
        <v>164</v>
      </c>
      <c r="B7" s="18"/>
      <c r="C7" s="19"/>
      <c r="D7" s="19"/>
    </row>
    <row r="8" spans="1:4" ht="15">
      <c r="A8" s="20" t="s">
        <v>156</v>
      </c>
      <c r="B8" s="18"/>
      <c r="C8" s="19"/>
      <c r="D8" s="19"/>
    </row>
    <row r="9" spans="1:4" ht="15">
      <c r="A9" s="58" t="s">
        <v>155</v>
      </c>
      <c r="B9" s="18"/>
      <c r="C9" s="19"/>
      <c r="D9" s="19"/>
    </row>
    <row r="10" spans="1:4" ht="15">
      <c r="A10" s="58" t="s">
        <v>157</v>
      </c>
      <c r="B10" s="18"/>
      <c r="C10" s="19"/>
      <c r="D10" s="19"/>
    </row>
    <row r="11" spans="1:4" ht="15">
      <c r="A11" s="58" t="s">
        <v>162</v>
      </c>
      <c r="B11" s="18"/>
      <c r="C11" s="19"/>
      <c r="D11" s="19"/>
    </row>
    <row r="12" spans="1:4" ht="15">
      <c r="A12" s="58"/>
      <c r="B12" s="19"/>
      <c r="C12" s="19"/>
      <c r="D12" s="19"/>
    </row>
    <row r="13" spans="1:4" ht="15.75">
      <c r="A13" s="59" t="s">
        <v>442</v>
      </c>
      <c r="B13" s="19"/>
      <c r="C13" s="19"/>
      <c r="D13" s="19"/>
    </row>
    <row r="14" spans="1:4" ht="15">
      <c r="A14" s="58" t="s">
        <v>337</v>
      </c>
      <c r="B14" s="19"/>
      <c r="C14" s="19"/>
      <c r="D14" s="19"/>
    </row>
    <row r="15" spans="1:4" ht="15">
      <c r="A15" s="5" t="s">
        <v>422</v>
      </c>
      <c r="B15" s="19"/>
      <c r="C15" s="19"/>
      <c r="D15" s="19"/>
    </row>
    <row r="16" spans="1:4" ht="15">
      <c r="A16" s="5" t="s">
        <v>423</v>
      </c>
      <c r="B16" s="19"/>
      <c r="C16" s="19"/>
      <c r="D16" s="19"/>
    </row>
    <row r="17" spans="1:4" ht="15">
      <c r="A17" s="5" t="s">
        <v>431</v>
      </c>
      <c r="B17" s="19"/>
      <c r="C17" s="19"/>
      <c r="D17" s="19"/>
    </row>
    <row r="18" spans="1:4" ht="15">
      <c r="A18" s="29" t="s">
        <v>432</v>
      </c>
      <c r="B18" s="19"/>
      <c r="C18" s="19"/>
      <c r="D18" s="19"/>
    </row>
    <row r="19" spans="1:4" ht="15">
      <c r="A19" s="5" t="s">
        <v>433</v>
      </c>
      <c r="B19" s="19"/>
      <c r="C19" s="19"/>
      <c r="D19" s="19"/>
    </row>
    <row r="20" spans="1:4" ht="15">
      <c r="A20" s="5" t="s">
        <v>362</v>
      </c>
      <c r="B20" s="19"/>
      <c r="C20" s="19"/>
      <c r="D20" s="19"/>
    </row>
    <row r="21" spans="1:4" ht="15">
      <c r="A21" s="5" t="s">
        <v>434</v>
      </c>
      <c r="B21" s="19"/>
      <c r="C21" s="19"/>
      <c r="D21" s="19"/>
    </row>
    <row r="22" spans="1:4" ht="15">
      <c r="A22" s="5" t="s">
        <v>363</v>
      </c>
      <c r="B22" s="19"/>
      <c r="C22" s="19"/>
      <c r="D22" s="19"/>
    </row>
    <row r="23" spans="1:4" ht="15">
      <c r="A23" s="5" t="s">
        <v>424</v>
      </c>
      <c r="B23" s="19"/>
      <c r="C23" s="19"/>
      <c r="D23" s="19"/>
    </row>
    <row r="24" spans="1:4" ht="15">
      <c r="A24" s="5" t="s">
        <v>425</v>
      </c>
      <c r="B24" s="19"/>
      <c r="C24" s="19"/>
      <c r="D24" s="19"/>
    </row>
    <row r="25" spans="1:4" ht="15">
      <c r="A25" s="5" t="s">
        <v>429</v>
      </c>
      <c r="B25" s="19"/>
      <c r="C25" s="19"/>
      <c r="D25" s="19"/>
    </row>
    <row r="26" spans="1:4" ht="15">
      <c r="A26" s="5" t="s">
        <v>428</v>
      </c>
      <c r="B26" s="19"/>
      <c r="C26" s="19"/>
      <c r="D26" s="19"/>
    </row>
    <row r="27" spans="1:4" ht="15">
      <c r="A27" s="5" t="s">
        <v>435</v>
      </c>
      <c r="B27" s="19"/>
      <c r="C27" s="19"/>
      <c r="D27" s="19"/>
    </row>
    <row r="28" spans="1:4" ht="15">
      <c r="A28" s="5" t="s">
        <v>438</v>
      </c>
      <c r="B28" s="19"/>
      <c r="C28" s="19"/>
      <c r="D28" s="19"/>
    </row>
    <row r="29" spans="1:4" ht="15">
      <c r="A29" s="5" t="s">
        <v>439</v>
      </c>
      <c r="B29" s="19"/>
      <c r="C29" s="19"/>
      <c r="D29" s="19"/>
    </row>
    <row r="30" spans="1:4" ht="15">
      <c r="A30" s="5" t="s">
        <v>427</v>
      </c>
      <c r="B30" s="19"/>
      <c r="C30" s="19"/>
      <c r="D30" s="19"/>
    </row>
    <row r="31" spans="1:4" ht="15">
      <c r="A31" s="5" t="s">
        <v>426</v>
      </c>
      <c r="B31" s="19"/>
      <c r="C31" s="19"/>
      <c r="D31" s="19"/>
    </row>
    <row r="32" spans="1:4" ht="15">
      <c r="A32" s="5" t="s">
        <v>335</v>
      </c>
      <c r="B32" s="19"/>
      <c r="C32" s="19"/>
      <c r="D32" s="19"/>
    </row>
    <row r="33" spans="1:4" ht="15">
      <c r="A33" s="29" t="s">
        <v>440</v>
      </c>
      <c r="B33" s="19"/>
      <c r="C33" s="19"/>
      <c r="D33" s="19"/>
    </row>
    <row r="34" spans="1:4" ht="15">
      <c r="A34" s="29" t="s">
        <v>441</v>
      </c>
      <c r="B34" s="19"/>
      <c r="C34" s="19"/>
      <c r="D34" s="19"/>
    </row>
    <row r="35" spans="1:4" ht="15">
      <c r="A35" s="5" t="s">
        <v>436</v>
      </c>
      <c r="B35" s="19"/>
      <c r="C35" s="19"/>
      <c r="D35" s="19"/>
    </row>
    <row r="36" spans="1:4" ht="15">
      <c r="A36" s="5" t="s">
        <v>437</v>
      </c>
      <c r="B36" s="19"/>
      <c r="C36" s="19"/>
      <c r="D36" s="19"/>
    </row>
    <row r="37" spans="1:4" ht="15">
      <c r="A37" s="21"/>
      <c r="B37" s="19"/>
      <c r="C37" s="19"/>
      <c r="D37" s="19"/>
    </row>
    <row r="38" spans="1:4" ht="15.75">
      <c r="A38" s="59" t="s">
        <v>272</v>
      </c>
      <c r="B38" s="19"/>
      <c r="C38" s="19"/>
      <c r="D38" s="19"/>
    </row>
    <row r="39" spans="1:4" ht="15">
      <c r="A39" s="58" t="s">
        <v>337</v>
      </c>
      <c r="B39" s="19"/>
      <c r="C39" s="19"/>
      <c r="D39" s="21"/>
    </row>
    <row r="40" spans="1:4" ht="15">
      <c r="A40" s="5" t="s">
        <v>422</v>
      </c>
      <c r="B40" s="19"/>
      <c r="C40" s="19"/>
    </row>
    <row r="41" spans="1:4" ht="15">
      <c r="A41" s="5" t="s">
        <v>423</v>
      </c>
      <c r="B41" s="19"/>
      <c r="C41" s="19"/>
      <c r="D41" s="21"/>
    </row>
    <row r="42" spans="1:4" ht="15">
      <c r="A42" s="5" t="s">
        <v>431</v>
      </c>
      <c r="B42" s="19"/>
      <c r="C42" s="19"/>
      <c r="D42" s="21"/>
    </row>
    <row r="43" spans="1:4" ht="15">
      <c r="A43" s="29" t="s">
        <v>432</v>
      </c>
      <c r="B43" s="19"/>
      <c r="C43" s="19"/>
    </row>
    <row r="44" spans="1:4" ht="15">
      <c r="A44" s="5" t="s">
        <v>433</v>
      </c>
      <c r="B44" s="19"/>
      <c r="C44" s="19"/>
    </row>
    <row r="45" spans="1:4" ht="15">
      <c r="A45" s="5" t="s">
        <v>362</v>
      </c>
      <c r="B45" s="19"/>
      <c r="C45" s="19"/>
    </row>
    <row r="46" spans="1:4" ht="15">
      <c r="A46" s="5" t="s">
        <v>434</v>
      </c>
      <c r="B46" s="19"/>
      <c r="C46" s="19"/>
    </row>
    <row r="47" spans="1:4" ht="15">
      <c r="A47" s="5" t="s">
        <v>363</v>
      </c>
      <c r="B47" s="19"/>
      <c r="C47" s="19"/>
    </row>
    <row r="48" spans="1:4" ht="15">
      <c r="A48" s="5" t="s">
        <v>424</v>
      </c>
      <c r="B48" s="19"/>
      <c r="C48" s="19"/>
    </row>
    <row r="49" spans="1:4" ht="15">
      <c r="A49" s="5" t="s">
        <v>425</v>
      </c>
      <c r="B49" s="19"/>
      <c r="C49" s="19"/>
    </row>
    <row r="50" spans="1:4" ht="15">
      <c r="A50" s="5" t="s">
        <v>429</v>
      </c>
      <c r="B50" s="19"/>
      <c r="C50" s="19"/>
    </row>
    <row r="51" spans="1:4" ht="15">
      <c r="A51" s="5" t="s">
        <v>428</v>
      </c>
      <c r="B51" s="19"/>
      <c r="C51" s="19"/>
    </row>
    <row r="52" spans="1:4" ht="15">
      <c r="A52" s="5" t="s">
        <v>435</v>
      </c>
      <c r="B52" s="19"/>
      <c r="C52" s="19"/>
      <c r="D52" s="21"/>
    </row>
    <row r="53" spans="1:4" ht="15">
      <c r="A53" s="5" t="s">
        <v>438</v>
      </c>
      <c r="B53" s="19"/>
      <c r="C53" s="19"/>
      <c r="D53" s="21"/>
    </row>
    <row r="54" spans="1:4" ht="15">
      <c r="A54" s="5" t="s">
        <v>439</v>
      </c>
      <c r="B54" s="19"/>
      <c r="C54" s="19"/>
      <c r="D54" s="21"/>
    </row>
    <row r="55" spans="1:4" ht="15">
      <c r="A55" s="5" t="s">
        <v>427</v>
      </c>
      <c r="B55" s="19"/>
      <c r="C55" s="19"/>
      <c r="D55" s="19"/>
    </row>
    <row r="56" spans="1:4" ht="15">
      <c r="A56" s="5" t="s">
        <v>426</v>
      </c>
      <c r="B56" s="19"/>
      <c r="C56" s="19"/>
      <c r="D56" s="19"/>
    </row>
    <row r="57" spans="1:4" ht="15">
      <c r="A57" s="5" t="s">
        <v>335</v>
      </c>
      <c r="B57" s="19"/>
      <c r="C57" s="19"/>
      <c r="D57" s="19"/>
    </row>
    <row r="58" spans="1:4" ht="15">
      <c r="A58" s="29" t="s">
        <v>440</v>
      </c>
      <c r="B58" s="19"/>
      <c r="C58" s="19"/>
      <c r="D58" s="19"/>
    </row>
    <row r="59" spans="1:4" ht="15">
      <c r="A59" s="29" t="s">
        <v>441</v>
      </c>
      <c r="B59" s="19"/>
      <c r="C59" s="19"/>
      <c r="D59" s="19"/>
    </row>
    <row r="60" spans="1:4" ht="15">
      <c r="A60" s="5" t="s">
        <v>436</v>
      </c>
      <c r="B60" s="19"/>
      <c r="C60" s="19"/>
      <c r="D60" s="19"/>
    </row>
    <row r="61" spans="1:4" ht="15">
      <c r="A61" s="5" t="s">
        <v>437</v>
      </c>
      <c r="B61" s="19"/>
      <c r="C61" s="19"/>
      <c r="D61" s="19"/>
    </row>
    <row r="62" spans="1:4" ht="15">
      <c r="A62" s="21"/>
      <c r="B62" s="19"/>
      <c r="C62" s="19"/>
      <c r="D62" s="19"/>
    </row>
    <row r="63" spans="1:4" ht="15.75">
      <c r="A63" s="59" t="s">
        <v>270</v>
      </c>
      <c r="B63" s="19"/>
      <c r="C63" s="19"/>
      <c r="D63" s="19"/>
    </row>
    <row r="64" spans="1:4" ht="15">
      <c r="A64" s="58" t="s">
        <v>337</v>
      </c>
      <c r="B64" s="19"/>
      <c r="C64" s="19"/>
      <c r="D64" s="19"/>
    </row>
    <row r="65" spans="1:4" ht="15">
      <c r="A65" s="21" t="s">
        <v>426</v>
      </c>
      <c r="B65" s="19"/>
      <c r="C65" s="19"/>
      <c r="D65" s="19"/>
    </row>
    <row r="66" spans="1:4" ht="15">
      <c r="A66" s="21" t="s">
        <v>427</v>
      </c>
      <c r="B66" s="19"/>
      <c r="C66" s="19"/>
      <c r="D66" s="19"/>
    </row>
    <row r="67" spans="1:4" ht="15">
      <c r="A67" s="21" t="s">
        <v>428</v>
      </c>
      <c r="B67" s="19"/>
      <c r="C67" s="19"/>
      <c r="D67" s="19"/>
    </row>
    <row r="68" spans="1:4" ht="15">
      <c r="A68" s="21" t="s">
        <v>429</v>
      </c>
      <c r="B68" s="19"/>
      <c r="C68" s="19"/>
      <c r="D68" s="19"/>
    </row>
    <row r="69" spans="1:4" ht="15">
      <c r="A69" s="58"/>
      <c r="B69" s="19"/>
      <c r="C69" s="19"/>
      <c r="D69" s="19"/>
    </row>
    <row r="70" spans="1:4" ht="15.75">
      <c r="A70" s="59" t="s">
        <v>271</v>
      </c>
      <c r="B70" s="19"/>
      <c r="C70" s="19"/>
      <c r="D70" s="19"/>
    </row>
    <row r="71" spans="1:4" ht="15">
      <c r="A71" s="58" t="s">
        <v>337</v>
      </c>
      <c r="B71" s="19"/>
      <c r="C71" s="19"/>
      <c r="D71" s="19"/>
    </row>
    <row r="72" spans="1:4" ht="15">
      <c r="A72" s="5" t="s">
        <v>435</v>
      </c>
      <c r="B72" s="19"/>
      <c r="C72" s="19"/>
      <c r="D72" s="19"/>
    </row>
    <row r="73" spans="1:4" ht="15">
      <c r="A73" s="5" t="s">
        <v>438</v>
      </c>
      <c r="B73" s="19"/>
      <c r="C73" s="19"/>
      <c r="D73" s="19"/>
    </row>
    <row r="74" spans="1:4" ht="15">
      <c r="A74" s="5" t="s">
        <v>439</v>
      </c>
      <c r="B74" s="19"/>
      <c r="C74" s="19"/>
      <c r="D74" s="19"/>
    </row>
    <row r="75" spans="1:4" ht="15">
      <c r="A75" s="58"/>
      <c r="B75" s="19"/>
      <c r="C75" s="19"/>
      <c r="D75" s="19"/>
    </row>
    <row r="76" spans="1:4" ht="15.75">
      <c r="A76" s="59" t="s">
        <v>205</v>
      </c>
      <c r="B76" s="19"/>
      <c r="C76" s="19"/>
      <c r="D76" s="19"/>
    </row>
    <row r="77" spans="1:4" ht="15">
      <c r="A77" s="60" t="s">
        <v>338</v>
      </c>
      <c r="B77" s="19">
        <v>0</v>
      </c>
      <c r="C77" s="19"/>
      <c r="D77" s="19"/>
    </row>
    <row r="78" spans="1:4" ht="15">
      <c r="A78" s="60" t="s">
        <v>353</v>
      </c>
      <c r="B78" s="19">
        <v>1.1000000000000001</v>
      </c>
      <c r="C78" s="19"/>
      <c r="D78" s="19"/>
    </row>
    <row r="79" spans="1:4" ht="15">
      <c r="A79" s="60" t="s">
        <v>28</v>
      </c>
      <c r="B79" s="19">
        <v>1</v>
      </c>
      <c r="C79" s="19"/>
      <c r="D79" s="19"/>
    </row>
    <row r="80" spans="1:4" ht="15">
      <c r="A80" s="60" t="s">
        <v>264</v>
      </c>
      <c r="B80" s="19">
        <v>1</v>
      </c>
      <c r="C80" s="19"/>
      <c r="D80" s="19"/>
    </row>
    <row r="81" spans="1:4" ht="15">
      <c r="A81" s="60" t="s">
        <v>54</v>
      </c>
      <c r="B81" s="19">
        <v>1.1000000000000001</v>
      </c>
      <c r="C81" s="19"/>
      <c r="D81" s="19"/>
    </row>
    <row r="82" spans="1:4" ht="15">
      <c r="A82" s="58" t="s">
        <v>269</v>
      </c>
      <c r="B82" s="19">
        <v>1.1000000000000001</v>
      </c>
      <c r="C82" s="19"/>
      <c r="D82" s="19"/>
    </row>
    <row r="83" spans="1:4" ht="15">
      <c r="A83" s="58" t="s">
        <v>268</v>
      </c>
      <c r="B83" s="19">
        <v>1</v>
      </c>
      <c r="C83" s="19"/>
      <c r="D83" s="19"/>
    </row>
    <row r="84" spans="1:4" ht="15">
      <c r="A84" s="58"/>
      <c r="B84" s="19"/>
      <c r="C84" s="19"/>
      <c r="D84" s="19"/>
    </row>
    <row r="85" spans="1:4" ht="15.75">
      <c r="A85" s="59" t="s">
        <v>222</v>
      </c>
      <c r="B85" s="19"/>
      <c r="C85" s="19"/>
      <c r="D85" s="19"/>
    </row>
    <row r="86" spans="1:4" ht="15">
      <c r="A86" s="58" t="s">
        <v>339</v>
      </c>
      <c r="B86" s="19"/>
      <c r="C86" s="19"/>
      <c r="D86" s="19"/>
    </row>
    <row r="87" spans="1:4" ht="15">
      <c r="A87" s="58" t="s">
        <v>19</v>
      </c>
      <c r="B87" s="19"/>
      <c r="C87" s="19"/>
      <c r="D87" s="19"/>
    </row>
    <row r="88" spans="1:4" ht="15">
      <c r="A88" s="58" t="s">
        <v>20</v>
      </c>
      <c r="B88" s="19"/>
      <c r="C88" s="19"/>
      <c r="D88" s="19"/>
    </row>
    <row r="89" spans="1:4" ht="15">
      <c r="A89" s="58" t="s">
        <v>21</v>
      </c>
      <c r="B89" s="19"/>
      <c r="C89" s="19"/>
      <c r="D89" s="19"/>
    </row>
    <row r="90" spans="1:4" ht="15">
      <c r="A90" s="58" t="s">
        <v>37</v>
      </c>
      <c r="B90" s="19"/>
      <c r="C90" s="19"/>
      <c r="D90" s="19"/>
    </row>
    <row r="91" spans="1:4" ht="15">
      <c r="A91" s="58" t="s">
        <v>119</v>
      </c>
      <c r="B91" s="19"/>
      <c r="C91" s="19"/>
      <c r="D91" s="19"/>
    </row>
    <row r="92" spans="1:4" ht="15">
      <c r="A92" s="58" t="s">
        <v>30</v>
      </c>
      <c r="B92" s="19"/>
      <c r="C92" s="19"/>
      <c r="D92" s="19"/>
    </row>
    <row r="93" spans="1:4" ht="15">
      <c r="A93" s="61" t="s">
        <v>22</v>
      </c>
      <c r="B93" s="19"/>
      <c r="C93" s="19"/>
      <c r="D93" s="19"/>
    </row>
    <row r="94" spans="1:4" ht="15">
      <c r="A94" s="61" t="s">
        <v>23</v>
      </c>
      <c r="B94" s="19"/>
      <c r="C94" s="19"/>
      <c r="D94" s="19"/>
    </row>
    <row r="95" spans="1:4" ht="15">
      <c r="A95" s="58" t="s">
        <v>24</v>
      </c>
      <c r="B95" s="19"/>
      <c r="C95" s="19"/>
      <c r="D95" s="19"/>
    </row>
    <row r="96" spans="1:4" ht="15">
      <c r="A96" s="58" t="s">
        <v>25</v>
      </c>
      <c r="B96" s="19"/>
      <c r="C96" s="19"/>
      <c r="D96" s="19"/>
    </row>
    <row r="97" spans="1:4" ht="15">
      <c r="A97" s="58" t="s">
        <v>26</v>
      </c>
      <c r="B97" s="19"/>
      <c r="C97" s="19"/>
      <c r="D97" s="19"/>
    </row>
    <row r="98" spans="1:4" ht="15">
      <c r="A98" s="58" t="s">
        <v>74</v>
      </c>
      <c r="B98" s="19"/>
      <c r="C98" s="19"/>
      <c r="D98" s="19"/>
    </row>
    <row r="99" spans="1:4" ht="15">
      <c r="A99" s="58"/>
      <c r="B99" s="22"/>
      <c r="C99" s="19"/>
      <c r="D99" s="19"/>
    </row>
    <row r="100" spans="1:4" ht="15.75">
      <c r="A100" s="59" t="s">
        <v>223</v>
      </c>
      <c r="B100" s="22"/>
      <c r="C100" s="19"/>
      <c r="D100" s="19"/>
    </row>
    <row r="101" spans="1:4" ht="15">
      <c r="A101" s="58" t="s">
        <v>48</v>
      </c>
      <c r="B101" s="22"/>
      <c r="C101" s="19"/>
      <c r="D101" s="19"/>
    </row>
    <row r="102" spans="1:4" ht="15">
      <c r="A102" s="58" t="s">
        <v>62</v>
      </c>
      <c r="B102" s="22"/>
      <c r="C102" s="19"/>
      <c r="D102" s="19"/>
    </row>
    <row r="103" spans="1:4" ht="15">
      <c r="A103" s="58" t="s">
        <v>63</v>
      </c>
      <c r="B103" s="22"/>
      <c r="C103" s="19"/>
      <c r="D103" s="19"/>
    </row>
    <row r="104" spans="1:4" ht="15">
      <c r="A104" s="58" t="s">
        <v>285</v>
      </c>
      <c r="B104" s="19"/>
      <c r="C104" s="19"/>
      <c r="D104" s="19"/>
    </row>
    <row r="105" spans="1:4" ht="15">
      <c r="A105" s="58" t="s">
        <v>56</v>
      </c>
      <c r="B105" s="19"/>
      <c r="C105" s="19"/>
      <c r="D105" s="19"/>
    </row>
    <row r="106" spans="1:4" ht="15">
      <c r="A106" s="58" t="s">
        <v>251</v>
      </c>
      <c r="B106" s="19"/>
      <c r="C106" s="19"/>
      <c r="D106" s="19"/>
    </row>
    <row r="107" spans="1:4" ht="15">
      <c r="A107" s="58" t="s">
        <v>57</v>
      </c>
      <c r="B107" s="19"/>
      <c r="C107" s="19"/>
      <c r="D107" s="19"/>
    </row>
    <row r="108" spans="1:4" ht="15">
      <c r="A108" s="58" t="s">
        <v>58</v>
      </c>
      <c r="B108" s="19"/>
      <c r="C108" s="19"/>
      <c r="D108" s="19"/>
    </row>
    <row r="109" spans="1:4" ht="15">
      <c r="A109" s="58" t="s">
        <v>59</v>
      </c>
      <c r="B109" s="18"/>
      <c r="C109" s="19"/>
      <c r="D109" s="19"/>
    </row>
    <row r="110" spans="1:4" ht="15">
      <c r="A110" s="58" t="s">
        <v>60</v>
      </c>
      <c r="B110" s="18"/>
      <c r="C110" s="19"/>
      <c r="D110" s="19"/>
    </row>
    <row r="111" spans="1:4" ht="15">
      <c r="A111" s="58" t="s">
        <v>61</v>
      </c>
      <c r="B111" s="18"/>
      <c r="C111" s="19"/>
      <c r="D111" s="19"/>
    </row>
    <row r="112" spans="1:4" ht="15">
      <c r="A112" s="58" t="s">
        <v>69</v>
      </c>
      <c r="B112" s="18"/>
      <c r="C112" s="19"/>
      <c r="D112" s="19"/>
    </row>
    <row r="113" spans="1:4" ht="15">
      <c r="A113" s="58" t="s">
        <v>64</v>
      </c>
      <c r="B113" s="18"/>
      <c r="C113" s="19"/>
      <c r="D113" s="19"/>
    </row>
    <row r="114" spans="1:4" ht="15">
      <c r="A114" s="58" t="s">
        <v>65</v>
      </c>
      <c r="B114" s="18"/>
      <c r="C114" s="19"/>
      <c r="D114" s="19"/>
    </row>
    <row r="115" spans="1:4" ht="15">
      <c r="A115" s="58" t="s">
        <v>70</v>
      </c>
      <c r="B115" s="18"/>
      <c r="C115" s="19"/>
      <c r="D115" s="19"/>
    </row>
    <row r="116" spans="1:4" ht="15">
      <c r="A116" s="58" t="s">
        <v>66</v>
      </c>
      <c r="B116" s="18"/>
      <c r="C116" s="19"/>
      <c r="D116" s="19"/>
    </row>
    <row r="117" spans="1:4" ht="15">
      <c r="A117" s="58" t="s">
        <v>226</v>
      </c>
      <c r="B117" s="18"/>
      <c r="C117" s="19"/>
      <c r="D117" s="19"/>
    </row>
    <row r="118" spans="1:4" ht="15">
      <c r="A118" s="58" t="s">
        <v>68</v>
      </c>
      <c r="B118" s="18"/>
      <c r="C118" s="19"/>
      <c r="D118" s="19"/>
    </row>
    <row r="119" spans="1:4" ht="15">
      <c r="A119" s="58" t="s">
        <v>55</v>
      </c>
      <c r="B119" s="18"/>
      <c r="C119" s="19"/>
      <c r="D119" s="19"/>
    </row>
    <row r="120" spans="1:4" ht="15">
      <c r="A120" s="58" t="s">
        <v>235</v>
      </c>
      <c r="B120" s="18"/>
      <c r="C120" s="19"/>
      <c r="D120" s="19"/>
    </row>
    <row r="121" spans="1:4" ht="15">
      <c r="A121" s="58" t="s">
        <v>67</v>
      </c>
      <c r="B121" s="18"/>
      <c r="C121" s="19"/>
      <c r="D121" s="19"/>
    </row>
    <row r="122" spans="1:4" ht="15">
      <c r="A122" s="58" t="s">
        <v>72</v>
      </c>
      <c r="B122" s="18"/>
      <c r="C122" s="19"/>
      <c r="D122" s="19"/>
    </row>
    <row r="123" spans="1:4" ht="15">
      <c r="A123" s="58" t="s">
        <v>71</v>
      </c>
      <c r="B123" s="18"/>
      <c r="C123" s="19"/>
      <c r="D123" s="19"/>
    </row>
    <row r="124" spans="1:4" ht="15">
      <c r="A124" s="61" t="s">
        <v>73</v>
      </c>
      <c r="B124" s="18"/>
      <c r="C124" s="19"/>
      <c r="D124" s="19"/>
    </row>
    <row r="125" spans="1:4" ht="15">
      <c r="A125" s="61"/>
      <c r="B125" s="18"/>
      <c r="C125" s="19"/>
      <c r="D125" s="19"/>
    </row>
    <row r="126" spans="1:4" ht="15.75">
      <c r="A126" s="59" t="s">
        <v>452</v>
      </c>
      <c r="B126" s="18"/>
      <c r="C126" s="19"/>
      <c r="D126" s="19"/>
    </row>
    <row r="127" spans="1:4" ht="15">
      <c r="A127" s="58" t="s">
        <v>460</v>
      </c>
      <c r="B127" s="18"/>
      <c r="C127" s="19"/>
      <c r="D127" s="19"/>
    </row>
    <row r="128" spans="1:4" ht="15">
      <c r="A128" s="61" t="s">
        <v>455</v>
      </c>
    </row>
    <row r="129" spans="1:2" ht="15">
      <c r="A129" s="61" t="s">
        <v>453</v>
      </c>
    </row>
    <row r="130" spans="1:2" ht="15">
      <c r="A130" s="61" t="s">
        <v>454</v>
      </c>
    </row>
    <row r="131" spans="1:2" ht="15">
      <c r="A131" s="61" t="s">
        <v>456</v>
      </c>
    </row>
    <row r="132" spans="1:2" ht="15">
      <c r="A132" s="61" t="s">
        <v>457</v>
      </c>
    </row>
    <row r="133" spans="1:2" ht="15">
      <c r="A133" s="61" t="s">
        <v>458</v>
      </c>
    </row>
    <row r="134" spans="1:2" ht="15">
      <c r="A134" s="61" t="s">
        <v>459</v>
      </c>
    </row>
    <row r="135" spans="1:2" ht="15">
      <c r="A135" s="61" t="s">
        <v>463</v>
      </c>
    </row>
    <row r="136" spans="1:2" ht="15">
      <c r="A136" s="58"/>
    </row>
    <row r="137" spans="1:2" ht="15.75">
      <c r="A137" s="59" t="s">
        <v>270</v>
      </c>
      <c r="B137" s="6"/>
    </row>
    <row r="138" spans="1:2" ht="15">
      <c r="A138" s="20" t="s">
        <v>418</v>
      </c>
      <c r="B138" s="6"/>
    </row>
    <row r="139" spans="1:2" ht="15">
      <c r="A139" s="58" t="s">
        <v>407</v>
      </c>
      <c r="B139" s="6"/>
    </row>
    <row r="140" spans="1:2" ht="15">
      <c r="A140" s="58" t="s">
        <v>408</v>
      </c>
    </row>
    <row r="141" spans="1:2" ht="15">
      <c r="A141" s="58" t="s">
        <v>409</v>
      </c>
    </row>
    <row r="142" spans="1:2" ht="15">
      <c r="A142" s="58" t="s">
        <v>417</v>
      </c>
    </row>
    <row r="143" spans="1:2" ht="15">
      <c r="A143" s="58" t="s">
        <v>411</v>
      </c>
    </row>
    <row r="144" spans="1:2" ht="15">
      <c r="A144" s="58" t="s">
        <v>412</v>
      </c>
    </row>
    <row r="145" spans="1:1" ht="15">
      <c r="A145" s="58" t="s">
        <v>410</v>
      </c>
    </row>
    <row r="146" spans="1:1" ht="15">
      <c r="A146" s="58" t="s">
        <v>419</v>
      </c>
    </row>
    <row r="147" spans="1:1" ht="15">
      <c r="A147" s="58" t="s">
        <v>420</v>
      </c>
    </row>
    <row r="148" spans="1:1" ht="15">
      <c r="A148" s="58" t="s">
        <v>413</v>
      </c>
    </row>
    <row r="149" spans="1:1" ht="15">
      <c r="A149" s="58" t="s">
        <v>414</v>
      </c>
    </row>
    <row r="150" spans="1:1" ht="15">
      <c r="A150" s="58" t="s">
        <v>415</v>
      </c>
    </row>
    <row r="151" spans="1:1" ht="15">
      <c r="A151" s="58"/>
    </row>
    <row r="152" spans="1:1" ht="15">
      <c r="A152" s="58"/>
    </row>
    <row r="153" spans="1:1" ht="15">
      <c r="A153" s="58"/>
    </row>
    <row r="154" spans="1:1" ht="15">
      <c r="A154" s="58"/>
    </row>
    <row r="155" spans="1:1" ht="15">
      <c r="A155" s="58"/>
    </row>
    <row r="156" spans="1:1" ht="15">
      <c r="A156" s="58"/>
    </row>
    <row r="157" spans="1:1" ht="15">
      <c r="A157" s="58"/>
    </row>
    <row r="158" spans="1:1" ht="15.75">
      <c r="A158" s="59" t="s">
        <v>416</v>
      </c>
    </row>
    <row r="159" spans="1:1" ht="15">
      <c r="A159" s="63">
        <v>10</v>
      </c>
    </row>
    <row r="160" spans="1:1" ht="15">
      <c r="A160" s="63">
        <v>10.5</v>
      </c>
    </row>
    <row r="161" spans="1:1" ht="15">
      <c r="A161" s="63">
        <v>11</v>
      </c>
    </row>
    <row r="162" spans="1:1" ht="15">
      <c r="A162" s="63">
        <v>11.5</v>
      </c>
    </row>
    <row r="163" spans="1:1" ht="15">
      <c r="A163" s="63">
        <v>15</v>
      </c>
    </row>
    <row r="164" spans="1:1" ht="15">
      <c r="A164" s="63">
        <v>19.670000000000002</v>
      </c>
    </row>
    <row r="165" spans="1:1" ht="15">
      <c r="A165" s="63">
        <v>21.34</v>
      </c>
    </row>
    <row r="166" spans="1:1" ht="15">
      <c r="A166" s="63">
        <v>23.02</v>
      </c>
    </row>
    <row r="167" spans="1:1" ht="15">
      <c r="A167" s="63">
        <v>23.67</v>
      </c>
    </row>
    <row r="168" spans="1:1" ht="15">
      <c r="A168" s="63">
        <v>25.48</v>
      </c>
    </row>
    <row r="169" spans="1:1" ht="15">
      <c r="A169" s="63">
        <v>25.49</v>
      </c>
    </row>
    <row r="170" spans="1:1" ht="15">
      <c r="A170" s="63">
        <v>25.53</v>
      </c>
    </row>
    <row r="171" spans="1:1" ht="15">
      <c r="A171" s="63">
        <v>27.43</v>
      </c>
    </row>
    <row r="172" spans="1:1" ht="15">
      <c r="A172" s="63">
        <v>946.7</v>
      </c>
    </row>
    <row r="173" spans="1:1" ht="15">
      <c r="A173" s="63">
        <v>1019.43</v>
      </c>
    </row>
    <row r="174" spans="1:1" ht="15">
      <c r="A174" s="63">
        <v>1097.1400000000001</v>
      </c>
    </row>
    <row r="175" spans="1:1">
      <c r="A175" s="64">
        <v>1893.4</v>
      </c>
    </row>
    <row r="176" spans="1:1">
      <c r="A176" s="64">
        <v>2038.86</v>
      </c>
    </row>
    <row r="177" spans="1:1">
      <c r="A177" s="64">
        <v>2194.2800000000002</v>
      </c>
    </row>
    <row r="178" spans="1:1">
      <c r="A178" s="64"/>
    </row>
    <row r="179" spans="1:1">
      <c r="A179" s="64"/>
    </row>
    <row r="180" spans="1:1">
      <c r="A180" s="64"/>
    </row>
    <row r="181" spans="1:1">
      <c r="A181" s="64"/>
    </row>
    <row r="182" spans="1:1">
      <c r="A182" s="64"/>
    </row>
    <row r="183" spans="1:1">
      <c r="A183" s="64"/>
    </row>
    <row r="184" spans="1:1">
      <c r="A184" s="64"/>
    </row>
    <row r="185" spans="1:1">
      <c r="A185" s="64"/>
    </row>
    <row r="186" spans="1:1">
      <c r="A186" s="64"/>
    </row>
    <row r="187" spans="1:1">
      <c r="A187" s="64"/>
    </row>
    <row r="188" spans="1:1">
      <c r="A188" s="64"/>
    </row>
  </sheetData>
  <sortState ref="A76:A85">
    <sortCondition ref="A76:A85"/>
  </sortState>
  <phoneticPr fontId="5"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MTDC</vt:lpstr>
      <vt:lpstr>TDC</vt:lpstr>
      <vt:lpstr>NIH</vt:lpstr>
      <vt:lpstr>Multi-Unit</vt:lpstr>
      <vt:lpstr>Match</vt:lpstr>
      <vt:lpstr>ACCT Codes</vt:lpstr>
      <vt:lpstr>Benefits and F&amp;A-DO NOT DELETE</vt:lpstr>
      <vt:lpstr>List selections - DO NOT DELETE</vt:lpstr>
      <vt:lpstr>Activity</vt:lpstr>
      <vt:lpstr>Commodity</vt:lpstr>
      <vt:lpstr>Contractual</vt:lpstr>
      <vt:lpstr>E_Class</vt:lpstr>
      <vt:lpstr>F_A</vt:lpstr>
      <vt:lpstr>Fabrication</vt:lpstr>
      <vt:lpstr>Leave_Benefits</vt:lpstr>
      <vt:lpstr>OtherPersonnel</vt:lpstr>
      <vt:lpstr>Match!Print_Area</vt:lpstr>
      <vt:lpstr>MTDC!Print_Area</vt:lpstr>
      <vt:lpstr>'Multi-Unit'!Print_Area</vt:lpstr>
      <vt:lpstr>NIH!Print_Area</vt:lpstr>
      <vt:lpstr>TDC!Print_Area</vt:lpstr>
      <vt:lpstr>Rate</vt:lpstr>
      <vt:lpstr>Select_E_Class</vt:lpstr>
      <vt:lpstr>SeniorPersonnel</vt:lpstr>
      <vt:lpstr>SeniorPersonnel1</vt:lpstr>
      <vt:lpstr>Staff_Benefits</vt:lpstr>
      <vt:lpstr>Student</vt:lpstr>
      <vt:lpstr>Travel</vt:lpstr>
      <vt:lpstr>TravelIncrease</vt:lpstr>
    </vt:vector>
  </TitlesOfParts>
  <Company>Institute of Arctic Biology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Jones</dc:creator>
  <cp:lastModifiedBy>Patti K Carey</cp:lastModifiedBy>
  <cp:lastPrinted>2014-07-05T05:54:15Z</cp:lastPrinted>
  <dcterms:created xsi:type="dcterms:W3CDTF">1998-08-31T18:48:09Z</dcterms:created>
  <dcterms:modified xsi:type="dcterms:W3CDTF">2016-09-27T20:21:09Z</dcterms:modified>
</cp:coreProperties>
</file>